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328BAC77-4D2E-4E85-B673-D19434349614}" xr6:coauthVersionLast="47" xr6:coauthVersionMax="47" xr10:uidLastSave="{00000000-0000-0000-0000-000000000000}"/>
  <bookViews>
    <workbookView xWindow="-52920" yWindow="10275" windowWidth="24240" windowHeight="13020" xr2:uid="{3B52C3D8-E02B-447F-9C39-6F4D02D6796C}"/>
  </bookViews>
  <sheets>
    <sheet name="Template Inputs" sheetId="3" r:id="rId1"/>
    <sheet name="Cost Estimates" sheetId="5" r:id="rId2"/>
  </sheets>
  <definedNames>
    <definedName name="_xlnm._FilterDatabase" localSheetId="1" hidden="1">'Cost Estimates'!$A$12:$P$15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B22" i="5"/>
  <c r="H22" i="5"/>
  <c r="P13" i="5"/>
  <c r="E22" i="5" l="1"/>
  <c r="F22" i="5" s="1"/>
  <c r="P14" i="5"/>
  <c r="P15" i="5"/>
  <c r="M14" i="5"/>
  <c r="N14" i="5" s="1"/>
  <c r="M15" i="5"/>
  <c r="N15" i="5" s="1"/>
  <c r="M13" i="5"/>
  <c r="N1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1" authorId="0" shapeId="0" xr:uid="{292F074D-BA9D-4864-B683-E510DF16AEE1}">
      <text>
        <r>
          <rPr>
            <sz val="11"/>
            <color theme="1"/>
            <rFont val="Calibri"/>
            <family val="2"/>
            <scheme val="minor"/>
          </rPr>
          <t>HOT lower limit MUST be 0</t>
        </r>
      </text>
    </comment>
    <comment ref="A24" authorId="0" shapeId="0" xr:uid="{2D7F5843-6C6B-4B07-B25D-999D7D502EBB}">
      <text>
        <r>
          <rPr>
            <sz val="9"/>
            <color indexed="81"/>
            <rFont val="Tahoma"/>
            <family val="2"/>
          </rPr>
          <t>See subsection 3.2 of ID #2024-005.</t>
        </r>
      </text>
    </comment>
  </commentList>
</comments>
</file>

<file path=xl/sharedStrings.xml><?xml version="1.0" encoding="utf-8"?>
<sst xmlns="http://schemas.openxmlformats.org/spreadsheetml/2006/main" count="67" uniqueCount="59">
  <si>
    <t>Alberta Electric System Operator</t>
  </si>
  <si>
    <t>Estimated Cost Parameters and Physical Constraints Template</t>
  </si>
  <si>
    <r>
      <t xml:space="preserve">Section 206.2 of the ISO rules, </t>
    </r>
    <r>
      <rPr>
        <b/>
        <i/>
        <sz val="14"/>
        <rFont val="Arial"/>
        <family val="2"/>
      </rPr>
      <t>Interim Supply Cushion Directives</t>
    </r>
  </si>
  <si>
    <t>Notes:</t>
  </si>
  <si>
    <t>- The information contained on this sheet is required under Section 206.2 of the ISO rules and must be submitted in this format</t>
  </si>
  <si>
    <t>- Input cells are indicated in blue</t>
  </si>
  <si>
    <t>- Please refer to subsection 3 of ID #2024-005, Interim Supply Cushion Directives, for further information to assist in the completion of this template</t>
  </si>
  <si>
    <t>Asset ID:</t>
  </si>
  <si>
    <t>Minimum stable generation (MW)</t>
  </si>
  <si>
    <t>Minimum off time (hours)</t>
  </si>
  <si>
    <t>No load heat rate estimate (GJ/hour)</t>
  </si>
  <si>
    <t>Incremental heat rate estimate (GJ/MWh)</t>
  </si>
  <si>
    <t>Variable O&amp;M cost estimate at MSG ($/hour)</t>
  </si>
  <si>
    <t>Emissions cost estimate at MSG ($/hour)</t>
  </si>
  <si>
    <t>Loss Factor %</t>
  </si>
  <si>
    <t>Warmth category</t>
  </si>
  <si>
    <t>HOT</t>
  </si>
  <si>
    <t>WARM</t>
  </si>
  <si>
    <t>COLD</t>
  </si>
  <si>
    <t>Lower limit (hours)</t>
  </si>
  <si>
    <t>Maximum run up time (minutes)</t>
  </si>
  <si>
    <t>Minimum on time (hours)</t>
  </si>
  <si>
    <t>Initial start-up time (hours)</t>
  </si>
  <si>
    <t>Start-up heat (GJ)</t>
  </si>
  <si>
    <t>Start-up variable O&amp;M cost estimate ($)</t>
  </si>
  <si>
    <t>Start-up emissions cost estimate ($)</t>
  </si>
  <si>
    <t>Cost Estimates Sheet</t>
  </si>
  <si>
    <t>- Cost Estimates sheet may be used to assist in the estimation of costs</t>
  </si>
  <si>
    <t>- Submission of Cost Estimates sheet is not required unless requested by the ISO under Section 206.2 of the ISO rules</t>
  </si>
  <si>
    <t>- Input cells are indicated in blue and are used for cost estimate calculations</t>
  </si>
  <si>
    <t>- Prefilled values are for demonstration purposes only</t>
  </si>
  <si>
    <t>Updated  version</t>
  </si>
  <si>
    <t>Asset name</t>
  </si>
  <si>
    <t>ASSET1</t>
  </si>
  <si>
    <t>Hot</t>
  </si>
  <si>
    <t>Warm</t>
  </si>
  <si>
    <t>Cold</t>
  </si>
  <si>
    <t>Hourly costs while operating at MSG</t>
  </si>
  <si>
    <t>MSG 
(MW)</t>
  </si>
  <si>
    <t>Start-up - lower limit 
(hours)</t>
  </si>
  <si>
    <t>Maximum run up time 
(minutes)</t>
  </si>
  <si>
    <t>Initial start-up time 
(hours)</t>
  </si>
  <si>
    <t>Start-up heat 
(GJ)</t>
  </si>
  <si>
    <t>No load heat rate 
(GJ/hour)</t>
  </si>
  <si>
    <t>Incremental heat rate 
(GJ/MWh)</t>
  </si>
  <si>
    <t xml:space="preserve">Fuel Price 
($/GJ) </t>
  </si>
  <si>
    <t>Carbon intensity 
(t C02e per GJ)</t>
  </si>
  <si>
    <t>TIER electricity HPB 
(t CO2e per MWh)</t>
  </si>
  <si>
    <t>Carbon compliance rate 
($ per t C02e)</t>
  </si>
  <si>
    <t>Tonnes of CO2e for total fuel usage pre-sync 
(t CO2 e)</t>
  </si>
  <si>
    <t xml:space="preserve">Start-up Emissions cost total 
($) </t>
  </si>
  <si>
    <t>Pre-Sync Var O&amp;M Cost 
($)</t>
  </si>
  <si>
    <t>Start-up Variable O&amp;M Cost 
($)</t>
  </si>
  <si>
    <t>Hourly Tonnes of CO2e at MSG
(t CO2e)</t>
  </si>
  <si>
    <t>Hourly OBA allowance at MSG 
(t C02e)</t>
  </si>
  <si>
    <t>Excess CO2e over OBA 
(t CO2e)</t>
  </si>
  <si>
    <t>Emissions cost estimate at MSG 
($/hour)</t>
  </si>
  <si>
    <t>Variable O&amp;M charge at MSG 
($/MWh)</t>
  </si>
  <si>
    <t>Variable O&amp;M Cost Estimate at MSG 
($/hour)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</si>
</sst>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0_);_(* \(#,##0.0000\);_(* &quot;-&quot;??_);_(@_)"/>
    <numFmt numFmtId="167" formatCode="_(* #,##0.0_);_(* \(#,##0.0\);_(* &quot;-&quot;?_);_(@_)"/>
    <numFmt numFmtId="168" formatCode="_(* #,##0.000_);_(* \(#,##0.000\);_(* &quot;-&quot;???_);_(@_)"/>
    <numFmt numFmtId="169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i/>
      <sz val="14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1" fillId="2" borderId="3" xfId="0" applyFont="1" applyFill="1" applyBorder="1" applyAlignment="1">
      <alignment wrapText="1"/>
    </xf>
    <xf numFmtId="0" fontId="4" fillId="0" borderId="0" xfId="0" applyFont="1"/>
    <xf numFmtId="0" fontId="4" fillId="0" borderId="4" xfId="0" applyFont="1" applyBorder="1"/>
    <xf numFmtId="0" fontId="6" fillId="0" borderId="0" xfId="0" applyFont="1" applyAlignment="1">
      <alignment wrapText="1"/>
    </xf>
    <xf numFmtId="165" fontId="2" fillId="6" borderId="1" xfId="1" applyNumberFormat="1" applyFont="1" applyFill="1" applyBorder="1" applyAlignment="1" applyProtection="1">
      <alignment horizontal="left"/>
    </xf>
    <xf numFmtId="0" fontId="6" fillId="0" borderId="6" xfId="0" applyFont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5" fillId="0" borderId="0" xfId="0" applyFont="1"/>
    <xf numFmtId="0" fontId="2" fillId="0" borderId="0" xfId="0" applyFont="1"/>
    <xf numFmtId="164" fontId="2" fillId="8" borderId="1" xfId="1" applyNumberFormat="1" applyFont="1" applyFill="1" applyBorder="1" applyAlignment="1" applyProtection="1">
      <alignment horizontal="left"/>
      <protection locked="0"/>
    </xf>
    <xf numFmtId="0" fontId="4" fillId="0" borderId="0" xfId="0" quotePrefix="1" applyFont="1"/>
    <xf numFmtId="0" fontId="2" fillId="9" borderId="3" xfId="0" applyFont="1" applyFill="1" applyBorder="1" applyAlignment="1">
      <alignment wrapText="1"/>
    </xf>
    <xf numFmtId="0" fontId="2" fillId="0" borderId="0" xfId="0" quotePrefix="1" applyFont="1"/>
    <xf numFmtId="0" fontId="8" fillId="0" borderId="0" xfId="0" applyFont="1"/>
    <xf numFmtId="165" fontId="1" fillId="8" borderId="5" xfId="1" applyNumberFormat="1" applyFont="1" applyFill="1" applyBorder="1" applyAlignment="1" applyProtection="1">
      <alignment horizontal="left"/>
      <protection locked="0"/>
    </xf>
    <xf numFmtId="164" fontId="2" fillId="8" borderId="1" xfId="1" applyNumberFormat="1" applyFont="1" applyFill="1" applyBorder="1" applyAlignment="1">
      <alignment horizontal="left"/>
    </xf>
    <xf numFmtId="165" fontId="2" fillId="8" borderId="1" xfId="1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wrapText="1"/>
    </xf>
    <xf numFmtId="165" fontId="2" fillId="0" borderId="2" xfId="1" applyNumberFormat="1" applyFont="1" applyBorder="1" applyAlignment="1" applyProtection="1">
      <alignment horizontal="left"/>
      <protection locked="0"/>
    </xf>
    <xf numFmtId="165" fontId="2" fillId="4" borderId="2" xfId="1" applyNumberFormat="1" applyFont="1" applyFill="1" applyBorder="1" applyAlignment="1" applyProtection="1">
      <alignment horizontal="left"/>
      <protection locked="0"/>
    </xf>
    <xf numFmtId="164" fontId="2" fillId="4" borderId="2" xfId="1" applyNumberFormat="1" applyFont="1" applyFill="1" applyBorder="1" applyAlignment="1" applyProtection="1">
      <alignment horizontal="left"/>
      <protection locked="0"/>
    </xf>
    <xf numFmtId="43" fontId="2" fillId="4" borderId="2" xfId="1" applyFont="1" applyFill="1" applyBorder="1" applyAlignment="1" applyProtection="1">
      <alignment horizontal="left"/>
      <protection locked="0"/>
    </xf>
    <xf numFmtId="165" fontId="4" fillId="0" borderId="2" xfId="0" applyNumberFormat="1" applyFont="1" applyBorder="1"/>
    <xf numFmtId="43" fontId="4" fillId="0" borderId="2" xfId="0" applyNumberFormat="1" applyFont="1" applyBorder="1"/>
    <xf numFmtId="44" fontId="2" fillId="4" borderId="2" xfId="2" applyFont="1" applyFill="1" applyBorder="1" applyAlignment="1" applyProtection="1">
      <alignment horizontal="left"/>
      <protection locked="0"/>
    </xf>
    <xf numFmtId="166" fontId="2" fillId="4" borderId="2" xfId="1" applyNumberFormat="1" applyFont="1" applyFill="1" applyBorder="1" applyAlignment="1" applyProtection="1">
      <alignment horizontal="left"/>
      <protection locked="0"/>
    </xf>
    <xf numFmtId="0" fontId="4" fillId="0" borderId="2" xfId="0" applyFont="1" applyBorder="1"/>
    <xf numFmtId="44" fontId="4" fillId="5" borderId="2" xfId="0" applyNumberFormat="1" applyFont="1" applyFill="1" applyBorder="1"/>
    <xf numFmtId="44" fontId="4" fillId="5" borderId="2" xfId="2" applyFont="1" applyFill="1" applyBorder="1"/>
    <xf numFmtId="165" fontId="2" fillId="0" borderId="1" xfId="1" applyNumberFormat="1" applyFont="1" applyBorder="1" applyAlignment="1" applyProtection="1">
      <alignment horizontal="left"/>
      <protection locked="0"/>
    </xf>
    <xf numFmtId="165" fontId="2" fillId="4" borderId="1" xfId="1" applyNumberFormat="1" applyFont="1" applyFill="1" applyBorder="1" applyAlignment="1" applyProtection="1">
      <alignment horizontal="left"/>
      <protection locked="0"/>
    </xf>
    <xf numFmtId="164" fontId="2" fillId="4" borderId="1" xfId="1" applyNumberFormat="1" applyFont="1" applyFill="1" applyBorder="1" applyAlignment="1" applyProtection="1">
      <alignment horizontal="left"/>
      <protection locked="0"/>
    </xf>
    <xf numFmtId="43" fontId="2" fillId="4" borderId="1" xfId="1" applyFont="1" applyFill="1" applyBorder="1" applyAlignment="1" applyProtection="1">
      <alignment horizontal="left"/>
      <protection locked="0"/>
    </xf>
    <xf numFmtId="44" fontId="2" fillId="4" borderId="1" xfId="2" applyFont="1" applyFill="1" applyBorder="1" applyAlignment="1" applyProtection="1">
      <alignment horizontal="left"/>
      <protection locked="0"/>
    </xf>
    <xf numFmtId="166" fontId="2" fillId="4" borderId="1" xfId="1" applyNumberFormat="1" applyFont="1" applyFill="1" applyBorder="1" applyAlignment="1" applyProtection="1">
      <alignment horizontal="left"/>
      <protection locked="0"/>
    </xf>
    <xf numFmtId="8" fontId="2" fillId="8" borderId="1" xfId="1" applyNumberFormat="1" applyFont="1" applyFill="1" applyBorder="1" applyAlignment="1" applyProtection="1">
      <alignment horizontal="left"/>
      <protection locked="0"/>
    </xf>
    <xf numFmtId="0" fontId="6" fillId="0" borderId="7" xfId="0" applyFont="1" applyBorder="1" applyAlignment="1">
      <alignment wrapText="1"/>
    </xf>
    <xf numFmtId="165" fontId="2" fillId="8" borderId="8" xfId="1" applyNumberFormat="1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165" fontId="2" fillId="0" borderId="0" xfId="1" applyNumberFormat="1" applyFont="1" applyFill="1" applyBorder="1" applyAlignment="1">
      <alignment horizontal="left"/>
    </xf>
    <xf numFmtId="169" fontId="2" fillId="8" borderId="1" xfId="1" applyNumberFormat="1" applyFont="1" applyFill="1" applyBorder="1" applyAlignment="1">
      <alignment horizontal="left"/>
    </xf>
    <xf numFmtId="10" fontId="2" fillId="8" borderId="1" xfId="1" applyNumberFormat="1" applyFont="1" applyFill="1" applyBorder="1" applyAlignment="1">
      <alignment horizontal="left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99CCFF"/>
        </patternFill>
      </fill>
      <border outline="0">
        <left style="thin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99CCFF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dxfs>
  <tableStyles count="1" defaultTableStyle="TableStyleMedium2" defaultPivotStyle="PivotStyleLight16">
    <tableStyle name="Invisible" pivot="0" table="0" count="0" xr9:uid="{F8523AC8-DFE3-4C20-99C5-40DE28A12768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EF452D-F7D4-4DA9-835B-D3331B6D9358}" name="Table13" displayName="Table13" ref="A20:D27" totalsRowShown="0" headerRowDxfId="5" dataDxfId="4">
  <autoFilter ref="A20:D27" xr:uid="{EAEF452D-F7D4-4DA9-835B-D3331B6D9358}"/>
  <tableColumns count="4">
    <tableColumn id="1" xr3:uid="{EF145E58-9625-4B57-AF6B-036B9488B81F}" name="Warmth category" dataDxfId="3"/>
    <tableColumn id="2" xr3:uid="{CB3C5ACD-BC18-4C7D-BB58-77F42690960C}" name="HOT" dataDxfId="2"/>
    <tableColumn id="3" xr3:uid="{C22F5399-D088-481B-8850-37C37905C5AB}" name="WARM" dataDxfId="1"/>
    <tableColumn id="4" xr3:uid="{09CE599B-0B9E-4721-B8A5-71483660D721}" name="COLD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2143-848D-4B02-9C95-D0565F213243}">
  <sheetPr>
    <tabColor theme="9"/>
  </sheetPr>
  <dimension ref="A1:O33"/>
  <sheetViews>
    <sheetView showGridLines="0" tabSelected="1" zoomScaleNormal="100" workbookViewId="0"/>
  </sheetViews>
  <sheetFormatPr defaultRowHeight="14.25" x14ac:dyDescent="0.45"/>
  <cols>
    <col min="1" max="1" width="26.265625" customWidth="1"/>
    <col min="2" max="2" width="19.1328125" customWidth="1"/>
    <col min="3" max="3" width="15" customWidth="1"/>
    <col min="4" max="4" width="17.3984375" customWidth="1"/>
    <col min="5" max="6" width="13.73046875" customWidth="1"/>
    <col min="7" max="7" width="14" customWidth="1"/>
  </cols>
  <sheetData>
    <row r="1" spans="1:7" ht="17.649999999999999" x14ac:dyDescent="0.5">
      <c r="A1" s="11" t="s">
        <v>0</v>
      </c>
    </row>
    <row r="2" spans="1:7" ht="17.649999999999999" x14ac:dyDescent="0.5">
      <c r="A2" s="11" t="s">
        <v>1</v>
      </c>
    </row>
    <row r="3" spans="1:7" ht="17.649999999999999" x14ac:dyDescent="0.5">
      <c r="A3" s="11" t="s">
        <v>2</v>
      </c>
    </row>
    <row r="5" spans="1:7" ht="15.4" x14ac:dyDescent="0.45">
      <c r="A5" s="12" t="s">
        <v>3</v>
      </c>
    </row>
    <row r="6" spans="1:7" ht="15.4" x14ac:dyDescent="0.45">
      <c r="A6" s="14" t="s">
        <v>4</v>
      </c>
    </row>
    <row r="7" spans="1:7" ht="15.4" x14ac:dyDescent="0.45">
      <c r="A7" s="14" t="s">
        <v>5</v>
      </c>
    </row>
    <row r="8" spans="1:7" ht="15.4" x14ac:dyDescent="0.45">
      <c r="A8" s="14" t="s">
        <v>6</v>
      </c>
    </row>
    <row r="9" spans="1:7" ht="15.4" x14ac:dyDescent="0.45">
      <c r="A9" s="5"/>
      <c r="B9" s="5"/>
      <c r="C9" s="5"/>
      <c r="D9" s="5"/>
    </row>
    <row r="10" spans="1:7" ht="15.4" x14ac:dyDescent="0.45">
      <c r="A10" s="4" t="s">
        <v>7</v>
      </c>
      <c r="B10" s="18"/>
      <c r="C10" s="6"/>
      <c r="G10" s="46"/>
    </row>
    <row r="11" spans="1:7" ht="30.4" x14ac:dyDescent="0.45">
      <c r="A11" s="10" t="s">
        <v>8</v>
      </c>
      <c r="B11" s="19"/>
      <c r="C11" s="5"/>
      <c r="D11" s="7"/>
      <c r="F11" s="7"/>
      <c r="G11" s="43"/>
    </row>
    <row r="12" spans="1:7" ht="30.4" x14ac:dyDescent="0.45">
      <c r="A12" s="9" t="s">
        <v>9</v>
      </c>
      <c r="B12" s="19"/>
      <c r="D12" s="7"/>
      <c r="F12" s="7"/>
      <c r="G12" s="43"/>
    </row>
    <row r="13" spans="1:7" ht="35.25" customHeight="1" x14ac:dyDescent="0.45">
      <c r="A13" s="10" t="s">
        <v>10</v>
      </c>
      <c r="B13" s="20"/>
      <c r="D13" s="7"/>
      <c r="F13" s="7"/>
      <c r="G13" s="43"/>
    </row>
    <row r="14" spans="1:7" ht="33.75" customHeight="1" x14ac:dyDescent="0.45">
      <c r="A14" s="40" t="s">
        <v>11</v>
      </c>
      <c r="B14" s="41"/>
      <c r="D14" s="7"/>
      <c r="F14" s="7"/>
      <c r="G14" s="43"/>
    </row>
    <row r="15" spans="1:7" ht="45.4" x14ac:dyDescent="0.45">
      <c r="A15" s="42" t="s">
        <v>12</v>
      </c>
      <c r="B15" s="44"/>
      <c r="C15" s="48"/>
      <c r="D15" s="7"/>
      <c r="F15" s="7"/>
      <c r="G15" s="43"/>
    </row>
    <row r="16" spans="1:7" ht="30.4" x14ac:dyDescent="0.45">
      <c r="A16" s="42" t="s">
        <v>13</v>
      </c>
      <c r="B16" s="44"/>
      <c r="D16" s="7"/>
      <c r="F16" s="7"/>
      <c r="G16" s="43"/>
    </row>
    <row r="17" spans="1:15" ht="15.4" x14ac:dyDescent="0.45">
      <c r="A17" s="42" t="s">
        <v>14</v>
      </c>
      <c r="B17" s="45"/>
      <c r="D17" s="7"/>
      <c r="F17" s="7"/>
      <c r="G17" s="43"/>
    </row>
    <row r="18" spans="1:15" ht="15.4" x14ac:dyDescent="0.45">
      <c r="A18" s="7"/>
      <c r="B18" s="43"/>
      <c r="D18" s="7"/>
      <c r="F18" s="7"/>
      <c r="G18" s="43"/>
    </row>
    <row r="20" spans="1:15" ht="15.4" x14ac:dyDescent="0.45">
      <c r="A20" s="4" t="s">
        <v>15</v>
      </c>
      <c r="B20" s="4" t="s">
        <v>16</v>
      </c>
      <c r="C20" s="4" t="s">
        <v>17</v>
      </c>
      <c r="D20" s="4" t="s">
        <v>18</v>
      </c>
    </row>
    <row r="21" spans="1:15" ht="15.4" x14ac:dyDescent="0.45">
      <c r="A21" s="7" t="s">
        <v>19</v>
      </c>
      <c r="B21" s="8">
        <v>0</v>
      </c>
      <c r="C21" s="13"/>
      <c r="D21" s="13"/>
    </row>
    <row r="22" spans="1:15" ht="30.4" x14ac:dyDescent="0.45">
      <c r="A22" s="7" t="s">
        <v>20</v>
      </c>
      <c r="B22" s="13"/>
      <c r="C22" s="13"/>
      <c r="D22" s="13"/>
    </row>
    <row r="23" spans="1:15" ht="30.4" x14ac:dyDescent="0.45">
      <c r="A23" s="7" t="s">
        <v>21</v>
      </c>
      <c r="B23" s="13"/>
      <c r="C23" s="13"/>
      <c r="D23" s="13"/>
    </row>
    <row r="24" spans="1:15" ht="45" customHeight="1" x14ac:dyDescent="0.45">
      <c r="A24" s="7" t="s">
        <v>22</v>
      </c>
      <c r="B24" s="13"/>
      <c r="C24" s="13"/>
      <c r="D24" s="13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15.4" x14ac:dyDescent="0.45">
      <c r="A25" s="7" t="s">
        <v>23</v>
      </c>
      <c r="B25" s="13"/>
      <c r="C25" s="13"/>
      <c r="D25" s="13"/>
    </row>
    <row r="26" spans="1:15" ht="30.4" x14ac:dyDescent="0.45">
      <c r="A26" s="7" t="s">
        <v>24</v>
      </c>
      <c r="B26" s="39"/>
      <c r="C26" s="39"/>
      <c r="D26" s="39"/>
    </row>
    <row r="27" spans="1:15" ht="30.4" x14ac:dyDescent="0.45">
      <c r="A27" s="7" t="s">
        <v>25</v>
      </c>
      <c r="B27" s="39"/>
      <c r="C27" s="39"/>
      <c r="D27" s="39"/>
    </row>
    <row r="32" spans="1:15" ht="15.4" x14ac:dyDescent="0.45">
      <c r="A32" s="7"/>
    </row>
    <row r="33" spans="1:1" ht="15.4" x14ac:dyDescent="0.45">
      <c r="A33" s="7"/>
    </row>
  </sheetData>
  <dataValidations count="3">
    <dataValidation type="decimal" operator="greaterThanOrEqual" allowBlank="1" showInputMessage="1" showErrorMessage="1" sqref="B22:D27 C21:D21 B11:B16" xr:uid="{1D01C2CD-1D1C-4E8D-B2F4-C350ADDF116A}">
      <formula1>0</formula1>
    </dataValidation>
    <dataValidation type="decimal" allowBlank="1" showInputMessage="1" showErrorMessage="1" sqref="B17" xr:uid="{B7E8F6F4-2C67-4AAE-BD1A-5DCA2380EB0E}">
      <formula1>0</formula1>
      <formula2>100</formula2>
    </dataValidation>
    <dataValidation type="whole" operator="equal" allowBlank="1" showInputMessage="1" showErrorMessage="1" sqref="B21" xr:uid="{751AFC62-6609-4FF6-A93D-BE12F85FD194}">
      <formula1>0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0126-79B5-435F-960A-21BF3C64AB24}">
  <sheetPr>
    <tabColor theme="9"/>
  </sheetPr>
  <dimension ref="A1:P22"/>
  <sheetViews>
    <sheetView showGridLines="0" zoomScale="55" zoomScaleNormal="55" workbookViewId="0"/>
  </sheetViews>
  <sheetFormatPr defaultRowHeight="14.25" x14ac:dyDescent="0.45"/>
  <cols>
    <col min="1" max="1" width="15.73046875" customWidth="1"/>
    <col min="2" max="2" width="16.86328125" customWidth="1"/>
    <col min="3" max="3" width="17.3984375" customWidth="1"/>
    <col min="4" max="4" width="19.73046875" customWidth="1"/>
    <col min="5" max="5" width="20" customWidth="1"/>
    <col min="6" max="6" width="21.86328125" customWidth="1"/>
    <col min="7" max="7" width="21.265625" customWidth="1"/>
    <col min="8" max="8" width="17.59765625" customWidth="1"/>
    <col min="9" max="9" width="19" customWidth="1"/>
    <col min="10" max="10" width="12.59765625" customWidth="1"/>
    <col min="11" max="11" width="24.86328125" customWidth="1"/>
    <col min="12" max="12" width="25.73046875" customWidth="1"/>
    <col min="13" max="13" width="24.59765625" customWidth="1"/>
    <col min="14" max="14" width="36.3984375" customWidth="1"/>
    <col min="15" max="15" width="27.1328125" customWidth="1"/>
    <col min="16" max="16" width="25.3984375" customWidth="1"/>
    <col min="17" max="17" width="26.265625" customWidth="1"/>
    <col min="18" max="18" width="13.73046875" customWidth="1"/>
    <col min="19" max="19" width="19.265625" customWidth="1"/>
    <col min="20" max="20" width="15.265625" customWidth="1"/>
    <col min="21" max="21" width="18.265625" bestFit="1" customWidth="1"/>
    <col min="22" max="22" width="17" bestFit="1" customWidth="1"/>
    <col min="23" max="23" width="17.86328125" bestFit="1" customWidth="1"/>
    <col min="24" max="24" width="15.1328125" bestFit="1" customWidth="1"/>
    <col min="25" max="25" width="12.86328125" bestFit="1" customWidth="1"/>
    <col min="26" max="26" width="12.86328125" customWidth="1"/>
    <col min="27" max="27" width="11" customWidth="1"/>
    <col min="28" max="28" width="12.73046875" customWidth="1"/>
    <col min="29" max="29" width="13.73046875" customWidth="1"/>
    <col min="30" max="31" width="17" bestFit="1" customWidth="1"/>
    <col min="32" max="32" width="19.73046875" customWidth="1"/>
  </cols>
  <sheetData>
    <row r="1" spans="1:16" ht="17.649999999999999" x14ac:dyDescent="0.5">
      <c r="A1" s="11" t="s">
        <v>0</v>
      </c>
      <c r="O1" s="1"/>
    </row>
    <row r="2" spans="1:16" ht="17.649999999999999" x14ac:dyDescent="0.5">
      <c r="A2" s="11" t="s">
        <v>26</v>
      </c>
      <c r="O2" s="1"/>
    </row>
    <row r="3" spans="1:16" ht="17.649999999999999" x14ac:dyDescent="0.5">
      <c r="A3" s="17" t="s">
        <v>2</v>
      </c>
      <c r="O3" s="1"/>
    </row>
    <row r="4" spans="1:16" ht="17.649999999999999" x14ac:dyDescent="0.5">
      <c r="A4" s="11"/>
      <c r="O4" s="1"/>
    </row>
    <row r="5" spans="1:16" ht="15.4" x14ac:dyDescent="0.45">
      <c r="A5" s="12" t="s">
        <v>3</v>
      </c>
      <c r="O5" s="1"/>
    </row>
    <row r="6" spans="1:16" ht="15.4" x14ac:dyDescent="0.45">
      <c r="A6" s="16" t="s">
        <v>27</v>
      </c>
      <c r="O6" s="1"/>
    </row>
    <row r="7" spans="1:16" ht="15.4" x14ac:dyDescent="0.45">
      <c r="A7" s="16" t="s">
        <v>28</v>
      </c>
      <c r="O7" s="1"/>
    </row>
    <row r="8" spans="1:16" ht="15.4" x14ac:dyDescent="0.45">
      <c r="A8" s="16" t="s">
        <v>29</v>
      </c>
      <c r="O8" s="1"/>
    </row>
    <row r="9" spans="1:16" ht="15.4" x14ac:dyDescent="0.45">
      <c r="A9" s="16" t="s">
        <v>30</v>
      </c>
      <c r="L9" s="3"/>
      <c r="O9" s="1"/>
    </row>
    <row r="10" spans="1:16" x14ac:dyDescent="0.45">
      <c r="O10" s="1"/>
    </row>
    <row r="11" spans="1:16" x14ac:dyDescent="0.45">
      <c r="A11" t="s">
        <v>31</v>
      </c>
      <c r="O11" s="1"/>
    </row>
    <row r="12" spans="1:16" ht="60.4" x14ac:dyDescent="0.45">
      <c r="A12" s="4" t="s">
        <v>32</v>
      </c>
      <c r="B12" s="4" t="s">
        <v>15</v>
      </c>
      <c r="C12" s="4" t="s">
        <v>38</v>
      </c>
      <c r="D12" s="4" t="s">
        <v>39</v>
      </c>
      <c r="E12" s="4" t="s">
        <v>40</v>
      </c>
      <c r="F12" s="4" t="s">
        <v>41</v>
      </c>
      <c r="G12" s="4" t="s">
        <v>42</v>
      </c>
      <c r="H12" s="4" t="s">
        <v>43</v>
      </c>
      <c r="I12" s="4" t="s">
        <v>44</v>
      </c>
      <c r="J12" s="4" t="s">
        <v>45</v>
      </c>
      <c r="K12" s="4" t="s">
        <v>46</v>
      </c>
      <c r="L12" s="4" t="s">
        <v>48</v>
      </c>
      <c r="M12" s="4" t="s">
        <v>49</v>
      </c>
      <c r="N12" s="21" t="s">
        <v>50</v>
      </c>
      <c r="O12" s="4" t="s">
        <v>51</v>
      </c>
      <c r="P12" s="21" t="s">
        <v>52</v>
      </c>
    </row>
    <row r="13" spans="1:16" ht="15.4" x14ac:dyDescent="0.45">
      <c r="A13" s="15" t="s">
        <v>33</v>
      </c>
      <c r="B13" s="22" t="s">
        <v>34</v>
      </c>
      <c r="C13" s="23">
        <v>120</v>
      </c>
      <c r="D13" s="23">
        <v>0</v>
      </c>
      <c r="E13" s="23">
        <v>120</v>
      </c>
      <c r="F13" s="24">
        <v>5</v>
      </c>
      <c r="G13" s="24">
        <v>800</v>
      </c>
      <c r="H13" s="23">
        <v>100</v>
      </c>
      <c r="I13" s="25">
        <v>8</v>
      </c>
      <c r="J13" s="28">
        <v>3</v>
      </c>
      <c r="K13" s="29">
        <v>5.6099999999999997E-2</v>
      </c>
      <c r="L13" s="28">
        <v>95</v>
      </c>
      <c r="M13" s="30">
        <f>K13*G13</f>
        <v>44.879999999999995</v>
      </c>
      <c r="N13" s="31">
        <f>M13*L13</f>
        <v>4263.5999999999995</v>
      </c>
      <c r="O13" s="28">
        <v>200</v>
      </c>
      <c r="P13" s="32">
        <f>O13</f>
        <v>200</v>
      </c>
    </row>
    <row r="14" spans="1:16" ht="15.4" x14ac:dyDescent="0.45">
      <c r="A14" s="15" t="s">
        <v>33</v>
      </c>
      <c r="B14" s="33" t="s">
        <v>35</v>
      </c>
      <c r="C14" s="34">
        <v>120</v>
      </c>
      <c r="D14" s="34">
        <v>5</v>
      </c>
      <c r="E14" s="23">
        <v>120</v>
      </c>
      <c r="F14" s="35">
        <v>8</v>
      </c>
      <c r="G14" s="35">
        <v>1200</v>
      </c>
      <c r="H14" s="34">
        <v>100</v>
      </c>
      <c r="I14" s="36">
        <v>8</v>
      </c>
      <c r="J14" s="37">
        <v>3</v>
      </c>
      <c r="K14" s="38">
        <v>5.6099999999999997E-2</v>
      </c>
      <c r="L14" s="28">
        <v>95</v>
      </c>
      <c r="M14" s="30">
        <f>K14*G14</f>
        <v>67.319999999999993</v>
      </c>
      <c r="N14" s="31">
        <f t="shared" ref="N14:N15" si="0">M14*L14</f>
        <v>6395.4</v>
      </c>
      <c r="O14" s="28">
        <v>400</v>
      </c>
      <c r="P14" s="32">
        <f t="shared" ref="P14:P15" si="1">O14</f>
        <v>400</v>
      </c>
    </row>
    <row r="15" spans="1:16" ht="15.4" x14ac:dyDescent="0.45">
      <c r="A15" s="15" t="s">
        <v>33</v>
      </c>
      <c r="B15" s="33" t="s">
        <v>36</v>
      </c>
      <c r="C15" s="34">
        <v>120</v>
      </c>
      <c r="D15" s="34">
        <v>20</v>
      </c>
      <c r="E15" s="23">
        <v>120</v>
      </c>
      <c r="F15" s="35">
        <v>12</v>
      </c>
      <c r="G15" s="35">
        <v>2000</v>
      </c>
      <c r="H15" s="34">
        <v>100</v>
      </c>
      <c r="I15" s="36">
        <v>8</v>
      </c>
      <c r="J15" s="37">
        <v>3</v>
      </c>
      <c r="K15" s="38">
        <v>5.6099999999999997E-2</v>
      </c>
      <c r="L15" s="28">
        <v>95</v>
      </c>
      <c r="M15" s="30">
        <f>K15*G15</f>
        <v>112.19999999999999</v>
      </c>
      <c r="N15" s="31">
        <f t="shared" si="0"/>
        <v>10658.999999999998</v>
      </c>
      <c r="O15" s="28">
        <v>600</v>
      </c>
      <c r="P15" s="32">
        <f t="shared" si="1"/>
        <v>600</v>
      </c>
    </row>
    <row r="19" spans="1:14" x14ac:dyDescent="0.45">
      <c r="N19" s="2"/>
    </row>
    <row r="20" spans="1:14" ht="18" x14ac:dyDescent="0.55000000000000004">
      <c r="A20" s="47" t="s">
        <v>37</v>
      </c>
      <c r="N20" s="2"/>
    </row>
    <row r="21" spans="1:14" ht="89.25" customHeight="1" x14ac:dyDescent="0.45">
      <c r="A21" s="4" t="s">
        <v>32</v>
      </c>
      <c r="B21" s="4" t="s">
        <v>53</v>
      </c>
      <c r="C21" s="4" t="s">
        <v>47</v>
      </c>
      <c r="D21" s="4" t="s">
        <v>54</v>
      </c>
      <c r="E21" s="4" t="s">
        <v>55</v>
      </c>
      <c r="F21" s="21" t="s">
        <v>56</v>
      </c>
      <c r="G21" s="4" t="s">
        <v>57</v>
      </c>
      <c r="H21" s="21" t="s">
        <v>58</v>
      </c>
      <c r="N21" s="2"/>
    </row>
    <row r="22" spans="1:14" ht="15.4" x14ac:dyDescent="0.45">
      <c r="A22" s="15" t="s">
        <v>33</v>
      </c>
      <c r="B22" s="26">
        <f>((C13*I13)+H13)*K13</f>
        <v>59.465999999999994</v>
      </c>
      <c r="C22" s="29">
        <v>0.3478</v>
      </c>
      <c r="D22" s="30">
        <f>C13*C22</f>
        <v>41.735999999999997</v>
      </c>
      <c r="E22" s="27">
        <f>B22-D22</f>
        <v>17.729999999999997</v>
      </c>
      <c r="F22" s="31">
        <f>(L13*E22)</f>
        <v>1684.3499999999997</v>
      </c>
      <c r="G22" s="28">
        <v>4</v>
      </c>
      <c r="H22" s="32">
        <f>G22*C13</f>
        <v>480</v>
      </c>
      <c r="N22" s="2"/>
    </row>
  </sheetData>
  <sheetProtection selectLockedCells="1"/>
  <dataValidations count="1">
    <dataValidation type="decimal" operator="greaterThanOrEqual" allowBlank="1" showInputMessage="1" showErrorMessage="1" sqref="G22 L13:L15 C13:K15 C22" xr:uid="{3EA81FE3-4A4E-4DA1-8DE3-D6963D4F5C8E}">
      <formula1>0</formula1>
    </dataValidation>
  </dataValidation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854f2212-fe43-4578-b841-38c95b77cb60}" enabled="1" method="Privileged" siteId="{9869aa0d-ebba-4f8c-9399-7dff7665b1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 Inputs</vt:lpstr>
      <vt:lpstr>Cost Estimates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2025-10-23T19:35:52Z</dcterms:created>
  <dcterms:modified xsi:type="dcterms:W3CDTF">2025-10-23T19:36:30Z</dcterms:modified>
  <cp:category/>
  <cp:contentStatus/>
</cp:coreProperties>
</file>