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ostings 2006-2016\Posting 2014-2016 (2020-10-19)\"/>
    </mc:Choice>
  </mc:AlternateContent>
  <xr:revisionPtr revIDLastSave="0" documentId="13_ncr:1_{A0FD5131-BB24-4AFE-B109-CC9C2600FD96}" xr6:coauthVersionLast="44" xr6:coauthVersionMax="44" xr10:uidLastSave="{00000000-0000-0000-0000-000000000000}"/>
  <bookViews>
    <workbookView xWindow="-15" yWindow="7785" windowWidth="28830" windowHeight="7830" xr2:uid="{00000000-000D-0000-FFFF-FFFF00000000}"/>
  </bookViews>
  <sheets>
    <sheet name="Module C Adjustments" sheetId="1" r:id="rId1"/>
    <sheet name="DOS Adjustments Detail" sheetId="4" r:id="rId2"/>
    <sheet name="Interest Rate" sheetId="2" r:id="rId3"/>
    <sheet name="Lookup Tables" sheetId="3" r:id="rId4"/>
  </sheets>
  <definedNames>
    <definedName name="_xlnm._FilterDatabase" localSheetId="3" hidden="1">'Lookup Tables'!$B$1:$B$297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1">'DOS Adjustments Detail'!$1:$4</definedName>
    <definedName name="_xlnm.Print_Titles" localSheetId="2">'Interest Rate'!$1:$2</definedName>
    <definedName name="_xlnm.Print_Titles" localSheetId="3">'Lookup Tables'!$1:$1</definedName>
    <definedName name="_xlnm.Print_Titles" localSheetId="0">'Module C Adjustments'!$1:$4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2" i="2" l="1"/>
  <c r="D181" i="2"/>
  <c r="D180" i="2"/>
  <c r="D179" i="2"/>
  <c r="D178" i="2"/>
  <c r="D177" i="2"/>
  <c r="D176" i="2"/>
  <c r="D175" i="2"/>
  <c r="D174" i="2"/>
  <c r="D173" i="2"/>
  <c r="D172" i="2"/>
  <c r="D171" i="2"/>
  <c r="E182" i="2" l="1"/>
  <c r="E181" i="2"/>
  <c r="E180" i="2"/>
  <c r="E179" i="2"/>
  <c r="E178" i="2"/>
  <c r="F178" i="2"/>
  <c r="E177" i="2"/>
  <c r="F177" i="2"/>
  <c r="E176" i="2"/>
  <c r="F176" i="2"/>
  <c r="E175" i="2"/>
  <c r="F175" i="2"/>
  <c r="E174" i="2"/>
  <c r="F174" i="2"/>
  <c r="E173" i="2"/>
  <c r="F173" i="2"/>
  <c r="E172" i="2"/>
  <c r="F172" i="2"/>
  <c r="E171" i="2"/>
  <c r="F171" i="2"/>
  <c r="E170" i="2"/>
  <c r="D170" i="2"/>
  <c r="F170" i="2" s="1"/>
  <c r="E169" i="2"/>
  <c r="D169" i="2"/>
  <c r="F169" i="2" s="1"/>
  <c r="E168" i="2"/>
  <c r="D168" i="2"/>
  <c r="F168" i="2" s="1"/>
  <c r="E167" i="2"/>
  <c r="D167" i="2"/>
  <c r="F167" i="2" s="1"/>
  <c r="E166" i="2"/>
  <c r="D166" i="2"/>
  <c r="F166" i="2" s="1"/>
  <c r="E165" i="2"/>
  <c r="D165" i="2"/>
  <c r="F165" i="2" s="1"/>
  <c r="E164" i="2"/>
  <c r="D164" i="2"/>
  <c r="E163" i="2"/>
  <c r="D163" i="2"/>
  <c r="F163" i="2" s="1"/>
  <c r="E162" i="2"/>
  <c r="D162" i="2"/>
  <c r="F162" i="2" s="1"/>
  <c r="E161" i="2"/>
  <c r="D161" i="2"/>
  <c r="F161" i="2" s="1"/>
  <c r="E160" i="2"/>
  <c r="D160" i="2"/>
  <c r="E159" i="2"/>
  <c r="D159" i="2"/>
  <c r="F159" i="2" s="1"/>
  <c r="E158" i="2"/>
  <c r="D158" i="2"/>
  <c r="E157" i="2"/>
  <c r="D157" i="2"/>
  <c r="F157" i="2" s="1"/>
  <c r="E156" i="2"/>
  <c r="D156" i="2"/>
  <c r="F156" i="2" s="1"/>
  <c r="E155" i="2"/>
  <c r="D155" i="2"/>
  <c r="E154" i="2"/>
  <c r="D154" i="2"/>
  <c r="F154" i="2" s="1"/>
  <c r="E153" i="2"/>
  <c r="D153" i="2"/>
  <c r="F153" i="2" s="1"/>
  <c r="E152" i="2"/>
  <c r="D152" i="2"/>
  <c r="F152" i="2" s="1"/>
  <c r="E151" i="2"/>
  <c r="D151" i="2"/>
  <c r="E150" i="2"/>
  <c r="D150" i="2"/>
  <c r="F150" i="2" s="1"/>
  <c r="E149" i="2"/>
  <c r="D149" i="2"/>
  <c r="F149" i="2" s="1"/>
  <c r="E148" i="2"/>
  <c r="D148" i="2"/>
  <c r="E147" i="2"/>
  <c r="D147" i="2"/>
  <c r="F147" i="2" s="1"/>
  <c r="E146" i="2"/>
  <c r="D146" i="2"/>
  <c r="E145" i="2"/>
  <c r="D145" i="2"/>
  <c r="E144" i="2"/>
  <c r="D144" i="2"/>
  <c r="F144" i="2" s="1"/>
  <c r="E143" i="2"/>
  <c r="D143" i="2"/>
  <c r="E142" i="2"/>
  <c r="D142" i="2"/>
  <c r="E141" i="2"/>
  <c r="D141" i="2"/>
  <c r="E140" i="2"/>
  <c r="D140" i="2"/>
  <c r="F140" i="2" s="1"/>
  <c r="E139" i="2"/>
  <c r="D139" i="2"/>
  <c r="E138" i="2"/>
  <c r="D138" i="2"/>
  <c r="F138" i="2" s="1"/>
  <c r="E137" i="2"/>
  <c r="D137" i="2"/>
  <c r="F137" i="2" s="1"/>
  <c r="E136" i="2"/>
  <c r="D136" i="2"/>
  <c r="F136" i="2" s="1"/>
  <c r="E135" i="2"/>
  <c r="D135" i="2"/>
  <c r="E134" i="2"/>
  <c r="D134" i="2"/>
  <c r="F134" i="2" s="1"/>
  <c r="E133" i="2"/>
  <c r="D133" i="2"/>
  <c r="F133" i="2" s="1"/>
  <c r="E132" i="2"/>
  <c r="D132" i="2"/>
  <c r="E131" i="2"/>
  <c r="D131" i="2"/>
  <c r="F131" i="2" s="1"/>
  <c r="E130" i="2"/>
  <c r="D130" i="2"/>
  <c r="E129" i="2"/>
  <c r="D129" i="2"/>
  <c r="E128" i="2"/>
  <c r="D128" i="2"/>
  <c r="F128" i="2" s="1"/>
  <c r="E127" i="2"/>
  <c r="D127" i="2"/>
  <c r="E126" i="2"/>
  <c r="D126" i="2"/>
  <c r="F126" i="2" s="1"/>
  <c r="E125" i="2"/>
  <c r="D125" i="2"/>
  <c r="E124" i="2"/>
  <c r="D124" i="2"/>
  <c r="F124" i="2" s="1"/>
  <c r="E123" i="2"/>
  <c r="D123" i="2"/>
  <c r="F123" i="2" s="1"/>
  <c r="E122" i="2"/>
  <c r="D122" i="2"/>
  <c r="F122" i="2" s="1"/>
  <c r="E121" i="2"/>
  <c r="D121" i="2"/>
  <c r="F121" i="2" s="1"/>
  <c r="E120" i="2"/>
  <c r="D120" i="2"/>
  <c r="F120" i="2" s="1"/>
  <c r="E119" i="2"/>
  <c r="D119" i="2"/>
  <c r="E118" i="2"/>
  <c r="D118" i="2"/>
  <c r="F118" i="2" s="1"/>
  <c r="E117" i="2"/>
  <c r="D117" i="2"/>
  <c r="F117" i="2" s="1"/>
  <c r="E116" i="2"/>
  <c r="D116" i="2"/>
  <c r="E115" i="2"/>
  <c r="D115" i="2"/>
  <c r="F115" i="2" s="1"/>
  <c r="E114" i="2"/>
  <c r="D114" i="2"/>
  <c r="E113" i="2"/>
  <c r="D113" i="2"/>
  <c r="E112" i="2"/>
  <c r="D112" i="2"/>
  <c r="F112" i="2" s="1"/>
  <c r="E111" i="2"/>
  <c r="D111" i="2"/>
  <c r="E110" i="2"/>
  <c r="D110" i="2"/>
  <c r="F110" i="2" s="1"/>
  <c r="E109" i="2"/>
  <c r="D109" i="2"/>
  <c r="E108" i="2"/>
  <c r="D108" i="2"/>
  <c r="F108" i="2" s="1"/>
  <c r="E107" i="2"/>
  <c r="D107" i="2"/>
  <c r="F107" i="2" s="1"/>
  <c r="E106" i="2"/>
  <c r="D106" i="2"/>
  <c r="F106" i="2" s="1"/>
  <c r="E105" i="2"/>
  <c r="D105" i="2"/>
  <c r="F105" i="2" s="1"/>
  <c r="E104" i="2"/>
  <c r="D104" i="2"/>
  <c r="F104" i="2" s="1"/>
  <c r="E103" i="2"/>
  <c r="D103" i="2"/>
  <c r="E102" i="2"/>
  <c r="D102" i="2"/>
  <c r="F102" i="2" s="1"/>
  <c r="E101" i="2"/>
  <c r="D101" i="2"/>
  <c r="F101" i="2" s="1"/>
  <c r="E100" i="2"/>
  <c r="D100" i="2"/>
  <c r="E99" i="2"/>
  <c r="D99" i="2"/>
  <c r="F99" i="2" s="1"/>
  <c r="E98" i="2"/>
  <c r="D98" i="2"/>
  <c r="E97" i="2"/>
  <c r="D97" i="2"/>
  <c r="E96" i="2"/>
  <c r="D96" i="2"/>
  <c r="F96" i="2" s="1"/>
  <c r="E95" i="2"/>
  <c r="D95" i="2"/>
  <c r="E94" i="2"/>
  <c r="D94" i="2"/>
  <c r="F94" i="2" s="1"/>
  <c r="E93" i="2"/>
  <c r="D93" i="2"/>
  <c r="E92" i="2"/>
  <c r="D92" i="2"/>
  <c r="F92" i="2" s="1"/>
  <c r="E91" i="2"/>
  <c r="D91" i="2"/>
  <c r="F91" i="2" s="1"/>
  <c r="E90" i="2"/>
  <c r="D90" i="2"/>
  <c r="F90" i="2" s="1"/>
  <c r="E89" i="2"/>
  <c r="D89" i="2"/>
  <c r="F89" i="2" s="1"/>
  <c r="E88" i="2"/>
  <c r="D88" i="2"/>
  <c r="F88" i="2" s="1"/>
  <c r="E87" i="2"/>
  <c r="D87" i="2"/>
  <c r="E86" i="2"/>
  <c r="D86" i="2"/>
  <c r="F86" i="2" s="1"/>
  <c r="E85" i="2"/>
  <c r="D85" i="2"/>
  <c r="F85" i="2" s="1"/>
  <c r="E84" i="2"/>
  <c r="D84" i="2"/>
  <c r="E83" i="2"/>
  <c r="D83" i="2"/>
  <c r="F83" i="2" s="1"/>
  <c r="E82" i="2"/>
  <c r="D82" i="2"/>
  <c r="E81" i="2"/>
  <c r="D81" i="2"/>
  <c r="E80" i="2"/>
  <c r="D80" i="2"/>
  <c r="F80" i="2" s="1"/>
  <c r="E79" i="2"/>
  <c r="D79" i="2"/>
  <c r="E78" i="2"/>
  <c r="D78" i="2"/>
  <c r="F78" i="2" s="1"/>
  <c r="E77" i="2"/>
  <c r="D77" i="2"/>
  <c r="E76" i="2"/>
  <c r="D76" i="2"/>
  <c r="F76" i="2" s="1"/>
  <c r="E75" i="2"/>
  <c r="D75" i="2"/>
  <c r="F75" i="2" s="1"/>
  <c r="E74" i="2"/>
  <c r="D74" i="2"/>
  <c r="F74" i="2" s="1"/>
  <c r="E73" i="2"/>
  <c r="D73" i="2"/>
  <c r="F73" i="2" s="1"/>
  <c r="E72" i="2"/>
  <c r="D72" i="2"/>
  <c r="F72" i="2" s="1"/>
  <c r="E71" i="2"/>
  <c r="D71" i="2"/>
  <c r="F71" i="2" s="1"/>
  <c r="E70" i="2"/>
  <c r="D70" i="2"/>
  <c r="F70" i="2" s="1"/>
  <c r="E69" i="2"/>
  <c r="D69" i="2"/>
  <c r="F69" i="2" s="1"/>
  <c r="E68" i="2"/>
  <c r="D68" i="2"/>
  <c r="E67" i="2"/>
  <c r="D67" i="2"/>
  <c r="F67" i="2" s="1"/>
  <c r="E66" i="2"/>
  <c r="D66" i="2"/>
  <c r="E65" i="2"/>
  <c r="D65" i="2"/>
  <c r="E64" i="2"/>
  <c r="D64" i="2"/>
  <c r="F64" i="2" s="1"/>
  <c r="E63" i="2"/>
  <c r="D63" i="2"/>
  <c r="E62" i="2"/>
  <c r="D62" i="2"/>
  <c r="F62" i="2" s="1"/>
  <c r="E61" i="2"/>
  <c r="D61" i="2"/>
  <c r="E60" i="2"/>
  <c r="D60" i="2"/>
  <c r="F60" i="2" s="1"/>
  <c r="E59" i="2"/>
  <c r="D59" i="2"/>
  <c r="F59" i="2" s="1"/>
  <c r="E58" i="2"/>
  <c r="D58" i="2"/>
  <c r="F58" i="2" s="1"/>
  <c r="E57" i="2"/>
  <c r="D57" i="2"/>
  <c r="F57" i="2" s="1"/>
  <c r="E56" i="2"/>
  <c r="D56" i="2"/>
  <c r="F56" i="2" s="1"/>
  <c r="E55" i="2"/>
  <c r="D55" i="2"/>
  <c r="F55" i="2" s="1"/>
  <c r="E54" i="2"/>
  <c r="D54" i="2"/>
  <c r="F54" i="2" s="1"/>
  <c r="E53" i="2"/>
  <c r="D53" i="2"/>
  <c r="F53" i="2" s="1"/>
  <c r="E52" i="2"/>
  <c r="D52" i="2"/>
  <c r="E51" i="2"/>
  <c r="D51" i="2"/>
  <c r="F51" i="2" s="1"/>
  <c r="E50" i="2"/>
  <c r="D50" i="2"/>
  <c r="E49" i="2"/>
  <c r="D49" i="2"/>
  <c r="E48" i="2"/>
  <c r="D48" i="2"/>
  <c r="F48" i="2" s="1"/>
  <c r="E47" i="2"/>
  <c r="D47" i="2"/>
  <c r="E46" i="2"/>
  <c r="D46" i="2"/>
  <c r="F46" i="2" s="1"/>
  <c r="E45" i="2"/>
  <c r="D45" i="2"/>
  <c r="E44" i="2"/>
  <c r="D44" i="2"/>
  <c r="F44" i="2" s="1"/>
  <c r="E43" i="2"/>
  <c r="D43" i="2"/>
  <c r="F43" i="2" s="1"/>
  <c r="E42" i="2"/>
  <c r="D42" i="2"/>
  <c r="F42" i="2" s="1"/>
  <c r="E41" i="2"/>
  <c r="D41" i="2"/>
  <c r="F41" i="2" s="1"/>
  <c r="E40" i="2"/>
  <c r="D40" i="2"/>
  <c r="F40" i="2" s="1"/>
  <c r="E39" i="2"/>
  <c r="D39" i="2"/>
  <c r="F39" i="2" s="1"/>
  <c r="E38" i="2"/>
  <c r="D38" i="2"/>
  <c r="F38" i="2" s="1"/>
  <c r="E37" i="2"/>
  <c r="D37" i="2"/>
  <c r="F37" i="2" s="1"/>
  <c r="E36" i="2"/>
  <c r="D36" i="2"/>
  <c r="E35" i="2"/>
  <c r="D35" i="2"/>
  <c r="F35" i="2" s="1"/>
  <c r="E34" i="2"/>
  <c r="D34" i="2"/>
  <c r="E33" i="2"/>
  <c r="D33" i="2"/>
  <c r="E32" i="2"/>
  <c r="D32" i="2"/>
  <c r="F32" i="2" s="1"/>
  <c r="E31" i="2"/>
  <c r="D31" i="2"/>
  <c r="E30" i="2"/>
  <c r="D30" i="2"/>
  <c r="F30" i="2" s="1"/>
  <c r="E29" i="2"/>
  <c r="D29" i="2"/>
  <c r="E28" i="2"/>
  <c r="D28" i="2"/>
  <c r="F28" i="2" s="1"/>
  <c r="E27" i="2"/>
  <c r="D27" i="2"/>
  <c r="F27" i="2" s="1"/>
  <c r="E26" i="2"/>
  <c r="D26" i="2"/>
  <c r="F26" i="2" s="1"/>
  <c r="E25" i="2"/>
  <c r="D25" i="2"/>
  <c r="F25" i="2" s="1"/>
  <c r="E24" i="2"/>
  <c r="D24" i="2"/>
  <c r="F24" i="2" s="1"/>
  <c r="E23" i="2"/>
  <c r="D23" i="2"/>
  <c r="E22" i="2"/>
  <c r="D22" i="2"/>
  <c r="F22" i="2" s="1"/>
  <c r="E21" i="2"/>
  <c r="D21" i="2"/>
  <c r="F21" i="2" s="1"/>
  <c r="E20" i="2"/>
  <c r="D20" i="2"/>
  <c r="E19" i="2"/>
  <c r="D19" i="2"/>
  <c r="F19" i="2" s="1"/>
  <c r="E18" i="2"/>
  <c r="D18" i="2"/>
  <c r="E17" i="2"/>
  <c r="D17" i="2"/>
  <c r="E16" i="2"/>
  <c r="D16" i="2"/>
  <c r="F16" i="2" s="1"/>
  <c r="E15" i="2"/>
  <c r="D15" i="2"/>
  <c r="F15" i="2" s="1"/>
  <c r="E14" i="2"/>
  <c r="D14" i="2"/>
  <c r="E13" i="2"/>
  <c r="D13" i="2"/>
  <c r="F13" i="2" s="1"/>
  <c r="E12" i="2"/>
  <c r="F12" i="2" s="1"/>
  <c r="D12" i="2"/>
  <c r="E11" i="2"/>
  <c r="D11" i="2"/>
  <c r="F11" i="2" s="1"/>
  <c r="E10" i="2"/>
  <c r="F10" i="2" s="1"/>
  <c r="D10" i="2"/>
  <c r="E9" i="2"/>
  <c r="D9" i="2"/>
  <c r="F9" i="2" s="1"/>
  <c r="E8" i="2"/>
  <c r="F8" i="2" s="1"/>
  <c r="D8" i="2"/>
  <c r="E7" i="2"/>
  <c r="D7" i="2"/>
  <c r="F7" i="2" s="1"/>
  <c r="E6" i="2"/>
  <c r="F6" i="2" s="1"/>
  <c r="D6" i="2"/>
  <c r="E5" i="2"/>
  <c r="D5" i="2"/>
  <c r="F5" i="2" s="1"/>
  <c r="E4" i="2"/>
  <c r="F4" i="2" s="1"/>
  <c r="D4" i="2"/>
  <c r="E3" i="2"/>
  <c r="D3" i="2"/>
  <c r="F3" i="2" s="1"/>
  <c r="F29" i="2" l="1"/>
  <c r="F45" i="2"/>
  <c r="F61" i="2"/>
  <c r="F77" i="2"/>
  <c r="F93" i="2"/>
  <c r="F109" i="2"/>
  <c r="F125" i="2"/>
  <c r="F141" i="2"/>
  <c r="F160" i="2"/>
  <c r="F164" i="2"/>
  <c r="F14" i="2"/>
  <c r="F23" i="2"/>
  <c r="F87" i="2"/>
  <c r="F103" i="2"/>
  <c r="F119" i="2"/>
  <c r="F135" i="2"/>
  <c r="F151" i="2"/>
  <c r="F17" i="2"/>
  <c r="F20" i="2"/>
  <c r="F33" i="2"/>
  <c r="F36" i="2"/>
  <c r="F49" i="2"/>
  <c r="F52" i="2"/>
  <c r="F65" i="2"/>
  <c r="F68" i="2"/>
  <c r="F81" i="2"/>
  <c r="F84" i="2"/>
  <c r="F97" i="2"/>
  <c r="F100" i="2"/>
  <c r="F113" i="2"/>
  <c r="F116" i="2"/>
  <c r="F129" i="2"/>
  <c r="F132" i="2"/>
  <c r="F145" i="2"/>
  <c r="F148" i="2"/>
  <c r="F139" i="2"/>
  <c r="F142" i="2"/>
  <c r="F155" i="2"/>
  <c r="F158" i="2"/>
  <c r="F18" i="2"/>
  <c r="F31" i="2"/>
  <c r="F34" i="2"/>
  <c r="F47" i="2"/>
  <c r="F50" i="2"/>
  <c r="F63" i="2"/>
  <c r="F66" i="2"/>
  <c r="F79" i="2"/>
  <c r="F82" i="2"/>
  <c r="F95" i="2"/>
  <c r="F98" i="2"/>
  <c r="F111" i="2"/>
  <c r="F114" i="2"/>
  <c r="F127" i="2"/>
  <c r="F130" i="2"/>
  <c r="F143" i="2"/>
  <c r="F146" i="2"/>
  <c r="CV9" i="4" l="1"/>
  <c r="CU9" i="4"/>
  <c r="CT9" i="4"/>
  <c r="CS9" i="4"/>
  <c r="CR9" i="4"/>
  <c r="CQ9" i="4"/>
  <c r="CP9" i="4"/>
  <c r="CO9" i="4"/>
  <c r="CN9" i="4"/>
  <c r="CM9" i="4"/>
  <c r="CL9" i="4"/>
  <c r="CK9" i="4"/>
  <c r="CV8" i="4"/>
  <c r="CU8" i="4"/>
  <c r="CT8" i="4"/>
  <c r="CS8" i="4"/>
  <c r="CR8" i="4"/>
  <c r="CQ8" i="4"/>
  <c r="CP8" i="4"/>
  <c r="CO8" i="4"/>
  <c r="CN8" i="4"/>
  <c r="CM8" i="4"/>
  <c r="CL8" i="4"/>
  <c r="CK8" i="4"/>
  <c r="CV7" i="4"/>
  <c r="CU7" i="4"/>
  <c r="CT7" i="4"/>
  <c r="CS7" i="4"/>
  <c r="CR7" i="4"/>
  <c r="CQ7" i="4"/>
  <c r="CP7" i="4"/>
  <c r="CO7" i="4"/>
  <c r="CN7" i="4"/>
  <c r="CM7" i="4"/>
  <c r="CL7" i="4"/>
  <c r="CK7" i="4"/>
  <c r="CV6" i="4"/>
  <c r="CU6" i="4"/>
  <c r="CT6" i="4"/>
  <c r="CS6" i="4"/>
  <c r="CR6" i="4"/>
  <c r="CQ6" i="4"/>
  <c r="CP6" i="4"/>
  <c r="CO6" i="4"/>
  <c r="CN6" i="4"/>
  <c r="CM6" i="4"/>
  <c r="CL6" i="4"/>
  <c r="CK6" i="4"/>
  <c r="DH9" i="4" l="1"/>
  <c r="DT9" i="4" s="1"/>
  <c r="EF9" i="4" s="1"/>
  <c r="ER9" i="4" s="1"/>
  <c r="DG9" i="4"/>
  <c r="DS9" i="4" s="1"/>
  <c r="EE9" i="4" s="1"/>
  <c r="EQ9" i="4" s="1"/>
  <c r="DF9" i="4"/>
  <c r="DR9" i="4" s="1"/>
  <c r="ED9" i="4" s="1"/>
  <c r="EP9" i="4" s="1"/>
  <c r="DE9" i="4"/>
  <c r="DQ9" i="4" s="1"/>
  <c r="EC9" i="4" s="1"/>
  <c r="EO9" i="4" s="1"/>
  <c r="DD9" i="4"/>
  <c r="DP9" i="4" s="1"/>
  <c r="EB9" i="4" s="1"/>
  <c r="EN9" i="4" s="1"/>
  <c r="DC9" i="4"/>
  <c r="DO9" i="4" s="1"/>
  <c r="EA9" i="4" s="1"/>
  <c r="EM9" i="4" s="1"/>
  <c r="DB9" i="4"/>
  <c r="DN9" i="4" s="1"/>
  <c r="DZ9" i="4" s="1"/>
  <c r="EL9" i="4" s="1"/>
  <c r="DA9" i="4"/>
  <c r="DM9" i="4" s="1"/>
  <c r="DY9" i="4" s="1"/>
  <c r="EK9" i="4" s="1"/>
  <c r="CZ9" i="4"/>
  <c r="DL9" i="4" s="1"/>
  <c r="DX9" i="4" s="1"/>
  <c r="EJ9" i="4" s="1"/>
  <c r="CY9" i="4"/>
  <c r="DK9" i="4" s="1"/>
  <c r="DW9" i="4" s="1"/>
  <c r="EI9" i="4" s="1"/>
  <c r="CX9" i="4"/>
  <c r="DJ9" i="4" s="1"/>
  <c r="DV9" i="4" s="1"/>
  <c r="EH9" i="4" s="1"/>
  <c r="CW9" i="4"/>
  <c r="DI9" i="4" s="1"/>
  <c r="DU9" i="4" s="1"/>
  <c r="EG9" i="4" s="1"/>
  <c r="DH8" i="4"/>
  <c r="DT8" i="4" s="1"/>
  <c r="EF8" i="4" s="1"/>
  <c r="ER8" i="4" s="1"/>
  <c r="DG8" i="4"/>
  <c r="DS8" i="4" s="1"/>
  <c r="EE8" i="4" s="1"/>
  <c r="EQ8" i="4" s="1"/>
  <c r="DF8" i="4"/>
  <c r="DR8" i="4" s="1"/>
  <c r="ED8" i="4" s="1"/>
  <c r="EP8" i="4" s="1"/>
  <c r="DE8" i="4"/>
  <c r="DQ8" i="4" s="1"/>
  <c r="EC8" i="4" s="1"/>
  <c r="EO8" i="4" s="1"/>
  <c r="DD8" i="4"/>
  <c r="DP8" i="4" s="1"/>
  <c r="EB8" i="4" s="1"/>
  <c r="EN8" i="4" s="1"/>
  <c r="DC8" i="4"/>
  <c r="DO8" i="4" s="1"/>
  <c r="EA8" i="4" s="1"/>
  <c r="EM8" i="4" s="1"/>
  <c r="DB8" i="4"/>
  <c r="DN8" i="4" s="1"/>
  <c r="DZ8" i="4" s="1"/>
  <c r="EL8" i="4" s="1"/>
  <c r="DA8" i="4"/>
  <c r="DM8" i="4" s="1"/>
  <c r="DY8" i="4" s="1"/>
  <c r="EK8" i="4" s="1"/>
  <c r="CZ8" i="4"/>
  <c r="DL8" i="4" s="1"/>
  <c r="DX8" i="4" s="1"/>
  <c r="EJ8" i="4" s="1"/>
  <c r="CY8" i="4"/>
  <c r="DK8" i="4" s="1"/>
  <c r="DW8" i="4" s="1"/>
  <c r="EI8" i="4" s="1"/>
  <c r="CX8" i="4"/>
  <c r="DJ8" i="4" s="1"/>
  <c r="DV8" i="4" s="1"/>
  <c r="EH8" i="4" s="1"/>
  <c r="CW8" i="4"/>
  <c r="DI8" i="4" s="1"/>
  <c r="DU8" i="4" s="1"/>
  <c r="EG8" i="4" s="1"/>
  <c r="DH7" i="4"/>
  <c r="DT7" i="4" s="1"/>
  <c r="EF7" i="4" s="1"/>
  <c r="ER7" i="4" s="1"/>
  <c r="DG7" i="4"/>
  <c r="DS7" i="4" s="1"/>
  <c r="EE7" i="4" s="1"/>
  <c r="EQ7" i="4" s="1"/>
  <c r="DF7" i="4"/>
  <c r="DR7" i="4" s="1"/>
  <c r="ED7" i="4" s="1"/>
  <c r="EP7" i="4" s="1"/>
  <c r="DE7" i="4"/>
  <c r="DQ7" i="4" s="1"/>
  <c r="EC7" i="4" s="1"/>
  <c r="EO7" i="4" s="1"/>
  <c r="DD7" i="4"/>
  <c r="DP7" i="4" s="1"/>
  <c r="EB7" i="4" s="1"/>
  <c r="EN7" i="4" s="1"/>
  <c r="DC7" i="4"/>
  <c r="DO7" i="4" s="1"/>
  <c r="EA7" i="4" s="1"/>
  <c r="EM7" i="4" s="1"/>
  <c r="DB7" i="4"/>
  <c r="DN7" i="4" s="1"/>
  <c r="DZ7" i="4" s="1"/>
  <c r="EL7" i="4" s="1"/>
  <c r="DA7" i="4"/>
  <c r="DM7" i="4" s="1"/>
  <c r="DY7" i="4" s="1"/>
  <c r="EK7" i="4" s="1"/>
  <c r="CZ7" i="4"/>
  <c r="DL7" i="4" s="1"/>
  <c r="DX7" i="4" s="1"/>
  <c r="EJ7" i="4" s="1"/>
  <c r="CY7" i="4"/>
  <c r="DK7" i="4" s="1"/>
  <c r="DW7" i="4" s="1"/>
  <c r="EI7" i="4" s="1"/>
  <c r="CX7" i="4"/>
  <c r="DJ7" i="4" s="1"/>
  <c r="DV7" i="4" s="1"/>
  <c r="EH7" i="4" s="1"/>
  <c r="CW7" i="4"/>
  <c r="DI7" i="4" s="1"/>
  <c r="DU7" i="4" s="1"/>
  <c r="EG7" i="4" s="1"/>
  <c r="DH6" i="4"/>
  <c r="DT6" i="4" s="1"/>
  <c r="EF6" i="4" s="1"/>
  <c r="ER6" i="4" s="1"/>
  <c r="DG6" i="4"/>
  <c r="DS6" i="4" s="1"/>
  <c r="EE6" i="4" s="1"/>
  <c r="EQ6" i="4" s="1"/>
  <c r="DF6" i="4"/>
  <c r="DR6" i="4" s="1"/>
  <c r="ED6" i="4" s="1"/>
  <c r="EP6" i="4" s="1"/>
  <c r="DE6" i="4"/>
  <c r="DQ6" i="4" s="1"/>
  <c r="EC6" i="4" s="1"/>
  <c r="EO6" i="4" s="1"/>
  <c r="DD6" i="4"/>
  <c r="DP6" i="4" s="1"/>
  <c r="EB6" i="4" s="1"/>
  <c r="EN6" i="4" s="1"/>
  <c r="DC6" i="4"/>
  <c r="DO6" i="4" s="1"/>
  <c r="EA6" i="4" s="1"/>
  <c r="EM6" i="4" s="1"/>
  <c r="DB6" i="4"/>
  <c r="DN6" i="4" s="1"/>
  <c r="DZ6" i="4" s="1"/>
  <c r="EL6" i="4" s="1"/>
  <c r="DA6" i="4"/>
  <c r="DM6" i="4" s="1"/>
  <c r="DY6" i="4" s="1"/>
  <c r="EK6" i="4" s="1"/>
  <c r="CZ6" i="4"/>
  <c r="DL6" i="4" s="1"/>
  <c r="DX6" i="4" s="1"/>
  <c r="EJ6" i="4" s="1"/>
  <c r="CY6" i="4"/>
  <c r="DK6" i="4" s="1"/>
  <c r="DW6" i="4" s="1"/>
  <c r="EI6" i="4" s="1"/>
  <c r="CX6" i="4"/>
  <c r="DJ6" i="4" s="1"/>
  <c r="DV6" i="4" s="1"/>
  <c r="EH6" i="4" s="1"/>
  <c r="CW6" i="4"/>
  <c r="DI6" i="4" s="1"/>
  <c r="DU6" i="4" s="1"/>
  <c r="EG6" i="4" s="1"/>
  <c r="CJ9" i="4"/>
  <c r="CI9" i="4"/>
  <c r="CH9" i="4"/>
  <c r="CG9" i="4"/>
  <c r="CF9" i="4"/>
  <c r="CE9" i="4"/>
  <c r="CD9" i="4"/>
  <c r="CC9" i="4"/>
  <c r="CB9" i="4"/>
  <c r="CA9" i="4"/>
  <c r="BZ9" i="4"/>
  <c r="BY9" i="4"/>
  <c r="CJ8" i="4"/>
  <c r="CI8" i="4"/>
  <c r="CH8" i="4"/>
  <c r="CG8" i="4"/>
  <c r="CF8" i="4"/>
  <c r="CE8" i="4"/>
  <c r="CD8" i="4"/>
  <c r="CC8" i="4"/>
  <c r="CB8" i="4"/>
  <c r="CA8" i="4"/>
  <c r="BZ8" i="4"/>
  <c r="BY8" i="4"/>
  <c r="CJ7" i="4"/>
  <c r="CI7" i="4"/>
  <c r="CH7" i="4"/>
  <c r="CG7" i="4"/>
  <c r="CF7" i="4"/>
  <c r="CE7" i="4"/>
  <c r="CD7" i="4"/>
  <c r="CC7" i="4"/>
  <c r="CB7" i="4"/>
  <c r="CA7" i="4"/>
  <c r="BZ7" i="4"/>
  <c r="BY7" i="4"/>
  <c r="CJ6" i="4"/>
  <c r="CI6" i="4"/>
  <c r="CH6" i="4"/>
  <c r="CG6" i="4"/>
  <c r="CF6" i="4"/>
  <c r="CE6" i="4"/>
  <c r="CD6" i="4"/>
  <c r="CC6" i="4"/>
  <c r="CB6" i="4"/>
  <c r="CA6" i="4"/>
  <c r="BZ6" i="4"/>
  <c r="BY6" i="4"/>
  <c r="D6" i="4"/>
  <c r="D7" i="4"/>
  <c r="D8" i="4"/>
  <c r="BA19" i="1" l="1"/>
  <c r="BB19" i="1"/>
  <c r="BC19" i="1"/>
  <c r="BD19" i="1"/>
  <c r="BE19" i="1"/>
  <c r="BF19" i="1"/>
  <c r="BG19" i="1"/>
  <c r="BH19" i="1"/>
  <c r="BI19" i="1"/>
  <c r="BJ19" i="1"/>
  <c r="BK19" i="1"/>
  <c r="BL19" i="1"/>
  <c r="C19" i="1"/>
  <c r="A2" i="4"/>
  <c r="C15" i="1"/>
  <c r="BL10" i="4"/>
  <c r="BK10" i="4"/>
  <c r="BJ10" i="4"/>
  <c r="BI10" i="4"/>
  <c r="BH10" i="4"/>
  <c r="BG10" i="4"/>
  <c r="BE10" i="4"/>
  <c r="BD10" i="4"/>
  <c r="BC10" i="4"/>
  <c r="BB10" i="4"/>
  <c r="BA10" i="4"/>
  <c r="BF10" i="4"/>
  <c r="D19" i="1" l="1"/>
  <c r="BT19" i="1"/>
  <c r="BS19" i="1"/>
  <c r="BQ19" i="1"/>
  <c r="BR19" i="1"/>
  <c r="BX19" i="1"/>
  <c r="BP19" i="1"/>
  <c r="BW19" i="1"/>
  <c r="BO19" i="1"/>
  <c r="BV19" i="1"/>
  <c r="BN19" i="1"/>
  <c r="BU19" i="1"/>
  <c r="BM19" i="1"/>
  <c r="BA15" i="1"/>
  <c r="BB15" i="1"/>
  <c r="BC15" i="1"/>
  <c r="BD15" i="1"/>
  <c r="BE15" i="1"/>
  <c r="BF15" i="1"/>
  <c r="BG15" i="1"/>
  <c r="BH15" i="1"/>
  <c r="BI15" i="1"/>
  <c r="BJ15" i="1"/>
  <c r="BK15" i="1"/>
  <c r="BL15" i="1"/>
  <c r="AN10" i="4"/>
  <c r="AM10" i="4"/>
  <c r="AL10" i="4"/>
  <c r="AK10" i="4"/>
  <c r="AJ10" i="4"/>
  <c r="AI10" i="4"/>
  <c r="AG10" i="4"/>
  <c r="AF10" i="4"/>
  <c r="AE10" i="4"/>
  <c r="AD10" i="4"/>
  <c r="AC10" i="4"/>
  <c r="AH10" i="4"/>
  <c r="CJ11" i="4"/>
  <c r="CI11" i="4"/>
  <c r="CH11" i="4"/>
  <c r="CG11" i="4"/>
  <c r="CF11" i="4"/>
  <c r="CE11" i="4"/>
  <c r="CD11" i="4"/>
  <c r="CB11" i="4"/>
  <c r="CA11" i="4"/>
  <c r="BZ11" i="4"/>
  <c r="BY11" i="4"/>
  <c r="CC11" i="4"/>
  <c r="CH5" i="4"/>
  <c r="CG5" i="4"/>
  <c r="CG10" i="4" s="1"/>
  <c r="BY5" i="4"/>
  <c r="BY10" i="4" s="1"/>
  <c r="CD5" i="4"/>
  <c r="P10" i="4"/>
  <c r="O10" i="4"/>
  <c r="N10" i="4"/>
  <c r="M10" i="4"/>
  <c r="L10" i="4"/>
  <c r="K10" i="4"/>
  <c r="J10" i="4"/>
  <c r="I10" i="4"/>
  <c r="H10" i="4"/>
  <c r="G10" i="4"/>
  <c r="F10" i="4"/>
  <c r="E10" i="4"/>
  <c r="CJ5" i="4"/>
  <c r="CJ10" i="4" s="1"/>
  <c r="CI5" i="4"/>
  <c r="CF5" i="4"/>
  <c r="CF10" i="4" s="1"/>
  <c r="CE5" i="4"/>
  <c r="CE10" i="4" s="1"/>
  <c r="CC5" i="4"/>
  <c r="CB5" i="4"/>
  <c r="CA5" i="4"/>
  <c r="CA10" i="4" s="1"/>
  <c r="BZ5" i="4"/>
  <c r="BZ10" i="4" s="1"/>
  <c r="CV5" i="4"/>
  <c r="CU5" i="4"/>
  <c r="CT5" i="4"/>
  <c r="CS5" i="4"/>
  <c r="CR5" i="4"/>
  <c r="CQ5" i="4"/>
  <c r="CP5" i="4"/>
  <c r="CO5" i="4"/>
  <c r="CN5" i="4"/>
  <c r="CM5" i="4"/>
  <c r="CL5" i="4"/>
  <c r="CK5" i="4"/>
  <c r="D9" i="4"/>
  <c r="D5" i="4"/>
  <c r="C11" i="4"/>
  <c r="CQ11" i="4" s="1"/>
  <c r="DC11" i="4" s="1"/>
  <c r="DO11" i="4" s="1"/>
  <c r="EA11" i="4" s="1"/>
  <c r="C10" i="4"/>
  <c r="CD10" i="4" l="1"/>
  <c r="CI10" i="4"/>
  <c r="CH10" i="4"/>
  <c r="CB10" i="4"/>
  <c r="CC10" i="4"/>
  <c r="EM11" i="4"/>
  <c r="CE19" i="1" s="1"/>
  <c r="D15" i="1"/>
  <c r="BR15" i="1"/>
  <c r="BT15" i="1"/>
  <c r="BS15" i="1"/>
  <c r="BV15" i="1"/>
  <c r="BN15" i="1"/>
  <c r="BQ15" i="1"/>
  <c r="BX15" i="1"/>
  <c r="BP15" i="1"/>
  <c r="BW15" i="1"/>
  <c r="BO15" i="1"/>
  <c r="BU15" i="1"/>
  <c r="BM15" i="1"/>
  <c r="D10" i="4"/>
  <c r="CT11" i="4"/>
  <c r="DF11" i="4" s="1"/>
  <c r="CU11" i="4"/>
  <c r="DG11" i="4" s="1"/>
  <c r="CO11" i="4"/>
  <c r="DA11" i="4" s="1"/>
  <c r="D11" i="4"/>
  <c r="CP11" i="4"/>
  <c r="DB11" i="4" s="1"/>
  <c r="DN11" i="4" s="1"/>
  <c r="DZ11" i="4" s="1"/>
  <c r="CV11" i="4"/>
  <c r="DH11" i="4" s="1"/>
  <c r="CR11" i="4"/>
  <c r="DD11" i="4" s="1"/>
  <c r="CL11" i="4"/>
  <c r="CX11" i="4" s="1"/>
  <c r="CM11" i="4"/>
  <c r="CY11" i="4" s="1"/>
  <c r="DE5" i="4"/>
  <c r="CW5" i="4"/>
  <c r="DD5" i="4"/>
  <c r="DC5" i="4"/>
  <c r="DB5" i="4"/>
  <c r="DA5" i="4"/>
  <c r="DH5" i="4"/>
  <c r="CY5" i="4"/>
  <c r="DG5" i="4"/>
  <c r="CX5" i="4"/>
  <c r="CZ5" i="4"/>
  <c r="DF5" i="4"/>
  <c r="CS11" i="4"/>
  <c r="DE11" i="4" s="1"/>
  <c r="CK11" i="4"/>
  <c r="CW11" i="4" s="1"/>
  <c r="CN11" i="4"/>
  <c r="CZ11" i="4" s="1"/>
  <c r="EL11" i="4" l="1"/>
  <c r="CD19" i="1" s="1"/>
  <c r="DR5" i="4"/>
  <c r="ED5" i="4" s="1"/>
  <c r="DF10" i="4"/>
  <c r="DO5" i="4"/>
  <c r="EA5" i="4" s="1"/>
  <c r="DC10" i="4"/>
  <c r="DL5" i="4"/>
  <c r="DX5" i="4" s="1"/>
  <c r="CZ10" i="4"/>
  <c r="DP5" i="4"/>
  <c r="EB5" i="4" s="1"/>
  <c r="DD10" i="4"/>
  <c r="DJ5" i="4"/>
  <c r="DV5" i="4" s="1"/>
  <c r="CX10" i="4"/>
  <c r="DI5" i="4"/>
  <c r="DU5" i="4" s="1"/>
  <c r="CW10" i="4"/>
  <c r="DQ5" i="4"/>
  <c r="EC5" i="4" s="1"/>
  <c r="DE10" i="4"/>
  <c r="DK5" i="4"/>
  <c r="DW5" i="4" s="1"/>
  <c r="CY10" i="4"/>
  <c r="DT5" i="4"/>
  <c r="EF5" i="4" s="1"/>
  <c r="DH10" i="4"/>
  <c r="DS5" i="4"/>
  <c r="EE5" i="4" s="1"/>
  <c r="DG10" i="4"/>
  <c r="DM5" i="4"/>
  <c r="DY5" i="4" s="1"/>
  <c r="DA10" i="4"/>
  <c r="DN5" i="4"/>
  <c r="DZ5" i="4" s="1"/>
  <c r="DB10" i="4"/>
  <c r="DQ11" i="4"/>
  <c r="EC11" i="4" s="1"/>
  <c r="DL11" i="4"/>
  <c r="DX11" i="4" s="1"/>
  <c r="DI11" i="4"/>
  <c r="DU11" i="4" s="1"/>
  <c r="DM11" i="4"/>
  <c r="DY11" i="4" s="1"/>
  <c r="DK11" i="4"/>
  <c r="DW11" i="4" s="1"/>
  <c r="DJ11" i="4"/>
  <c r="DV11" i="4" s="1"/>
  <c r="DP11" i="4"/>
  <c r="EB11" i="4" s="1"/>
  <c r="DT11" i="4"/>
  <c r="EF11" i="4" s="1"/>
  <c r="DR11" i="4"/>
  <c r="ED11" i="4" s="1"/>
  <c r="DS11" i="4"/>
  <c r="EE11" i="4" s="1"/>
  <c r="AY3" i="1"/>
  <c r="AA3" i="1"/>
  <c r="O3" i="1"/>
  <c r="EG11" i="4" l="1"/>
  <c r="BY19" i="1" s="1"/>
  <c r="EQ11" i="4"/>
  <c r="CI19" i="1" s="1"/>
  <c r="EJ11" i="4"/>
  <c r="CB19" i="1" s="1"/>
  <c r="EP11" i="4"/>
  <c r="CH19" i="1" s="1"/>
  <c r="EO11" i="4"/>
  <c r="CG19" i="1" s="1"/>
  <c r="ER11" i="4"/>
  <c r="CJ19" i="1" s="1"/>
  <c r="EN11" i="4"/>
  <c r="CF19" i="1" s="1"/>
  <c r="EH11" i="4"/>
  <c r="BZ19" i="1" s="1"/>
  <c r="EI11" i="4"/>
  <c r="CA19" i="1" s="1"/>
  <c r="EK11" i="4"/>
  <c r="CC19" i="1" s="1"/>
  <c r="EO5" i="4"/>
  <c r="EJ5" i="4"/>
  <c r="DS10" i="4"/>
  <c r="EQ5" i="4"/>
  <c r="ER5" i="4"/>
  <c r="EH5" i="4"/>
  <c r="EP5" i="4"/>
  <c r="EL5" i="4"/>
  <c r="EI5" i="4"/>
  <c r="EN5" i="4"/>
  <c r="EK5" i="4"/>
  <c r="EM5" i="4"/>
  <c r="EG5" i="4"/>
  <c r="DT10" i="4"/>
  <c r="DR10" i="4"/>
  <c r="DI10" i="4"/>
  <c r="DM10" i="4"/>
  <c r="DQ10" i="4"/>
  <c r="DP10" i="4"/>
  <c r="DL10" i="4"/>
  <c r="DN10" i="4"/>
  <c r="DK10" i="4"/>
  <c r="DO10" i="4"/>
  <c r="DJ10"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DZ10" i="4" l="1"/>
  <c r="EL10" i="4"/>
  <c r="CD15" i="1" s="1"/>
  <c r="ED10" i="4"/>
  <c r="EP10" i="4"/>
  <c r="CH15" i="1" s="1"/>
  <c r="DV10" i="4"/>
  <c r="EH10" i="4"/>
  <c r="BZ15" i="1" s="1"/>
  <c r="DU10" i="4"/>
  <c r="EG10" i="4"/>
  <c r="BY15" i="1" s="1"/>
  <c r="EF10" i="4"/>
  <c r="ER10" i="4"/>
  <c r="CJ15" i="1" s="1"/>
  <c r="EA10" i="4"/>
  <c r="EM10" i="4"/>
  <c r="CE15" i="1" s="1"/>
  <c r="EE10" i="4"/>
  <c r="EQ10" i="4"/>
  <c r="CI15" i="1" s="1"/>
  <c r="DY10" i="4"/>
  <c r="EK10" i="4"/>
  <c r="CC15" i="1" s="1"/>
  <c r="EB10" i="4"/>
  <c r="EN10" i="4"/>
  <c r="CF15" i="1" s="1"/>
  <c r="DX10" i="4"/>
  <c r="EJ10" i="4"/>
  <c r="CB15" i="1" s="1"/>
  <c r="DW10" i="4"/>
  <c r="EI10" i="4"/>
  <c r="CA15" i="1" s="1"/>
  <c r="EC10" i="4"/>
  <c r="EO10" i="4"/>
  <c r="CG15" i="1" s="1"/>
  <c r="C17" i="1"/>
  <c r="C16" i="1"/>
  <c r="C14" i="1"/>
  <c r="C13" i="1"/>
  <c r="C12" i="1"/>
  <c r="C11" i="1"/>
  <c r="C10" i="1"/>
  <c r="C9" i="1"/>
  <c r="C8" i="1"/>
  <c r="C7" i="1"/>
  <c r="C6" i="1"/>
  <c r="C5" i="1"/>
  <c r="BT12" i="1" l="1"/>
  <c r="CF12" i="1" s="1"/>
  <c r="BS12" i="1"/>
  <c r="CE12" i="1" s="1"/>
  <c r="BP12" i="1"/>
  <c r="CB12" i="1" s="1"/>
  <c r="BQ12" i="1"/>
  <c r="CC12" i="1" s="1"/>
  <c r="BR12" i="1"/>
  <c r="CD12" i="1" s="1"/>
  <c r="BU12" i="1"/>
  <c r="CG12" i="1" s="1"/>
  <c r="BM12" i="1"/>
  <c r="BY12" i="1" s="1"/>
  <c r="BN12" i="1"/>
  <c r="BZ12" i="1" s="1"/>
  <c r="BO12" i="1"/>
  <c r="CA12" i="1" s="1"/>
  <c r="BV12" i="1"/>
  <c r="CH12" i="1" s="1"/>
  <c r="BX12" i="1"/>
  <c r="CJ12" i="1" s="1"/>
  <c r="BW12" i="1"/>
  <c r="CI12" i="1" s="1"/>
  <c r="BT14" i="1"/>
  <c r="CF14" i="1" s="1"/>
  <c r="BM14" i="1"/>
  <c r="BY14" i="1" s="1"/>
  <c r="BV14" i="1"/>
  <c r="CH14" i="1" s="1"/>
  <c r="BS14" i="1"/>
  <c r="CE14" i="1" s="1"/>
  <c r="BU14" i="1"/>
  <c r="CG14" i="1" s="1"/>
  <c r="BW14" i="1"/>
  <c r="CI14" i="1" s="1"/>
  <c r="BN14" i="1"/>
  <c r="BZ14" i="1" s="1"/>
  <c r="BX14" i="1"/>
  <c r="CJ14" i="1" s="1"/>
  <c r="BO14" i="1"/>
  <c r="CA14" i="1" s="1"/>
  <c r="BP14" i="1"/>
  <c r="CB14" i="1" s="1"/>
  <c r="BQ14" i="1"/>
  <c r="CC14" i="1" s="1"/>
  <c r="BR14" i="1"/>
  <c r="CD14" i="1" s="1"/>
  <c r="BP16" i="1"/>
  <c r="CB16" i="1" s="1"/>
  <c r="BX16" i="1"/>
  <c r="CJ16" i="1" s="1"/>
  <c r="BS16" i="1"/>
  <c r="CE16" i="1" s="1"/>
  <c r="BO16" i="1"/>
  <c r="CA16" i="1" s="1"/>
  <c r="BQ16" i="1"/>
  <c r="CC16" i="1" s="1"/>
  <c r="BR16" i="1"/>
  <c r="CD16" i="1" s="1"/>
  <c r="BT16" i="1"/>
  <c r="CF16" i="1" s="1"/>
  <c r="BM16" i="1"/>
  <c r="BY16" i="1" s="1"/>
  <c r="BV16" i="1"/>
  <c r="CH16" i="1" s="1"/>
  <c r="BU16" i="1"/>
  <c r="CG16" i="1" s="1"/>
  <c r="BW16" i="1"/>
  <c r="CI16" i="1" s="1"/>
  <c r="BN16" i="1"/>
  <c r="BZ16" i="1" s="1"/>
  <c r="BT8" i="1"/>
  <c r="CF8" i="1" s="1"/>
  <c r="BO8" i="1"/>
  <c r="CA8" i="1" s="1"/>
  <c r="BX8" i="1"/>
  <c r="CJ8" i="1" s="1"/>
  <c r="BM8" i="1"/>
  <c r="BY8" i="1" s="1"/>
  <c r="BW8" i="1"/>
  <c r="CI8" i="1" s="1"/>
  <c r="BN8" i="1"/>
  <c r="BZ8" i="1" s="1"/>
  <c r="BP8" i="1"/>
  <c r="CB8" i="1" s="1"/>
  <c r="BQ8" i="1"/>
  <c r="CC8" i="1" s="1"/>
  <c r="BS8" i="1"/>
  <c r="CE8" i="1" s="1"/>
  <c r="BR8" i="1"/>
  <c r="CD8" i="1" s="1"/>
  <c r="BU8" i="1"/>
  <c r="CG8" i="1" s="1"/>
  <c r="BV8" i="1"/>
  <c r="CH8" i="1" s="1"/>
  <c r="BP9" i="1"/>
  <c r="CB9" i="1" s="1"/>
  <c r="BX9" i="1"/>
  <c r="CJ9" i="1" s="1"/>
  <c r="BU9" i="1"/>
  <c r="CG9" i="1" s="1"/>
  <c r="BS9" i="1"/>
  <c r="CE9" i="1" s="1"/>
  <c r="BT9" i="1"/>
  <c r="CF9" i="1" s="1"/>
  <c r="BV9" i="1"/>
  <c r="CH9" i="1" s="1"/>
  <c r="BM9" i="1"/>
  <c r="BY9" i="1" s="1"/>
  <c r="BW9" i="1"/>
  <c r="CI9" i="1" s="1"/>
  <c r="BN9" i="1"/>
  <c r="BZ9" i="1" s="1"/>
  <c r="BO9" i="1"/>
  <c r="CA9" i="1" s="1"/>
  <c r="BQ9" i="1"/>
  <c r="CC9" i="1" s="1"/>
  <c r="BR9" i="1"/>
  <c r="CD9" i="1" s="1"/>
  <c r="BP11" i="1"/>
  <c r="CB11" i="1" s="1"/>
  <c r="BX11" i="1"/>
  <c r="CJ11" i="1" s="1"/>
  <c r="BN11" i="1"/>
  <c r="BZ11" i="1" s="1"/>
  <c r="BW11" i="1"/>
  <c r="CI11" i="1" s="1"/>
  <c r="BU11" i="1"/>
  <c r="CG11" i="1" s="1"/>
  <c r="BV11" i="1"/>
  <c r="CH11" i="1" s="1"/>
  <c r="BM11" i="1"/>
  <c r="BY11" i="1" s="1"/>
  <c r="BO11" i="1"/>
  <c r="CA11" i="1" s="1"/>
  <c r="BQ11" i="1"/>
  <c r="CC11" i="1" s="1"/>
  <c r="BT11" i="1"/>
  <c r="CF11" i="1" s="1"/>
  <c r="BR11" i="1"/>
  <c r="CD11" i="1" s="1"/>
  <c r="BS11" i="1"/>
  <c r="CE11" i="1" s="1"/>
  <c r="BP13" i="1"/>
  <c r="CB13" i="1" s="1"/>
  <c r="BX13" i="1"/>
  <c r="CJ13" i="1" s="1"/>
  <c r="BQ13" i="1"/>
  <c r="CC13" i="1" s="1"/>
  <c r="BM13" i="1"/>
  <c r="BY13" i="1" s="1"/>
  <c r="BW13" i="1"/>
  <c r="CI13" i="1" s="1"/>
  <c r="BN13" i="1"/>
  <c r="BZ13" i="1" s="1"/>
  <c r="BO13" i="1"/>
  <c r="CA13" i="1" s="1"/>
  <c r="BR13" i="1"/>
  <c r="CD13" i="1" s="1"/>
  <c r="BU13" i="1"/>
  <c r="CG13" i="1" s="1"/>
  <c r="BS13" i="1"/>
  <c r="CE13" i="1" s="1"/>
  <c r="BT13" i="1"/>
  <c r="CF13" i="1" s="1"/>
  <c r="BV13" i="1"/>
  <c r="CH13" i="1" s="1"/>
  <c r="BT6" i="1"/>
  <c r="CF6" i="1" s="1"/>
  <c r="BQ6" i="1"/>
  <c r="CC6" i="1" s="1"/>
  <c r="BR6" i="1"/>
  <c r="CD6" i="1" s="1"/>
  <c r="BM6" i="1"/>
  <c r="BY6" i="1" s="1"/>
  <c r="BV6" i="1"/>
  <c r="CH6" i="1" s="1"/>
  <c r="BU6" i="1"/>
  <c r="CG6" i="1" s="1"/>
  <c r="BW6" i="1"/>
  <c r="CI6" i="1" s="1"/>
  <c r="BX6" i="1"/>
  <c r="CJ6" i="1" s="1"/>
  <c r="BO6" i="1"/>
  <c r="CA6" i="1" s="1"/>
  <c r="BP6" i="1"/>
  <c r="CB6" i="1" s="1"/>
  <c r="BN6" i="1"/>
  <c r="BZ6" i="1" s="1"/>
  <c r="BS6" i="1"/>
  <c r="CE6" i="1" s="1"/>
  <c r="BP7" i="1"/>
  <c r="CB7" i="1" s="1"/>
  <c r="BX7" i="1"/>
  <c r="CJ7" i="1" s="1"/>
  <c r="BS7" i="1"/>
  <c r="CE7" i="1" s="1"/>
  <c r="BQ7" i="1"/>
  <c r="CC7" i="1" s="1"/>
  <c r="BR7" i="1"/>
  <c r="CD7" i="1" s="1"/>
  <c r="BT7" i="1"/>
  <c r="CF7" i="1" s="1"/>
  <c r="BU7" i="1"/>
  <c r="CG7" i="1" s="1"/>
  <c r="BM7" i="1"/>
  <c r="BY7" i="1" s="1"/>
  <c r="BV7" i="1"/>
  <c r="CH7" i="1" s="1"/>
  <c r="BN7" i="1"/>
  <c r="BZ7" i="1" s="1"/>
  <c r="BO7" i="1"/>
  <c r="CA7" i="1" s="1"/>
  <c r="BW7" i="1"/>
  <c r="CI7" i="1" s="1"/>
  <c r="BR17" i="1"/>
  <c r="CD17" i="1" s="1"/>
  <c r="BO17" i="1"/>
  <c r="CA17" i="1" s="1"/>
  <c r="BX17" i="1"/>
  <c r="CJ17" i="1" s="1"/>
  <c r="BP17" i="1"/>
  <c r="CB17" i="1" s="1"/>
  <c r="BQ17" i="1"/>
  <c r="CC17" i="1" s="1"/>
  <c r="BS17" i="1"/>
  <c r="CE17" i="1" s="1"/>
  <c r="BM17" i="1"/>
  <c r="BY17" i="1" s="1"/>
  <c r="BN17" i="1"/>
  <c r="BZ17" i="1" s="1"/>
  <c r="BT17" i="1"/>
  <c r="CF17" i="1" s="1"/>
  <c r="BU17" i="1"/>
  <c r="CG17" i="1" s="1"/>
  <c r="BW17" i="1"/>
  <c r="CI17" i="1" s="1"/>
  <c r="BV17" i="1"/>
  <c r="CH17" i="1" s="1"/>
  <c r="BT10" i="1"/>
  <c r="CF10" i="1" s="1"/>
  <c r="BQ10" i="1"/>
  <c r="CC10" i="1" s="1"/>
  <c r="BN10" i="1"/>
  <c r="BZ10" i="1" s="1"/>
  <c r="BX10" i="1"/>
  <c r="CJ10" i="1" s="1"/>
  <c r="BO10" i="1"/>
  <c r="CA10" i="1" s="1"/>
  <c r="BP10" i="1"/>
  <c r="CB10" i="1" s="1"/>
  <c r="BR10" i="1"/>
  <c r="CD10" i="1" s="1"/>
  <c r="BS10" i="1"/>
  <c r="CE10" i="1" s="1"/>
  <c r="BU10" i="1"/>
  <c r="CG10" i="1" s="1"/>
  <c r="BV10" i="1"/>
  <c r="CH10" i="1" s="1"/>
  <c r="BW10" i="1"/>
  <c r="CI10" i="1" s="1"/>
  <c r="BM10" i="1"/>
  <c r="BY10" i="1" s="1"/>
  <c r="D16" i="1"/>
  <c r="D12" i="1"/>
  <c r="D13" i="1"/>
  <c r="D14" i="1"/>
  <c r="D17" i="1"/>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152" i="1"/>
  <c r="C89" i="1"/>
  <c r="C88" i="1"/>
  <c r="C48" i="1"/>
  <c r="C47" i="1"/>
  <c r="C39" i="1"/>
  <c r="C27" i="1"/>
  <c r="BL5" i="1"/>
  <c r="BK5" i="1"/>
  <c r="BJ5" i="1"/>
  <c r="BI5" i="1"/>
  <c r="BH5" i="1"/>
  <c r="BG5" i="1"/>
  <c r="BF5" i="1"/>
  <c r="BE5" i="1"/>
  <c r="BD5" i="1"/>
  <c r="BC5" i="1"/>
  <c r="BB5" i="1"/>
  <c r="BA5" i="1"/>
  <c r="BP5" i="1"/>
  <c r="CB5" i="1" s="1"/>
  <c r="C148" i="1"/>
  <c r="C146" i="1"/>
  <c r="C136" i="1"/>
  <c r="C134" i="1"/>
  <c r="C101" i="1"/>
  <c r="C30" i="1"/>
  <c r="C29" i="1"/>
  <c r="C77" i="1"/>
  <c r="C76" i="1"/>
  <c r="C75" i="1"/>
  <c r="C154" i="1"/>
  <c r="C125" i="1"/>
  <c r="C117" i="1"/>
  <c r="C92" i="1"/>
  <c r="C90" i="1"/>
  <c r="C87" i="1"/>
  <c r="C79" i="1"/>
  <c r="C40" i="1"/>
  <c r="C37" i="1"/>
  <c r="C32" i="1"/>
  <c r="C31" i="1"/>
  <c r="C28" i="1"/>
  <c r="C95" i="1"/>
  <c r="C131" i="1"/>
  <c r="C84" i="1"/>
  <c r="C150" i="1"/>
  <c r="C132" i="1"/>
  <c r="C130" i="1"/>
  <c r="C129" i="1"/>
  <c r="C128" i="1"/>
  <c r="C127" i="1"/>
  <c r="C100" i="1"/>
  <c r="C123" i="1"/>
  <c r="C122" i="1"/>
  <c r="C120" i="1"/>
  <c r="C119" i="1"/>
  <c r="C78" i="1"/>
  <c r="C114" i="1"/>
  <c r="C112" i="1"/>
  <c r="C111" i="1"/>
  <c r="C110" i="1"/>
  <c r="C108" i="1"/>
  <c r="C155" i="1"/>
  <c r="C153" i="1"/>
  <c r="C105" i="1"/>
  <c r="C104" i="1"/>
  <c r="C103" i="1"/>
  <c r="C102" i="1"/>
  <c r="C86" i="1"/>
  <c r="C98" i="1"/>
  <c r="C97" i="1"/>
  <c r="C99" i="1"/>
  <c r="C96" i="1"/>
  <c r="C126" i="1"/>
  <c r="C43" i="1"/>
  <c r="C85" i="1"/>
  <c r="C106" i="1"/>
  <c r="C109" i="1"/>
  <c r="C91" i="1"/>
  <c r="C62" i="1"/>
  <c r="C144" i="1"/>
  <c r="C14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151" i="1"/>
  <c r="C149" i="1"/>
  <c r="C58" i="1"/>
  <c r="C57" i="1"/>
  <c r="C56" i="1"/>
  <c r="C55" i="1"/>
  <c r="C54" i="1"/>
  <c r="C42" i="1"/>
  <c r="C41" i="1"/>
  <c r="C38" i="1"/>
  <c r="C61" i="1"/>
  <c r="C147" i="1"/>
  <c r="C145" i="1"/>
  <c r="C143" i="1"/>
  <c r="C141" i="1"/>
  <c r="C140" i="1"/>
  <c r="C138" i="1"/>
  <c r="C135" i="1"/>
  <c r="C133" i="1"/>
  <c r="C35" i="1"/>
  <c r="C139" i="1"/>
  <c r="C137" i="1"/>
  <c r="C107" i="1"/>
  <c r="C21" i="1"/>
  <c r="C20" i="1"/>
  <c r="C18" i="1"/>
  <c r="C23" i="1"/>
  <c r="C26" i="1"/>
  <c r="C22" i="1"/>
  <c r="C25" i="1"/>
  <c r="C34" i="1"/>
  <c r="C33" i="1"/>
  <c r="C118" i="1"/>
  <c r="BK2" i="1" l="1"/>
  <c r="BO137" i="1"/>
  <c r="CA137" i="1" s="1"/>
  <c r="BW137" i="1"/>
  <c r="CI137" i="1" s="1"/>
  <c r="BQ137" i="1"/>
  <c r="CC137" i="1" s="1"/>
  <c r="BS137" i="1"/>
  <c r="CE137" i="1" s="1"/>
  <c r="BX137" i="1"/>
  <c r="CJ137" i="1" s="1"/>
  <c r="BM137" i="1"/>
  <c r="BY137" i="1" s="1"/>
  <c r="BN137" i="1"/>
  <c r="BZ137" i="1" s="1"/>
  <c r="BT137" i="1"/>
  <c r="CF137" i="1" s="1"/>
  <c r="BR137" i="1"/>
  <c r="CD137" i="1" s="1"/>
  <c r="BU137" i="1"/>
  <c r="CG137" i="1" s="1"/>
  <c r="BV137" i="1"/>
  <c r="CH137" i="1" s="1"/>
  <c r="BP137" i="1"/>
  <c r="CB137" i="1" s="1"/>
  <c r="BT53" i="1"/>
  <c r="CF53" i="1" s="1"/>
  <c r="BQ53" i="1"/>
  <c r="CC53" i="1" s="1"/>
  <c r="BR53" i="1"/>
  <c r="CD53" i="1" s="1"/>
  <c r="BS53" i="1"/>
  <c r="CE53" i="1" s="1"/>
  <c r="BM53" i="1"/>
  <c r="BY53" i="1" s="1"/>
  <c r="BV53" i="1"/>
  <c r="CH53" i="1" s="1"/>
  <c r="BX53" i="1"/>
  <c r="CJ53" i="1" s="1"/>
  <c r="BO53" i="1"/>
  <c r="CA53" i="1" s="1"/>
  <c r="BU53" i="1"/>
  <c r="CG53" i="1" s="1"/>
  <c r="BN53" i="1"/>
  <c r="BZ53" i="1" s="1"/>
  <c r="BP53" i="1"/>
  <c r="CB53" i="1" s="1"/>
  <c r="BW53" i="1"/>
  <c r="CI53" i="1" s="1"/>
  <c r="BT85" i="1"/>
  <c r="CF85" i="1" s="1"/>
  <c r="BM85" i="1"/>
  <c r="BY85" i="1" s="1"/>
  <c r="BV85" i="1"/>
  <c r="CH85" i="1" s="1"/>
  <c r="BR85" i="1"/>
  <c r="CD85" i="1" s="1"/>
  <c r="BU85" i="1"/>
  <c r="CG85" i="1" s="1"/>
  <c r="BO85" i="1"/>
  <c r="CA85" i="1" s="1"/>
  <c r="BX85" i="1"/>
  <c r="CJ85" i="1" s="1"/>
  <c r="BP85" i="1"/>
  <c r="CB85" i="1" s="1"/>
  <c r="BQ85" i="1"/>
  <c r="CC85" i="1" s="1"/>
  <c r="BS85" i="1"/>
  <c r="CE85" i="1" s="1"/>
  <c r="BW85" i="1"/>
  <c r="CI85" i="1" s="1"/>
  <c r="BN85" i="1"/>
  <c r="BZ85" i="1" s="1"/>
  <c r="BM108" i="1"/>
  <c r="BY108" i="1" s="1"/>
  <c r="BU108" i="1"/>
  <c r="CG108" i="1" s="1"/>
  <c r="BT108" i="1"/>
  <c r="CF108" i="1" s="1"/>
  <c r="BN108" i="1"/>
  <c r="BZ108" i="1" s="1"/>
  <c r="BW108" i="1"/>
  <c r="CI108" i="1" s="1"/>
  <c r="BP108" i="1"/>
  <c r="CB108" i="1" s="1"/>
  <c r="BO108" i="1"/>
  <c r="CA108" i="1" s="1"/>
  <c r="BQ108" i="1"/>
  <c r="CC108" i="1" s="1"/>
  <c r="BS108" i="1"/>
  <c r="CE108" i="1" s="1"/>
  <c r="BR108" i="1"/>
  <c r="CD108" i="1" s="1"/>
  <c r="BV108" i="1"/>
  <c r="CH108" i="1" s="1"/>
  <c r="BX108" i="1"/>
  <c r="CJ108" i="1" s="1"/>
  <c r="BS136" i="1"/>
  <c r="CE136" i="1" s="1"/>
  <c r="BM136" i="1"/>
  <c r="BY136" i="1" s="1"/>
  <c r="BU136" i="1"/>
  <c r="CG136" i="1" s="1"/>
  <c r="BO136" i="1"/>
  <c r="CA136" i="1" s="1"/>
  <c r="BW136" i="1"/>
  <c r="CI136" i="1" s="1"/>
  <c r="BN136" i="1"/>
  <c r="BZ136" i="1" s="1"/>
  <c r="BP136" i="1"/>
  <c r="CB136" i="1" s="1"/>
  <c r="BQ136" i="1"/>
  <c r="CC136" i="1" s="1"/>
  <c r="BV136" i="1"/>
  <c r="CH136" i="1" s="1"/>
  <c r="BR136" i="1"/>
  <c r="CD136" i="1" s="1"/>
  <c r="BT136" i="1"/>
  <c r="CF136" i="1" s="1"/>
  <c r="BX136" i="1"/>
  <c r="CJ136" i="1" s="1"/>
  <c r="BQ145" i="1"/>
  <c r="CC145" i="1" s="1"/>
  <c r="BS145" i="1"/>
  <c r="CE145" i="1" s="1"/>
  <c r="BT145" i="1"/>
  <c r="CF145" i="1" s="1"/>
  <c r="BU145" i="1"/>
  <c r="CG145" i="1" s="1"/>
  <c r="BV145" i="1"/>
  <c r="CH145" i="1" s="1"/>
  <c r="BO145" i="1"/>
  <c r="CA145" i="1" s="1"/>
  <c r="BR145" i="1"/>
  <c r="CD145" i="1" s="1"/>
  <c r="BW145" i="1"/>
  <c r="CI145" i="1" s="1"/>
  <c r="BM145" i="1"/>
  <c r="BY145" i="1" s="1"/>
  <c r="BX145" i="1"/>
  <c r="CJ145" i="1" s="1"/>
  <c r="BN145" i="1"/>
  <c r="BZ145" i="1" s="1"/>
  <c r="BP145" i="1"/>
  <c r="CB145" i="1" s="1"/>
  <c r="BR94" i="1"/>
  <c r="CD94" i="1" s="1"/>
  <c r="BU94" i="1"/>
  <c r="CG94" i="1" s="1"/>
  <c r="BV94" i="1"/>
  <c r="CH94" i="1" s="1"/>
  <c r="BN94" i="1"/>
  <c r="BZ94" i="1" s="1"/>
  <c r="BX94" i="1"/>
  <c r="CJ94" i="1" s="1"/>
  <c r="BW94" i="1"/>
  <c r="CI94" i="1" s="1"/>
  <c r="BM94" i="1"/>
  <c r="BY94" i="1" s="1"/>
  <c r="BP94" i="1"/>
  <c r="CB94" i="1" s="1"/>
  <c r="BO94" i="1"/>
  <c r="CA94" i="1" s="1"/>
  <c r="BS94" i="1"/>
  <c r="CE94" i="1" s="1"/>
  <c r="BQ94" i="1"/>
  <c r="CC94" i="1" s="1"/>
  <c r="BT94" i="1"/>
  <c r="CF94" i="1" s="1"/>
  <c r="BM43" i="1"/>
  <c r="BY43" i="1" s="1"/>
  <c r="BU43" i="1"/>
  <c r="CG43" i="1" s="1"/>
  <c r="BQ43" i="1"/>
  <c r="CC43" i="1" s="1"/>
  <c r="BR43" i="1"/>
  <c r="CD43" i="1" s="1"/>
  <c r="BS43" i="1"/>
  <c r="CE43" i="1" s="1"/>
  <c r="BW43" i="1"/>
  <c r="CI43" i="1" s="1"/>
  <c r="BN43" i="1"/>
  <c r="BZ43" i="1" s="1"/>
  <c r="BP43" i="1"/>
  <c r="CB43" i="1" s="1"/>
  <c r="BT43" i="1"/>
  <c r="CF43" i="1" s="1"/>
  <c r="BV43" i="1"/>
  <c r="CH43" i="1" s="1"/>
  <c r="BX43" i="1"/>
  <c r="CJ43" i="1" s="1"/>
  <c r="BO43" i="1"/>
  <c r="CA43" i="1" s="1"/>
  <c r="BM110" i="1"/>
  <c r="BY110" i="1" s="1"/>
  <c r="BU110" i="1"/>
  <c r="CG110" i="1" s="1"/>
  <c r="BN110" i="1"/>
  <c r="BZ110" i="1" s="1"/>
  <c r="BW110" i="1"/>
  <c r="CI110" i="1" s="1"/>
  <c r="BP110" i="1"/>
  <c r="CB110" i="1" s="1"/>
  <c r="BR110" i="1"/>
  <c r="CD110" i="1" s="1"/>
  <c r="BO110" i="1"/>
  <c r="CA110" i="1" s="1"/>
  <c r="BQ110" i="1"/>
  <c r="CC110" i="1" s="1"/>
  <c r="BS110" i="1"/>
  <c r="CE110" i="1" s="1"/>
  <c r="BV110" i="1"/>
  <c r="CH110" i="1" s="1"/>
  <c r="BT110" i="1"/>
  <c r="CF110" i="1" s="1"/>
  <c r="BX110" i="1"/>
  <c r="CJ110" i="1" s="1"/>
  <c r="BM146" i="1"/>
  <c r="BY146" i="1" s="1"/>
  <c r="BU146" i="1"/>
  <c r="CG146" i="1" s="1"/>
  <c r="BO146" i="1"/>
  <c r="CA146" i="1" s="1"/>
  <c r="BW146" i="1"/>
  <c r="CI146" i="1" s="1"/>
  <c r="BR146" i="1"/>
  <c r="CD146" i="1" s="1"/>
  <c r="BS146" i="1"/>
  <c r="CE146" i="1" s="1"/>
  <c r="BT146" i="1"/>
  <c r="CF146" i="1" s="1"/>
  <c r="BN146" i="1"/>
  <c r="BZ146" i="1" s="1"/>
  <c r="BX146" i="1"/>
  <c r="CJ146" i="1" s="1"/>
  <c r="BP146" i="1"/>
  <c r="CB146" i="1" s="1"/>
  <c r="BV146" i="1"/>
  <c r="CH146" i="1" s="1"/>
  <c r="BQ146" i="1"/>
  <c r="CC146" i="1" s="1"/>
  <c r="BM35" i="1"/>
  <c r="BY35" i="1" s="1"/>
  <c r="BU35" i="1"/>
  <c r="CG35" i="1" s="1"/>
  <c r="BP35" i="1"/>
  <c r="CB35" i="1" s="1"/>
  <c r="BV35" i="1"/>
  <c r="CH35" i="1" s="1"/>
  <c r="BX35" i="1"/>
  <c r="CJ35" i="1" s="1"/>
  <c r="BN35" i="1"/>
  <c r="BZ35" i="1" s="1"/>
  <c r="BO35" i="1"/>
  <c r="CA35" i="1" s="1"/>
  <c r="BQ35" i="1"/>
  <c r="CC35" i="1" s="1"/>
  <c r="BR35" i="1"/>
  <c r="CD35" i="1" s="1"/>
  <c r="BS35" i="1"/>
  <c r="CE35" i="1" s="1"/>
  <c r="BW35" i="1"/>
  <c r="CI35" i="1" s="1"/>
  <c r="BT35" i="1"/>
  <c r="CF35" i="1" s="1"/>
  <c r="BT81" i="1"/>
  <c r="CF81" i="1" s="1"/>
  <c r="BM81" i="1"/>
  <c r="BY81" i="1" s="1"/>
  <c r="BV81" i="1"/>
  <c r="CH81" i="1" s="1"/>
  <c r="BQ81" i="1"/>
  <c r="CC81" i="1" s="1"/>
  <c r="BS81" i="1"/>
  <c r="CE81" i="1" s="1"/>
  <c r="BU81" i="1"/>
  <c r="CG81" i="1" s="1"/>
  <c r="BW81" i="1"/>
  <c r="CI81" i="1" s="1"/>
  <c r="BO81" i="1"/>
  <c r="CA81" i="1" s="1"/>
  <c r="BP81" i="1"/>
  <c r="CB81" i="1" s="1"/>
  <c r="BX81" i="1"/>
  <c r="CJ81" i="1" s="1"/>
  <c r="BN81" i="1"/>
  <c r="BZ81" i="1" s="1"/>
  <c r="BR81" i="1"/>
  <c r="CD81" i="1" s="1"/>
  <c r="BM104" i="1"/>
  <c r="BY104" i="1" s="1"/>
  <c r="BU104" i="1"/>
  <c r="CG104" i="1" s="1"/>
  <c r="BP104" i="1"/>
  <c r="CB104" i="1" s="1"/>
  <c r="BQ104" i="1"/>
  <c r="CC104" i="1" s="1"/>
  <c r="BR104" i="1"/>
  <c r="CD104" i="1" s="1"/>
  <c r="BT104" i="1"/>
  <c r="CF104" i="1" s="1"/>
  <c r="BN104" i="1"/>
  <c r="BZ104" i="1" s="1"/>
  <c r="BS104" i="1"/>
  <c r="CE104" i="1" s="1"/>
  <c r="BW104" i="1"/>
  <c r="CI104" i="1" s="1"/>
  <c r="BX104" i="1"/>
  <c r="CJ104" i="1" s="1"/>
  <c r="BV104" i="1"/>
  <c r="CH104" i="1" s="1"/>
  <c r="BO104" i="1"/>
  <c r="CA104" i="1" s="1"/>
  <c r="BM148" i="1"/>
  <c r="BY148" i="1" s="1"/>
  <c r="BU148" i="1"/>
  <c r="CG148" i="1" s="1"/>
  <c r="BO148" i="1"/>
  <c r="CA148" i="1" s="1"/>
  <c r="BW148" i="1"/>
  <c r="CI148" i="1" s="1"/>
  <c r="BX148" i="1"/>
  <c r="CJ148" i="1" s="1"/>
  <c r="BN148" i="1"/>
  <c r="BZ148" i="1" s="1"/>
  <c r="BP148" i="1"/>
  <c r="CB148" i="1" s="1"/>
  <c r="BS148" i="1"/>
  <c r="CE148" i="1" s="1"/>
  <c r="BQ148" i="1"/>
  <c r="CC148" i="1" s="1"/>
  <c r="BR148" i="1"/>
  <c r="CD148" i="1" s="1"/>
  <c r="BT148" i="1"/>
  <c r="CF148" i="1" s="1"/>
  <c r="BV148" i="1"/>
  <c r="CH148" i="1" s="1"/>
  <c r="BS58" i="1"/>
  <c r="CE58" i="1" s="1"/>
  <c r="BT58" i="1"/>
  <c r="CF58" i="1" s="1"/>
  <c r="BM58" i="1"/>
  <c r="BY58" i="1" s="1"/>
  <c r="BU58" i="1"/>
  <c r="CG58" i="1" s="1"/>
  <c r="BO58" i="1"/>
  <c r="CA58" i="1" s="1"/>
  <c r="BW58" i="1"/>
  <c r="CI58" i="1" s="1"/>
  <c r="BX58" i="1"/>
  <c r="CJ58" i="1" s="1"/>
  <c r="BP58" i="1"/>
  <c r="CB58" i="1" s="1"/>
  <c r="BN58" i="1"/>
  <c r="BZ58" i="1" s="1"/>
  <c r="BQ58" i="1"/>
  <c r="CC58" i="1" s="1"/>
  <c r="BV58" i="1"/>
  <c r="CH58" i="1" s="1"/>
  <c r="BR58" i="1"/>
  <c r="CD58" i="1" s="1"/>
  <c r="BS60" i="1"/>
  <c r="CE60" i="1" s="1"/>
  <c r="BM60" i="1"/>
  <c r="BY60" i="1" s="1"/>
  <c r="BU60" i="1"/>
  <c r="CG60" i="1" s="1"/>
  <c r="BO60" i="1"/>
  <c r="CA60" i="1" s="1"/>
  <c r="BW60" i="1"/>
  <c r="CI60" i="1" s="1"/>
  <c r="BV60" i="1"/>
  <c r="CH60" i="1" s="1"/>
  <c r="BX60" i="1"/>
  <c r="CJ60" i="1" s="1"/>
  <c r="BP60" i="1"/>
  <c r="CB60" i="1" s="1"/>
  <c r="BQ60" i="1"/>
  <c r="CC60" i="1" s="1"/>
  <c r="BR60" i="1"/>
  <c r="CD60" i="1" s="1"/>
  <c r="BT60" i="1"/>
  <c r="CF60" i="1" s="1"/>
  <c r="BN60" i="1"/>
  <c r="BZ60" i="1" s="1"/>
  <c r="BQ105" i="1"/>
  <c r="CC105" i="1" s="1"/>
  <c r="BU105" i="1"/>
  <c r="CG105" i="1" s="1"/>
  <c r="BM105" i="1"/>
  <c r="BY105" i="1" s="1"/>
  <c r="BV105" i="1"/>
  <c r="CH105" i="1" s="1"/>
  <c r="BN105" i="1"/>
  <c r="BZ105" i="1" s="1"/>
  <c r="BW105" i="1"/>
  <c r="CI105" i="1" s="1"/>
  <c r="BP105" i="1"/>
  <c r="CB105" i="1" s="1"/>
  <c r="BT105" i="1"/>
  <c r="CF105" i="1" s="1"/>
  <c r="BX105" i="1"/>
  <c r="CJ105" i="1" s="1"/>
  <c r="BO105" i="1"/>
  <c r="CA105" i="1" s="1"/>
  <c r="BS105" i="1"/>
  <c r="CE105" i="1" s="1"/>
  <c r="BR105" i="1"/>
  <c r="CD105" i="1" s="1"/>
  <c r="BS77" i="1"/>
  <c r="CE77" i="1" s="1"/>
  <c r="BR77" i="1"/>
  <c r="CD77" i="1" s="1"/>
  <c r="BQ77" i="1"/>
  <c r="CC77" i="1" s="1"/>
  <c r="BT77" i="1"/>
  <c r="CF77" i="1" s="1"/>
  <c r="BU77" i="1"/>
  <c r="CG77" i="1" s="1"/>
  <c r="BN77" i="1"/>
  <c r="BZ77" i="1" s="1"/>
  <c r="BX77" i="1"/>
  <c r="CJ77" i="1" s="1"/>
  <c r="BM77" i="1"/>
  <c r="BY77" i="1" s="1"/>
  <c r="BV77" i="1"/>
  <c r="CH77" i="1" s="1"/>
  <c r="BO77" i="1"/>
  <c r="CA77" i="1" s="1"/>
  <c r="BP77" i="1"/>
  <c r="CB77" i="1" s="1"/>
  <c r="BW77" i="1"/>
  <c r="CI77" i="1" s="1"/>
  <c r="BO135" i="1"/>
  <c r="CA135" i="1" s="1"/>
  <c r="BW135" i="1"/>
  <c r="CI135" i="1" s="1"/>
  <c r="BP135" i="1"/>
  <c r="CB135" i="1" s="1"/>
  <c r="BX135" i="1"/>
  <c r="CJ135" i="1" s="1"/>
  <c r="BQ135" i="1"/>
  <c r="CC135" i="1" s="1"/>
  <c r="BS135" i="1"/>
  <c r="CE135" i="1" s="1"/>
  <c r="BV135" i="1"/>
  <c r="CH135" i="1" s="1"/>
  <c r="BR135" i="1"/>
  <c r="CD135" i="1" s="1"/>
  <c r="BN135" i="1"/>
  <c r="BZ135" i="1" s="1"/>
  <c r="BM135" i="1"/>
  <c r="BY135" i="1" s="1"/>
  <c r="BT135" i="1"/>
  <c r="CF135" i="1" s="1"/>
  <c r="BU135" i="1"/>
  <c r="CG135" i="1" s="1"/>
  <c r="BN38" i="1"/>
  <c r="BZ38" i="1" s="1"/>
  <c r="BV38" i="1"/>
  <c r="CH38" i="1" s="1"/>
  <c r="BM38" i="1"/>
  <c r="BY38" i="1" s="1"/>
  <c r="BW38" i="1"/>
  <c r="CI38" i="1" s="1"/>
  <c r="BO38" i="1"/>
  <c r="CA38" i="1" s="1"/>
  <c r="BP38" i="1"/>
  <c r="CB38" i="1" s="1"/>
  <c r="BQ38" i="1"/>
  <c r="CC38" i="1" s="1"/>
  <c r="BR38" i="1"/>
  <c r="CD38" i="1" s="1"/>
  <c r="BU38" i="1"/>
  <c r="CG38" i="1" s="1"/>
  <c r="BX38" i="1"/>
  <c r="CJ38" i="1" s="1"/>
  <c r="BT38" i="1"/>
  <c r="CF38" i="1" s="1"/>
  <c r="BS38" i="1"/>
  <c r="CE38" i="1" s="1"/>
  <c r="BQ149" i="1"/>
  <c r="CC149" i="1" s="1"/>
  <c r="BS149" i="1"/>
  <c r="CE149" i="1" s="1"/>
  <c r="BT149" i="1"/>
  <c r="CF149" i="1" s="1"/>
  <c r="BU149" i="1"/>
  <c r="CG149" i="1" s="1"/>
  <c r="BV149" i="1"/>
  <c r="CH149" i="1" s="1"/>
  <c r="BO149" i="1"/>
  <c r="CA149" i="1" s="1"/>
  <c r="BM149" i="1"/>
  <c r="BY149" i="1" s="1"/>
  <c r="BN149" i="1"/>
  <c r="BZ149" i="1" s="1"/>
  <c r="BR149" i="1"/>
  <c r="CD149" i="1" s="1"/>
  <c r="BP149" i="1"/>
  <c r="CB149" i="1" s="1"/>
  <c r="BW149" i="1"/>
  <c r="CI149" i="1" s="1"/>
  <c r="BX149" i="1"/>
  <c r="CJ149" i="1" s="1"/>
  <c r="BO113" i="1"/>
  <c r="CA113" i="1" s="1"/>
  <c r="BW113" i="1"/>
  <c r="CI113" i="1" s="1"/>
  <c r="BQ113" i="1"/>
  <c r="CC113" i="1" s="1"/>
  <c r="BS113" i="1"/>
  <c r="CE113" i="1" s="1"/>
  <c r="BP113" i="1"/>
  <c r="CB113" i="1" s="1"/>
  <c r="BR113" i="1"/>
  <c r="CD113" i="1" s="1"/>
  <c r="BT113" i="1"/>
  <c r="CF113" i="1" s="1"/>
  <c r="BV113" i="1"/>
  <c r="CH113" i="1" s="1"/>
  <c r="BM113" i="1"/>
  <c r="BY113" i="1" s="1"/>
  <c r="BN113" i="1"/>
  <c r="BZ113" i="1" s="1"/>
  <c r="BU113" i="1"/>
  <c r="CG113" i="1" s="1"/>
  <c r="BX113" i="1"/>
  <c r="CJ113" i="1" s="1"/>
  <c r="BO72" i="1"/>
  <c r="CA72" i="1" s="1"/>
  <c r="BW72" i="1"/>
  <c r="CI72" i="1" s="1"/>
  <c r="BM72" i="1"/>
  <c r="BY72" i="1" s="1"/>
  <c r="BV72" i="1"/>
  <c r="CH72" i="1" s="1"/>
  <c r="BR72" i="1"/>
  <c r="CD72" i="1" s="1"/>
  <c r="BP72" i="1"/>
  <c r="CB72" i="1" s="1"/>
  <c r="BQ72" i="1"/>
  <c r="CC72" i="1" s="1"/>
  <c r="BS72" i="1"/>
  <c r="CE72" i="1" s="1"/>
  <c r="BX72" i="1"/>
  <c r="CJ72" i="1" s="1"/>
  <c r="BN72" i="1"/>
  <c r="BZ72" i="1" s="1"/>
  <c r="BT72" i="1"/>
  <c r="CF72" i="1" s="1"/>
  <c r="BU72" i="1"/>
  <c r="CG72" i="1" s="1"/>
  <c r="BS69" i="1"/>
  <c r="CE69" i="1" s="1"/>
  <c r="BN69" i="1"/>
  <c r="BZ69" i="1" s="1"/>
  <c r="BW69" i="1"/>
  <c r="CI69" i="1" s="1"/>
  <c r="BR69" i="1"/>
  <c r="CD69" i="1" s="1"/>
  <c r="BQ69" i="1"/>
  <c r="CC69" i="1" s="1"/>
  <c r="BT69" i="1"/>
  <c r="CF69" i="1" s="1"/>
  <c r="BU69" i="1"/>
  <c r="CG69" i="1" s="1"/>
  <c r="BM69" i="1"/>
  <c r="BY69" i="1" s="1"/>
  <c r="BV69" i="1"/>
  <c r="CH69" i="1" s="1"/>
  <c r="BO69" i="1"/>
  <c r="CA69" i="1" s="1"/>
  <c r="BP69" i="1"/>
  <c r="CB69" i="1" s="1"/>
  <c r="BX69" i="1"/>
  <c r="CJ69" i="1" s="1"/>
  <c r="BO66" i="1"/>
  <c r="CA66" i="1" s="1"/>
  <c r="BW66" i="1"/>
  <c r="CI66" i="1" s="1"/>
  <c r="BP66" i="1"/>
  <c r="CB66" i="1" s="1"/>
  <c r="BR66" i="1"/>
  <c r="CD66" i="1" s="1"/>
  <c r="BT66" i="1"/>
  <c r="CF66" i="1" s="1"/>
  <c r="BS66" i="1"/>
  <c r="CE66" i="1" s="1"/>
  <c r="BU66" i="1"/>
  <c r="CG66" i="1" s="1"/>
  <c r="BV66" i="1"/>
  <c r="CH66" i="1" s="1"/>
  <c r="BM66" i="1"/>
  <c r="BY66" i="1" s="1"/>
  <c r="BN66" i="1"/>
  <c r="BZ66" i="1" s="1"/>
  <c r="BQ66" i="1"/>
  <c r="CC66" i="1" s="1"/>
  <c r="BX66" i="1"/>
  <c r="CJ66" i="1" s="1"/>
  <c r="BO62" i="1"/>
  <c r="CA62" i="1" s="1"/>
  <c r="BW62" i="1"/>
  <c r="CI62" i="1" s="1"/>
  <c r="BT62" i="1"/>
  <c r="CF62" i="1" s="1"/>
  <c r="BU62" i="1"/>
  <c r="CG62" i="1" s="1"/>
  <c r="BM62" i="1"/>
  <c r="BY62" i="1" s="1"/>
  <c r="BV62" i="1"/>
  <c r="CH62" i="1" s="1"/>
  <c r="BP62" i="1"/>
  <c r="CB62" i="1" s="1"/>
  <c r="BR62" i="1"/>
  <c r="CD62" i="1" s="1"/>
  <c r="BS62" i="1"/>
  <c r="CE62" i="1" s="1"/>
  <c r="BX62" i="1"/>
  <c r="CJ62" i="1" s="1"/>
  <c r="BN62" i="1"/>
  <c r="BZ62" i="1" s="1"/>
  <c r="BQ62" i="1"/>
  <c r="CC62" i="1" s="1"/>
  <c r="BQ99" i="1"/>
  <c r="CC99" i="1" s="1"/>
  <c r="BU99" i="1"/>
  <c r="CG99" i="1" s="1"/>
  <c r="BS99" i="1"/>
  <c r="CE99" i="1" s="1"/>
  <c r="BT99" i="1"/>
  <c r="CF99" i="1" s="1"/>
  <c r="BV99" i="1"/>
  <c r="CH99" i="1" s="1"/>
  <c r="BN99" i="1"/>
  <c r="BZ99" i="1" s="1"/>
  <c r="BX99" i="1"/>
  <c r="CJ99" i="1" s="1"/>
  <c r="BR99" i="1"/>
  <c r="CD99" i="1" s="1"/>
  <c r="BW99" i="1"/>
  <c r="CI99" i="1" s="1"/>
  <c r="BP99" i="1"/>
  <c r="CB99" i="1" s="1"/>
  <c r="BM99" i="1"/>
  <c r="BY99" i="1" s="1"/>
  <c r="BO99" i="1"/>
  <c r="CA99" i="1" s="1"/>
  <c r="BQ153" i="1"/>
  <c r="CC153" i="1" s="1"/>
  <c r="BS153" i="1"/>
  <c r="CE153" i="1" s="1"/>
  <c r="BT153" i="1"/>
  <c r="CF153" i="1" s="1"/>
  <c r="BU153" i="1"/>
  <c r="CG153" i="1" s="1"/>
  <c r="BV153" i="1"/>
  <c r="CH153" i="1" s="1"/>
  <c r="BO153" i="1"/>
  <c r="CA153" i="1" s="1"/>
  <c r="BR153" i="1"/>
  <c r="CD153" i="1" s="1"/>
  <c r="BM153" i="1"/>
  <c r="BY153" i="1" s="1"/>
  <c r="BW153" i="1"/>
  <c r="CI153" i="1" s="1"/>
  <c r="BX153" i="1"/>
  <c r="CJ153" i="1" s="1"/>
  <c r="BN153" i="1"/>
  <c r="BZ153" i="1" s="1"/>
  <c r="BP153" i="1"/>
  <c r="CB153" i="1" s="1"/>
  <c r="BS114" i="1"/>
  <c r="CE114" i="1" s="1"/>
  <c r="BM114" i="1"/>
  <c r="BY114" i="1" s="1"/>
  <c r="BU114" i="1"/>
  <c r="CG114" i="1" s="1"/>
  <c r="BO114" i="1"/>
  <c r="CA114" i="1" s="1"/>
  <c r="BW114" i="1"/>
  <c r="CI114" i="1" s="1"/>
  <c r="BP114" i="1"/>
  <c r="CB114" i="1" s="1"/>
  <c r="BQ114" i="1"/>
  <c r="CC114" i="1" s="1"/>
  <c r="BR114" i="1"/>
  <c r="CD114" i="1" s="1"/>
  <c r="BV114" i="1"/>
  <c r="CH114" i="1" s="1"/>
  <c r="BX114" i="1"/>
  <c r="CJ114" i="1" s="1"/>
  <c r="BT114" i="1"/>
  <c r="CF114" i="1" s="1"/>
  <c r="BN114" i="1"/>
  <c r="BZ114" i="1" s="1"/>
  <c r="BS128" i="1"/>
  <c r="CE128" i="1" s="1"/>
  <c r="BT128" i="1"/>
  <c r="CF128" i="1" s="1"/>
  <c r="BM128" i="1"/>
  <c r="BY128" i="1" s="1"/>
  <c r="BU128" i="1"/>
  <c r="CG128" i="1" s="1"/>
  <c r="BO128" i="1"/>
  <c r="CA128" i="1" s="1"/>
  <c r="BW128" i="1"/>
  <c r="CI128" i="1" s="1"/>
  <c r="BX128" i="1"/>
  <c r="CJ128" i="1" s="1"/>
  <c r="BQ128" i="1"/>
  <c r="CC128" i="1" s="1"/>
  <c r="BP128" i="1"/>
  <c r="CB128" i="1" s="1"/>
  <c r="BN128" i="1"/>
  <c r="BZ128" i="1" s="1"/>
  <c r="BR128" i="1"/>
  <c r="CD128" i="1" s="1"/>
  <c r="BV128" i="1"/>
  <c r="CH128" i="1" s="1"/>
  <c r="BQ95" i="1"/>
  <c r="CC95" i="1" s="1"/>
  <c r="BP95" i="1"/>
  <c r="CB95" i="1" s="1"/>
  <c r="BS95" i="1"/>
  <c r="CE95" i="1" s="1"/>
  <c r="BM95" i="1"/>
  <c r="BY95" i="1" s="1"/>
  <c r="BX95" i="1"/>
  <c r="CJ95" i="1" s="1"/>
  <c r="BN95" i="1"/>
  <c r="BZ95" i="1" s="1"/>
  <c r="BO95" i="1"/>
  <c r="CA95" i="1" s="1"/>
  <c r="BT95" i="1"/>
  <c r="CF95" i="1" s="1"/>
  <c r="BU95" i="1"/>
  <c r="CG95" i="1" s="1"/>
  <c r="BV95" i="1"/>
  <c r="CH95" i="1" s="1"/>
  <c r="BR95" i="1"/>
  <c r="CD95" i="1" s="1"/>
  <c r="BW95" i="1"/>
  <c r="CI95" i="1" s="1"/>
  <c r="BP90" i="1"/>
  <c r="CB90" i="1" s="1"/>
  <c r="BX90" i="1"/>
  <c r="CJ90" i="1" s="1"/>
  <c r="BN90" i="1"/>
  <c r="BZ90" i="1" s="1"/>
  <c r="BW90" i="1"/>
  <c r="CI90" i="1" s="1"/>
  <c r="BS90" i="1"/>
  <c r="CE90" i="1" s="1"/>
  <c r="BO90" i="1"/>
  <c r="CA90" i="1" s="1"/>
  <c r="BQ90" i="1"/>
  <c r="CC90" i="1" s="1"/>
  <c r="BT90" i="1"/>
  <c r="CF90" i="1" s="1"/>
  <c r="BU90" i="1"/>
  <c r="CG90" i="1" s="1"/>
  <c r="BV90" i="1"/>
  <c r="CH90" i="1" s="1"/>
  <c r="BR90" i="1"/>
  <c r="CD90" i="1" s="1"/>
  <c r="BM90" i="1"/>
  <c r="BY90" i="1" s="1"/>
  <c r="BM29" i="1"/>
  <c r="BY29" i="1" s="1"/>
  <c r="BU29" i="1"/>
  <c r="CG29" i="1" s="1"/>
  <c r="BR29" i="1"/>
  <c r="CD29" i="1" s="1"/>
  <c r="BO29" i="1"/>
  <c r="CA29" i="1" s="1"/>
  <c r="BQ29" i="1"/>
  <c r="CC29" i="1" s="1"/>
  <c r="BW29" i="1"/>
  <c r="CI29" i="1" s="1"/>
  <c r="BX29" i="1"/>
  <c r="CJ29" i="1" s="1"/>
  <c r="BN29" i="1"/>
  <c r="BZ29" i="1" s="1"/>
  <c r="BV29" i="1"/>
  <c r="CH29" i="1" s="1"/>
  <c r="BP29" i="1"/>
  <c r="CB29" i="1" s="1"/>
  <c r="BS29" i="1"/>
  <c r="CE29" i="1" s="1"/>
  <c r="BT29" i="1"/>
  <c r="CF29" i="1" s="1"/>
  <c r="BR39" i="1"/>
  <c r="CD39" i="1" s="1"/>
  <c r="BS39" i="1"/>
  <c r="CE39" i="1" s="1"/>
  <c r="BT39" i="1"/>
  <c r="CF39" i="1" s="1"/>
  <c r="BM39" i="1"/>
  <c r="BY39" i="1" s="1"/>
  <c r="BW39" i="1"/>
  <c r="CI39" i="1" s="1"/>
  <c r="BV39" i="1"/>
  <c r="CH39" i="1" s="1"/>
  <c r="BX39" i="1"/>
  <c r="CJ39" i="1" s="1"/>
  <c r="BO39" i="1"/>
  <c r="CA39" i="1" s="1"/>
  <c r="BN39" i="1"/>
  <c r="BZ39" i="1" s="1"/>
  <c r="BP39" i="1"/>
  <c r="CB39" i="1" s="1"/>
  <c r="BQ39" i="1"/>
  <c r="CC39" i="1" s="1"/>
  <c r="BU39" i="1"/>
  <c r="CG39" i="1" s="1"/>
  <c r="BO55" i="1"/>
  <c r="CA55" i="1" s="1"/>
  <c r="BW55" i="1"/>
  <c r="CI55" i="1" s="1"/>
  <c r="BP55" i="1"/>
  <c r="CB55" i="1" s="1"/>
  <c r="BX55" i="1"/>
  <c r="CJ55" i="1" s="1"/>
  <c r="BQ55" i="1"/>
  <c r="CC55" i="1" s="1"/>
  <c r="BS55" i="1"/>
  <c r="CE55" i="1" s="1"/>
  <c r="BV55" i="1"/>
  <c r="CH55" i="1" s="1"/>
  <c r="BN55" i="1"/>
  <c r="BZ55" i="1" s="1"/>
  <c r="BR55" i="1"/>
  <c r="CD55" i="1" s="1"/>
  <c r="BM55" i="1"/>
  <c r="BY55" i="1" s="1"/>
  <c r="BT55" i="1"/>
  <c r="CF55" i="1" s="1"/>
  <c r="BU55" i="1"/>
  <c r="CG55" i="1" s="1"/>
  <c r="BP52" i="1"/>
  <c r="CB52" i="1" s="1"/>
  <c r="BX52" i="1"/>
  <c r="CJ52" i="1" s="1"/>
  <c r="BU52" i="1"/>
  <c r="CG52" i="1" s="1"/>
  <c r="BM52" i="1"/>
  <c r="BY52" i="1" s="1"/>
  <c r="BV52" i="1"/>
  <c r="CH52" i="1" s="1"/>
  <c r="BN52" i="1"/>
  <c r="BZ52" i="1" s="1"/>
  <c r="BW52" i="1"/>
  <c r="CI52" i="1" s="1"/>
  <c r="BQ52" i="1"/>
  <c r="CC52" i="1" s="1"/>
  <c r="BR52" i="1"/>
  <c r="CD52" i="1" s="1"/>
  <c r="BS52" i="1"/>
  <c r="CE52" i="1" s="1"/>
  <c r="BT52" i="1"/>
  <c r="CF52" i="1" s="1"/>
  <c r="BO52" i="1"/>
  <c r="CA52" i="1" s="1"/>
  <c r="BM102" i="1"/>
  <c r="BY102" i="1" s="1"/>
  <c r="BU102" i="1"/>
  <c r="CG102" i="1" s="1"/>
  <c r="BT102" i="1"/>
  <c r="CF102" i="1" s="1"/>
  <c r="BQ102" i="1"/>
  <c r="CC102" i="1" s="1"/>
  <c r="BR102" i="1"/>
  <c r="CD102" i="1" s="1"/>
  <c r="BS102" i="1"/>
  <c r="CE102" i="1" s="1"/>
  <c r="BW102" i="1"/>
  <c r="CI102" i="1" s="1"/>
  <c r="BX102" i="1"/>
  <c r="CJ102" i="1" s="1"/>
  <c r="BN102" i="1"/>
  <c r="BZ102" i="1" s="1"/>
  <c r="BP102" i="1"/>
  <c r="CB102" i="1" s="1"/>
  <c r="BV102" i="1"/>
  <c r="CH102" i="1" s="1"/>
  <c r="BO102" i="1"/>
  <c r="CA102" i="1" s="1"/>
  <c r="BM154" i="1"/>
  <c r="BY154" i="1" s="1"/>
  <c r="BU154" i="1"/>
  <c r="CG154" i="1" s="1"/>
  <c r="BO154" i="1"/>
  <c r="CA154" i="1" s="1"/>
  <c r="BW154" i="1"/>
  <c r="CI154" i="1" s="1"/>
  <c r="BR154" i="1"/>
  <c r="CD154" i="1" s="1"/>
  <c r="BS154" i="1"/>
  <c r="CE154" i="1" s="1"/>
  <c r="BT154" i="1"/>
  <c r="CF154" i="1" s="1"/>
  <c r="BN154" i="1"/>
  <c r="BZ154" i="1" s="1"/>
  <c r="BX154" i="1"/>
  <c r="CJ154" i="1" s="1"/>
  <c r="BP154" i="1"/>
  <c r="CB154" i="1" s="1"/>
  <c r="BV154" i="1"/>
  <c r="CH154" i="1" s="1"/>
  <c r="BQ154" i="1"/>
  <c r="CC154" i="1" s="1"/>
  <c r="BS56" i="1"/>
  <c r="CE56" i="1" s="1"/>
  <c r="BT56" i="1"/>
  <c r="CF56" i="1" s="1"/>
  <c r="BM56" i="1"/>
  <c r="BY56" i="1" s="1"/>
  <c r="BU56" i="1"/>
  <c r="CG56" i="1" s="1"/>
  <c r="BO56" i="1"/>
  <c r="CA56" i="1" s="1"/>
  <c r="BW56" i="1"/>
  <c r="CI56" i="1" s="1"/>
  <c r="BX56" i="1"/>
  <c r="CJ56" i="1" s="1"/>
  <c r="BP56" i="1"/>
  <c r="CB56" i="1" s="1"/>
  <c r="BR56" i="1"/>
  <c r="CD56" i="1" s="1"/>
  <c r="BN56" i="1"/>
  <c r="BZ56" i="1" s="1"/>
  <c r="BQ56" i="1"/>
  <c r="CC56" i="1" s="1"/>
  <c r="BV56" i="1"/>
  <c r="CH56" i="1" s="1"/>
  <c r="BP82" i="1"/>
  <c r="CB82" i="1" s="1"/>
  <c r="BX82" i="1"/>
  <c r="CJ82" i="1" s="1"/>
  <c r="BN82" i="1"/>
  <c r="BZ82" i="1" s="1"/>
  <c r="BW82" i="1"/>
  <c r="CI82" i="1" s="1"/>
  <c r="BT82" i="1"/>
  <c r="CF82" i="1" s="1"/>
  <c r="BU82" i="1"/>
  <c r="CG82" i="1" s="1"/>
  <c r="BV82" i="1"/>
  <c r="CH82" i="1" s="1"/>
  <c r="BQ82" i="1"/>
  <c r="CC82" i="1" s="1"/>
  <c r="BS82" i="1"/>
  <c r="CE82" i="1" s="1"/>
  <c r="BM82" i="1"/>
  <c r="BY82" i="1" s="1"/>
  <c r="BR82" i="1"/>
  <c r="CD82" i="1" s="1"/>
  <c r="BO82" i="1"/>
  <c r="CA82" i="1" s="1"/>
  <c r="BQ123" i="1"/>
  <c r="CC123" i="1" s="1"/>
  <c r="BS123" i="1"/>
  <c r="CE123" i="1" s="1"/>
  <c r="BM123" i="1"/>
  <c r="BY123" i="1" s="1"/>
  <c r="BW123" i="1"/>
  <c r="CI123" i="1" s="1"/>
  <c r="BN123" i="1"/>
  <c r="BZ123" i="1" s="1"/>
  <c r="BX123" i="1"/>
  <c r="CJ123" i="1" s="1"/>
  <c r="BO123" i="1"/>
  <c r="CA123" i="1" s="1"/>
  <c r="BR123" i="1"/>
  <c r="CD123" i="1" s="1"/>
  <c r="BP123" i="1"/>
  <c r="CB123" i="1" s="1"/>
  <c r="BT123" i="1"/>
  <c r="CF123" i="1" s="1"/>
  <c r="BV123" i="1"/>
  <c r="CH123" i="1" s="1"/>
  <c r="BU123" i="1"/>
  <c r="CG123" i="1" s="1"/>
  <c r="BM152" i="1"/>
  <c r="BY152" i="1" s="1"/>
  <c r="BU152" i="1"/>
  <c r="CG152" i="1" s="1"/>
  <c r="BO152" i="1"/>
  <c r="CA152" i="1" s="1"/>
  <c r="BW152" i="1"/>
  <c r="CI152" i="1" s="1"/>
  <c r="BX152" i="1"/>
  <c r="CJ152" i="1" s="1"/>
  <c r="BN152" i="1"/>
  <c r="BZ152" i="1" s="1"/>
  <c r="BP152" i="1"/>
  <c r="CB152" i="1" s="1"/>
  <c r="BS152" i="1"/>
  <c r="CE152" i="1" s="1"/>
  <c r="BT152" i="1"/>
  <c r="CF152" i="1" s="1"/>
  <c r="BV152" i="1"/>
  <c r="CH152" i="1" s="1"/>
  <c r="BQ152" i="1"/>
  <c r="CC152" i="1" s="1"/>
  <c r="BR152" i="1"/>
  <c r="CD152" i="1" s="1"/>
  <c r="BQ147" i="1"/>
  <c r="CC147" i="1" s="1"/>
  <c r="BS147" i="1"/>
  <c r="CE147" i="1" s="1"/>
  <c r="BN147" i="1"/>
  <c r="BZ147" i="1" s="1"/>
  <c r="BX147" i="1"/>
  <c r="CJ147" i="1" s="1"/>
  <c r="BO147" i="1"/>
  <c r="CA147" i="1" s="1"/>
  <c r="BP147" i="1"/>
  <c r="CB147" i="1" s="1"/>
  <c r="BU147" i="1"/>
  <c r="CG147" i="1" s="1"/>
  <c r="BT147" i="1"/>
  <c r="CF147" i="1" s="1"/>
  <c r="BM147" i="1"/>
  <c r="BY147" i="1" s="1"/>
  <c r="BR147" i="1"/>
  <c r="CD147" i="1" s="1"/>
  <c r="BV147" i="1"/>
  <c r="CH147" i="1" s="1"/>
  <c r="BW147" i="1"/>
  <c r="CI147" i="1" s="1"/>
  <c r="BO59" i="1"/>
  <c r="CA59" i="1" s="1"/>
  <c r="BW59" i="1"/>
  <c r="CI59" i="1" s="1"/>
  <c r="BP59" i="1"/>
  <c r="CB59" i="1" s="1"/>
  <c r="BX59" i="1"/>
  <c r="CJ59" i="1" s="1"/>
  <c r="BQ59" i="1"/>
  <c r="CC59" i="1" s="1"/>
  <c r="BS59" i="1"/>
  <c r="CE59" i="1" s="1"/>
  <c r="BV59" i="1"/>
  <c r="CH59" i="1" s="1"/>
  <c r="BN59" i="1"/>
  <c r="BZ59" i="1" s="1"/>
  <c r="BM59" i="1"/>
  <c r="BY59" i="1" s="1"/>
  <c r="BR59" i="1"/>
  <c r="CD59" i="1" s="1"/>
  <c r="BT59" i="1"/>
  <c r="CF59" i="1" s="1"/>
  <c r="BU59" i="1"/>
  <c r="CG59" i="1" s="1"/>
  <c r="BO64" i="1"/>
  <c r="CA64" i="1" s="1"/>
  <c r="BW64" i="1"/>
  <c r="CI64" i="1" s="1"/>
  <c r="BM64" i="1"/>
  <c r="BY64" i="1" s="1"/>
  <c r="BV64" i="1"/>
  <c r="CH64" i="1" s="1"/>
  <c r="BN64" i="1"/>
  <c r="BZ64" i="1" s="1"/>
  <c r="BX64" i="1"/>
  <c r="CJ64" i="1" s="1"/>
  <c r="BP64" i="1"/>
  <c r="CB64" i="1" s="1"/>
  <c r="BR64" i="1"/>
  <c r="CD64" i="1" s="1"/>
  <c r="BT64" i="1"/>
  <c r="CF64" i="1" s="1"/>
  <c r="BU64" i="1"/>
  <c r="CG64" i="1" s="1"/>
  <c r="BQ64" i="1"/>
  <c r="CC64" i="1" s="1"/>
  <c r="BS64" i="1"/>
  <c r="CE64" i="1" s="1"/>
  <c r="BQ111" i="1"/>
  <c r="CC111" i="1" s="1"/>
  <c r="BS111" i="1"/>
  <c r="CE111" i="1" s="1"/>
  <c r="BU111" i="1"/>
  <c r="CG111" i="1" s="1"/>
  <c r="BN111" i="1"/>
  <c r="BZ111" i="1" s="1"/>
  <c r="BW111" i="1"/>
  <c r="CI111" i="1" s="1"/>
  <c r="BV111" i="1"/>
  <c r="CH111" i="1" s="1"/>
  <c r="BX111" i="1"/>
  <c r="CJ111" i="1" s="1"/>
  <c r="BO111" i="1"/>
  <c r="CA111" i="1" s="1"/>
  <c r="BM111" i="1"/>
  <c r="BY111" i="1" s="1"/>
  <c r="BP111" i="1"/>
  <c r="CB111" i="1" s="1"/>
  <c r="BR111" i="1"/>
  <c r="CD111" i="1" s="1"/>
  <c r="BT111" i="1"/>
  <c r="CF111" i="1" s="1"/>
  <c r="BP84" i="1"/>
  <c r="CB84" i="1" s="1"/>
  <c r="BX84" i="1"/>
  <c r="CJ84" i="1" s="1"/>
  <c r="BQ84" i="1"/>
  <c r="CC84" i="1" s="1"/>
  <c r="BV84" i="1"/>
  <c r="CH84" i="1" s="1"/>
  <c r="BN84" i="1"/>
  <c r="BZ84" i="1" s="1"/>
  <c r="BS84" i="1"/>
  <c r="CE84" i="1" s="1"/>
  <c r="BU84" i="1"/>
  <c r="CG84" i="1" s="1"/>
  <c r="BW84" i="1"/>
  <c r="CI84" i="1" s="1"/>
  <c r="BM84" i="1"/>
  <c r="BY84" i="1" s="1"/>
  <c r="BO84" i="1"/>
  <c r="CA84" i="1" s="1"/>
  <c r="BR84" i="1"/>
  <c r="CD84" i="1" s="1"/>
  <c r="BT84" i="1"/>
  <c r="CF84" i="1" s="1"/>
  <c r="BT23" i="1"/>
  <c r="CF23" i="1" s="1"/>
  <c r="BS23" i="1"/>
  <c r="CE23" i="1" s="1"/>
  <c r="BV23" i="1"/>
  <c r="CH23" i="1" s="1"/>
  <c r="BM23" i="1"/>
  <c r="BY23" i="1" s="1"/>
  <c r="BW23" i="1"/>
  <c r="CI23" i="1" s="1"/>
  <c r="BN23" i="1"/>
  <c r="BZ23" i="1" s="1"/>
  <c r="BX23" i="1"/>
  <c r="CJ23" i="1" s="1"/>
  <c r="BO23" i="1"/>
  <c r="CA23" i="1" s="1"/>
  <c r="BR23" i="1"/>
  <c r="CD23" i="1" s="1"/>
  <c r="BP23" i="1"/>
  <c r="CB23" i="1" s="1"/>
  <c r="BQ23" i="1"/>
  <c r="CC23" i="1" s="1"/>
  <c r="BU23" i="1"/>
  <c r="CG23" i="1" s="1"/>
  <c r="BO68" i="1"/>
  <c r="CA68" i="1" s="1"/>
  <c r="BW68" i="1"/>
  <c r="CI68" i="1" s="1"/>
  <c r="BR68" i="1"/>
  <c r="CD68" i="1" s="1"/>
  <c r="BT68" i="1"/>
  <c r="CF68" i="1" s="1"/>
  <c r="BM68" i="1"/>
  <c r="BY68" i="1" s="1"/>
  <c r="BV68" i="1"/>
  <c r="CH68" i="1" s="1"/>
  <c r="BU68" i="1"/>
  <c r="CG68" i="1" s="1"/>
  <c r="BX68" i="1"/>
  <c r="CJ68" i="1" s="1"/>
  <c r="BP68" i="1"/>
  <c r="CB68" i="1" s="1"/>
  <c r="BN68" i="1"/>
  <c r="BZ68" i="1" s="1"/>
  <c r="BQ68" i="1"/>
  <c r="CC68" i="1" s="1"/>
  <c r="BS68" i="1"/>
  <c r="CE68" i="1" s="1"/>
  <c r="BM96" i="1"/>
  <c r="BY96" i="1" s="1"/>
  <c r="BU96" i="1"/>
  <c r="CG96" i="1" s="1"/>
  <c r="BN96" i="1"/>
  <c r="BZ96" i="1" s="1"/>
  <c r="BW96" i="1"/>
  <c r="CI96" i="1" s="1"/>
  <c r="BP96" i="1"/>
  <c r="CB96" i="1" s="1"/>
  <c r="BV96" i="1"/>
  <c r="CH96" i="1" s="1"/>
  <c r="BX96" i="1"/>
  <c r="CJ96" i="1" s="1"/>
  <c r="BQ96" i="1"/>
  <c r="CC96" i="1" s="1"/>
  <c r="BS96" i="1"/>
  <c r="CE96" i="1" s="1"/>
  <c r="BT96" i="1"/>
  <c r="CF96" i="1" s="1"/>
  <c r="BR96" i="1"/>
  <c r="CD96" i="1" s="1"/>
  <c r="BO96" i="1"/>
  <c r="CA96" i="1" s="1"/>
  <c r="BQ127" i="1"/>
  <c r="CC127" i="1" s="1"/>
  <c r="BS127" i="1"/>
  <c r="CE127" i="1" s="1"/>
  <c r="BM127" i="1"/>
  <c r="BY127" i="1" s="1"/>
  <c r="BW127" i="1"/>
  <c r="CI127" i="1" s="1"/>
  <c r="BN127" i="1"/>
  <c r="BZ127" i="1" s="1"/>
  <c r="BX127" i="1"/>
  <c r="CJ127" i="1" s="1"/>
  <c r="BO127" i="1"/>
  <c r="CA127" i="1" s="1"/>
  <c r="BR127" i="1"/>
  <c r="CD127" i="1" s="1"/>
  <c r="BV127" i="1"/>
  <c r="CH127" i="1" s="1"/>
  <c r="BP127" i="1"/>
  <c r="CB127" i="1" s="1"/>
  <c r="BT127" i="1"/>
  <c r="CF127" i="1" s="1"/>
  <c r="BU127" i="1"/>
  <c r="CG127" i="1" s="1"/>
  <c r="BT87" i="1"/>
  <c r="CF87" i="1" s="1"/>
  <c r="BO87" i="1"/>
  <c r="CA87" i="1" s="1"/>
  <c r="BX87" i="1"/>
  <c r="CJ87" i="1" s="1"/>
  <c r="BU87" i="1"/>
  <c r="CG87" i="1" s="1"/>
  <c r="BQ87" i="1"/>
  <c r="CC87" i="1" s="1"/>
  <c r="BP87" i="1"/>
  <c r="CB87" i="1" s="1"/>
  <c r="BS87" i="1"/>
  <c r="CE87" i="1" s="1"/>
  <c r="BW87" i="1"/>
  <c r="CI87" i="1" s="1"/>
  <c r="BM87" i="1"/>
  <c r="BY87" i="1" s="1"/>
  <c r="BN87" i="1"/>
  <c r="BZ87" i="1" s="1"/>
  <c r="BR87" i="1"/>
  <c r="CD87" i="1" s="1"/>
  <c r="BV87" i="1"/>
  <c r="CH87" i="1" s="1"/>
  <c r="BT27" i="1"/>
  <c r="CF27" i="1" s="1"/>
  <c r="BO27" i="1"/>
  <c r="CA27" i="1" s="1"/>
  <c r="BX27" i="1"/>
  <c r="CJ27" i="1" s="1"/>
  <c r="BS27" i="1"/>
  <c r="CE27" i="1" s="1"/>
  <c r="BU27" i="1"/>
  <c r="CG27" i="1" s="1"/>
  <c r="BW27" i="1"/>
  <c r="CI27" i="1" s="1"/>
  <c r="BR27" i="1"/>
  <c r="CD27" i="1" s="1"/>
  <c r="BM27" i="1"/>
  <c r="BY27" i="1" s="1"/>
  <c r="BN27" i="1"/>
  <c r="BZ27" i="1" s="1"/>
  <c r="BP27" i="1"/>
  <c r="CB27" i="1" s="1"/>
  <c r="BQ27" i="1"/>
  <c r="CC27" i="1" s="1"/>
  <c r="BV27" i="1"/>
  <c r="CH27" i="1" s="1"/>
  <c r="BQ18" i="1"/>
  <c r="CC18" i="1" s="1"/>
  <c r="BS18" i="1"/>
  <c r="CE18" i="1" s="1"/>
  <c r="BT18" i="1"/>
  <c r="CF18" i="1" s="1"/>
  <c r="BU18" i="1"/>
  <c r="CG18" i="1" s="1"/>
  <c r="BN18" i="1"/>
  <c r="BZ18" i="1" s="1"/>
  <c r="BO18" i="1"/>
  <c r="CA18" i="1" s="1"/>
  <c r="BP18" i="1"/>
  <c r="CB18" i="1" s="1"/>
  <c r="BR18" i="1"/>
  <c r="CD18" i="1" s="1"/>
  <c r="BV18" i="1"/>
  <c r="CH18" i="1" s="1"/>
  <c r="BW18" i="1"/>
  <c r="CI18" i="1" s="1"/>
  <c r="BM18" i="1"/>
  <c r="BY18" i="1" s="1"/>
  <c r="BX18" i="1"/>
  <c r="CJ18" i="1" s="1"/>
  <c r="BM118" i="1"/>
  <c r="BY118" i="1" s="1"/>
  <c r="BU118" i="1"/>
  <c r="CG118" i="1" s="1"/>
  <c r="BO118" i="1"/>
  <c r="CA118" i="1" s="1"/>
  <c r="BW118" i="1"/>
  <c r="CI118" i="1" s="1"/>
  <c r="BQ118" i="1"/>
  <c r="CC118" i="1" s="1"/>
  <c r="BR118" i="1"/>
  <c r="CD118" i="1" s="1"/>
  <c r="BS118" i="1"/>
  <c r="CE118" i="1" s="1"/>
  <c r="BV118" i="1"/>
  <c r="CH118" i="1" s="1"/>
  <c r="BT118" i="1"/>
  <c r="CF118" i="1" s="1"/>
  <c r="BX118" i="1"/>
  <c r="CJ118" i="1" s="1"/>
  <c r="BN118" i="1"/>
  <c r="BZ118" i="1" s="1"/>
  <c r="BP118" i="1"/>
  <c r="CB118" i="1" s="1"/>
  <c r="BO20" i="1"/>
  <c r="CA20" i="1" s="1"/>
  <c r="BP20" i="1"/>
  <c r="CB20" i="1" s="1"/>
  <c r="BX20" i="1"/>
  <c r="CJ20" i="1" s="1"/>
  <c r="BU20" i="1"/>
  <c r="CG20" i="1" s="1"/>
  <c r="BM20" i="1"/>
  <c r="BY20" i="1" s="1"/>
  <c r="BN20" i="1"/>
  <c r="BZ20" i="1" s="1"/>
  <c r="BQ20" i="1"/>
  <c r="CC20" i="1" s="1"/>
  <c r="BR20" i="1"/>
  <c r="CD20" i="1" s="1"/>
  <c r="BW20" i="1"/>
  <c r="CI20" i="1" s="1"/>
  <c r="BS20" i="1"/>
  <c r="CE20" i="1" s="1"/>
  <c r="BT20" i="1"/>
  <c r="CF20" i="1" s="1"/>
  <c r="BV20" i="1"/>
  <c r="CH20" i="1" s="1"/>
  <c r="BS138" i="1"/>
  <c r="CE138" i="1" s="1"/>
  <c r="BM138" i="1"/>
  <c r="BY138" i="1" s="1"/>
  <c r="BU138" i="1"/>
  <c r="CG138" i="1" s="1"/>
  <c r="BO138" i="1"/>
  <c r="CA138" i="1" s="1"/>
  <c r="BW138" i="1"/>
  <c r="CI138" i="1" s="1"/>
  <c r="BX138" i="1"/>
  <c r="CJ138" i="1" s="1"/>
  <c r="BN138" i="1"/>
  <c r="BZ138" i="1" s="1"/>
  <c r="BR138" i="1"/>
  <c r="CD138" i="1" s="1"/>
  <c r="BP138" i="1"/>
  <c r="CB138" i="1" s="1"/>
  <c r="BQ138" i="1"/>
  <c r="CC138" i="1" s="1"/>
  <c r="BV138" i="1"/>
  <c r="CH138" i="1" s="1"/>
  <c r="BT138" i="1"/>
  <c r="CF138" i="1" s="1"/>
  <c r="BR41" i="1"/>
  <c r="CD41" i="1" s="1"/>
  <c r="BU41" i="1"/>
  <c r="CG41" i="1" s="1"/>
  <c r="BO41" i="1"/>
  <c r="CA41" i="1" s="1"/>
  <c r="BQ41" i="1"/>
  <c r="CC41" i="1" s="1"/>
  <c r="BS41" i="1"/>
  <c r="CE41" i="1" s="1"/>
  <c r="BW41" i="1"/>
  <c r="CI41" i="1" s="1"/>
  <c r="BM41" i="1"/>
  <c r="BY41" i="1" s="1"/>
  <c r="BN41" i="1"/>
  <c r="BZ41" i="1" s="1"/>
  <c r="BP41" i="1"/>
  <c r="CB41" i="1" s="1"/>
  <c r="BV41" i="1"/>
  <c r="CH41" i="1" s="1"/>
  <c r="BT41" i="1"/>
  <c r="CF41" i="1" s="1"/>
  <c r="BX41" i="1"/>
  <c r="CJ41" i="1" s="1"/>
  <c r="BQ151" i="1"/>
  <c r="CC151" i="1" s="1"/>
  <c r="BS151" i="1"/>
  <c r="CE151" i="1" s="1"/>
  <c r="BN151" i="1"/>
  <c r="BZ151" i="1" s="1"/>
  <c r="BX151" i="1"/>
  <c r="CJ151" i="1" s="1"/>
  <c r="BO151" i="1"/>
  <c r="CA151" i="1" s="1"/>
  <c r="BP151" i="1"/>
  <c r="CB151" i="1" s="1"/>
  <c r="BU151" i="1"/>
  <c r="CG151" i="1" s="1"/>
  <c r="BR151" i="1"/>
  <c r="CD151" i="1" s="1"/>
  <c r="BT151" i="1"/>
  <c r="CF151" i="1" s="1"/>
  <c r="BV151" i="1"/>
  <c r="CH151" i="1" s="1"/>
  <c r="BW151" i="1"/>
  <c r="CI151" i="1" s="1"/>
  <c r="BM151" i="1"/>
  <c r="BY151" i="1" s="1"/>
  <c r="BO115" i="1"/>
  <c r="CA115" i="1" s="1"/>
  <c r="BW115" i="1"/>
  <c r="CI115" i="1" s="1"/>
  <c r="BQ115" i="1"/>
  <c r="CC115" i="1" s="1"/>
  <c r="BS115" i="1"/>
  <c r="CE115" i="1" s="1"/>
  <c r="BM115" i="1"/>
  <c r="BY115" i="1" s="1"/>
  <c r="BN115" i="1"/>
  <c r="BZ115" i="1" s="1"/>
  <c r="BP115" i="1"/>
  <c r="CB115" i="1" s="1"/>
  <c r="BT115" i="1"/>
  <c r="CF115" i="1" s="1"/>
  <c r="BX115" i="1"/>
  <c r="CJ115" i="1" s="1"/>
  <c r="BR115" i="1"/>
  <c r="CD115" i="1" s="1"/>
  <c r="BU115" i="1"/>
  <c r="CG115" i="1" s="1"/>
  <c r="BV115" i="1"/>
  <c r="CH115" i="1" s="1"/>
  <c r="BS73" i="1"/>
  <c r="CE73" i="1" s="1"/>
  <c r="BN73" i="1"/>
  <c r="BZ73" i="1" s="1"/>
  <c r="BW73" i="1"/>
  <c r="CI73" i="1" s="1"/>
  <c r="BM73" i="1"/>
  <c r="BY73" i="1" s="1"/>
  <c r="BX73" i="1"/>
  <c r="CJ73" i="1" s="1"/>
  <c r="BO73" i="1"/>
  <c r="CA73" i="1" s="1"/>
  <c r="BP73" i="1"/>
  <c r="CB73" i="1" s="1"/>
  <c r="BT73" i="1"/>
  <c r="CF73" i="1" s="1"/>
  <c r="BU73" i="1"/>
  <c r="CG73" i="1" s="1"/>
  <c r="BQ73" i="1"/>
  <c r="CC73" i="1" s="1"/>
  <c r="BR73" i="1"/>
  <c r="CD73" i="1" s="1"/>
  <c r="BV73" i="1"/>
  <c r="CH73" i="1" s="1"/>
  <c r="BO70" i="1"/>
  <c r="CA70" i="1" s="1"/>
  <c r="BW70" i="1"/>
  <c r="CI70" i="1" s="1"/>
  <c r="BT70" i="1"/>
  <c r="CF70" i="1" s="1"/>
  <c r="BP70" i="1"/>
  <c r="CB70" i="1" s="1"/>
  <c r="BM70" i="1"/>
  <c r="BY70" i="1" s="1"/>
  <c r="BN70" i="1"/>
  <c r="BZ70" i="1" s="1"/>
  <c r="BQ70" i="1"/>
  <c r="CC70" i="1" s="1"/>
  <c r="BU70" i="1"/>
  <c r="CG70" i="1" s="1"/>
  <c r="BV70" i="1"/>
  <c r="CH70" i="1" s="1"/>
  <c r="BX70" i="1"/>
  <c r="CJ70" i="1" s="1"/>
  <c r="BR70" i="1"/>
  <c r="CD70" i="1" s="1"/>
  <c r="BS70" i="1"/>
  <c r="CE70" i="1" s="1"/>
  <c r="BS67" i="1"/>
  <c r="CE67" i="1" s="1"/>
  <c r="BU67" i="1"/>
  <c r="CG67" i="1" s="1"/>
  <c r="BN67" i="1"/>
  <c r="BZ67" i="1" s="1"/>
  <c r="BW67" i="1"/>
  <c r="CI67" i="1" s="1"/>
  <c r="BP67" i="1"/>
  <c r="CB67" i="1" s="1"/>
  <c r="BM67" i="1"/>
  <c r="BY67" i="1" s="1"/>
  <c r="BO67" i="1"/>
  <c r="CA67" i="1" s="1"/>
  <c r="BQ67" i="1"/>
  <c r="CC67" i="1" s="1"/>
  <c r="BV67" i="1"/>
  <c r="CH67" i="1" s="1"/>
  <c r="BR67" i="1"/>
  <c r="CD67" i="1" s="1"/>
  <c r="BT67" i="1"/>
  <c r="CF67" i="1" s="1"/>
  <c r="BX67" i="1"/>
  <c r="CJ67" i="1" s="1"/>
  <c r="BT91" i="1"/>
  <c r="CF91" i="1" s="1"/>
  <c r="BS91" i="1"/>
  <c r="CE91" i="1" s="1"/>
  <c r="BN91" i="1"/>
  <c r="BZ91" i="1" s="1"/>
  <c r="BX91" i="1"/>
  <c r="CJ91" i="1" s="1"/>
  <c r="BU91" i="1"/>
  <c r="CG91" i="1" s="1"/>
  <c r="BR91" i="1"/>
  <c r="CD91" i="1" s="1"/>
  <c r="BW91" i="1"/>
  <c r="CI91" i="1" s="1"/>
  <c r="BM91" i="1"/>
  <c r="BY91" i="1" s="1"/>
  <c r="BO91" i="1"/>
  <c r="CA91" i="1" s="1"/>
  <c r="BQ91" i="1"/>
  <c r="CC91" i="1" s="1"/>
  <c r="BP91" i="1"/>
  <c r="CB91" i="1" s="1"/>
  <c r="BV91" i="1"/>
  <c r="CH91" i="1" s="1"/>
  <c r="BQ97" i="1"/>
  <c r="CC97" i="1" s="1"/>
  <c r="BS97" i="1"/>
  <c r="CE97" i="1" s="1"/>
  <c r="BU97" i="1"/>
  <c r="CG97" i="1" s="1"/>
  <c r="BO97" i="1"/>
  <c r="CA97" i="1" s="1"/>
  <c r="BP97" i="1"/>
  <c r="CB97" i="1" s="1"/>
  <c r="BR97" i="1"/>
  <c r="CD97" i="1" s="1"/>
  <c r="BV97" i="1"/>
  <c r="CH97" i="1" s="1"/>
  <c r="BM97" i="1"/>
  <c r="BY97" i="1" s="1"/>
  <c r="BT97" i="1"/>
  <c r="CF97" i="1" s="1"/>
  <c r="BW97" i="1"/>
  <c r="CI97" i="1" s="1"/>
  <c r="BX97" i="1"/>
  <c r="CJ97" i="1" s="1"/>
  <c r="BN97" i="1"/>
  <c r="BZ97" i="1" s="1"/>
  <c r="BS155" i="1"/>
  <c r="CE155" i="1" s="1"/>
  <c r="BO155" i="1"/>
  <c r="CA155" i="1" s="1"/>
  <c r="BX155" i="1"/>
  <c r="CJ155" i="1" s="1"/>
  <c r="BP155" i="1"/>
  <c r="CB155" i="1" s="1"/>
  <c r="BQ155" i="1"/>
  <c r="CC155" i="1" s="1"/>
  <c r="BU155" i="1"/>
  <c r="CG155" i="1" s="1"/>
  <c r="BN155" i="1"/>
  <c r="BZ155" i="1" s="1"/>
  <c r="BR155" i="1"/>
  <c r="CD155" i="1" s="1"/>
  <c r="BW155" i="1"/>
  <c r="CI155" i="1" s="1"/>
  <c r="BT155" i="1"/>
  <c r="CF155" i="1" s="1"/>
  <c r="BV155" i="1"/>
  <c r="CH155" i="1" s="1"/>
  <c r="BM155" i="1"/>
  <c r="BY155" i="1" s="1"/>
  <c r="BO78" i="1"/>
  <c r="CA78" i="1" s="1"/>
  <c r="BW78" i="1"/>
  <c r="CI78" i="1" s="1"/>
  <c r="BP78" i="1"/>
  <c r="CB78" i="1" s="1"/>
  <c r="BN78" i="1"/>
  <c r="BZ78" i="1" s="1"/>
  <c r="BQ78" i="1"/>
  <c r="CC78" i="1" s="1"/>
  <c r="BR78" i="1"/>
  <c r="CD78" i="1" s="1"/>
  <c r="BU78" i="1"/>
  <c r="CG78" i="1" s="1"/>
  <c r="BM78" i="1"/>
  <c r="BY78" i="1" s="1"/>
  <c r="BS78" i="1"/>
  <c r="CE78" i="1" s="1"/>
  <c r="BX78" i="1"/>
  <c r="CJ78" i="1" s="1"/>
  <c r="BV78" i="1"/>
  <c r="CH78" i="1" s="1"/>
  <c r="BT78" i="1"/>
  <c r="CF78" i="1" s="1"/>
  <c r="BO129" i="1"/>
  <c r="CA129" i="1" s="1"/>
  <c r="BW129" i="1"/>
  <c r="CI129" i="1" s="1"/>
  <c r="BP129" i="1"/>
  <c r="CB129" i="1" s="1"/>
  <c r="BX129" i="1"/>
  <c r="CJ129" i="1" s="1"/>
  <c r="BQ129" i="1"/>
  <c r="CC129" i="1" s="1"/>
  <c r="BS129" i="1"/>
  <c r="CE129" i="1" s="1"/>
  <c r="BV129" i="1"/>
  <c r="CH129" i="1" s="1"/>
  <c r="BR129" i="1"/>
  <c r="CD129" i="1" s="1"/>
  <c r="BU129" i="1"/>
  <c r="CG129" i="1" s="1"/>
  <c r="BM129" i="1"/>
  <c r="BY129" i="1" s="1"/>
  <c r="BT129" i="1"/>
  <c r="CF129" i="1" s="1"/>
  <c r="BN129" i="1"/>
  <c r="BZ129" i="1" s="1"/>
  <c r="BP28" i="1"/>
  <c r="CB28" i="1" s="1"/>
  <c r="BX28" i="1"/>
  <c r="CJ28" i="1" s="1"/>
  <c r="BU28" i="1"/>
  <c r="CG28" i="1" s="1"/>
  <c r="BO28" i="1"/>
  <c r="CA28" i="1" s="1"/>
  <c r="BQ28" i="1"/>
  <c r="CC28" i="1" s="1"/>
  <c r="BN28" i="1"/>
  <c r="BZ28" i="1" s="1"/>
  <c r="BV28" i="1"/>
  <c r="CH28" i="1" s="1"/>
  <c r="BS28" i="1"/>
  <c r="CE28" i="1" s="1"/>
  <c r="BT28" i="1"/>
  <c r="CF28" i="1" s="1"/>
  <c r="BW28" i="1"/>
  <c r="CI28" i="1" s="1"/>
  <c r="BM28" i="1"/>
  <c r="BY28" i="1" s="1"/>
  <c r="BR28" i="1"/>
  <c r="CD28" i="1" s="1"/>
  <c r="BP92" i="1"/>
  <c r="CB92" i="1" s="1"/>
  <c r="BX92" i="1"/>
  <c r="CJ92" i="1" s="1"/>
  <c r="BQ92" i="1"/>
  <c r="CC92" i="1" s="1"/>
  <c r="BU92" i="1"/>
  <c r="CG92" i="1" s="1"/>
  <c r="BR92" i="1"/>
  <c r="CD92" i="1" s="1"/>
  <c r="BN92" i="1"/>
  <c r="BZ92" i="1" s="1"/>
  <c r="BV92" i="1"/>
  <c r="CH92" i="1" s="1"/>
  <c r="BW92" i="1"/>
  <c r="CI92" i="1" s="1"/>
  <c r="BM92" i="1"/>
  <c r="BY92" i="1" s="1"/>
  <c r="BO92" i="1"/>
  <c r="CA92" i="1" s="1"/>
  <c r="BT92" i="1"/>
  <c r="CF92" i="1" s="1"/>
  <c r="BS92" i="1"/>
  <c r="CE92" i="1" s="1"/>
  <c r="BQ30" i="1"/>
  <c r="CC30" i="1" s="1"/>
  <c r="BN30" i="1"/>
  <c r="BZ30" i="1" s="1"/>
  <c r="BW30" i="1"/>
  <c r="CI30" i="1" s="1"/>
  <c r="BU30" i="1"/>
  <c r="CG30" i="1" s="1"/>
  <c r="BV30" i="1"/>
  <c r="CH30" i="1" s="1"/>
  <c r="BM30" i="1"/>
  <c r="BY30" i="1" s="1"/>
  <c r="BO30" i="1"/>
  <c r="CA30" i="1" s="1"/>
  <c r="BP30" i="1"/>
  <c r="CB30" i="1" s="1"/>
  <c r="BT30" i="1"/>
  <c r="CF30" i="1" s="1"/>
  <c r="BX30" i="1"/>
  <c r="CJ30" i="1" s="1"/>
  <c r="BS30" i="1"/>
  <c r="CE30" i="1" s="1"/>
  <c r="BR30" i="1"/>
  <c r="CD30" i="1" s="1"/>
  <c r="BM47" i="1"/>
  <c r="BY47" i="1" s="1"/>
  <c r="BU47" i="1"/>
  <c r="CG47" i="1" s="1"/>
  <c r="BO47" i="1"/>
  <c r="CA47" i="1" s="1"/>
  <c r="BX47" i="1"/>
  <c r="CJ47" i="1" s="1"/>
  <c r="BP47" i="1"/>
  <c r="CB47" i="1" s="1"/>
  <c r="BS47" i="1"/>
  <c r="CE47" i="1" s="1"/>
  <c r="BQ47" i="1"/>
  <c r="CC47" i="1" s="1"/>
  <c r="BR47" i="1"/>
  <c r="CD47" i="1" s="1"/>
  <c r="BT47" i="1"/>
  <c r="CF47" i="1" s="1"/>
  <c r="BW47" i="1"/>
  <c r="CI47" i="1" s="1"/>
  <c r="BN47" i="1"/>
  <c r="BZ47" i="1" s="1"/>
  <c r="BV47" i="1"/>
  <c r="CH47" i="1" s="1"/>
  <c r="BQ143" i="1"/>
  <c r="CC143" i="1" s="1"/>
  <c r="BS143" i="1"/>
  <c r="CE143" i="1" s="1"/>
  <c r="BN143" i="1"/>
  <c r="BZ143" i="1" s="1"/>
  <c r="BX143" i="1"/>
  <c r="CJ143" i="1" s="1"/>
  <c r="BO143" i="1"/>
  <c r="CA143" i="1" s="1"/>
  <c r="BP143" i="1"/>
  <c r="CB143" i="1" s="1"/>
  <c r="BU143" i="1"/>
  <c r="CG143" i="1" s="1"/>
  <c r="BR143" i="1"/>
  <c r="CD143" i="1" s="1"/>
  <c r="BT143" i="1"/>
  <c r="CF143" i="1" s="1"/>
  <c r="BV143" i="1"/>
  <c r="CH143" i="1" s="1"/>
  <c r="BW143" i="1"/>
  <c r="CI143" i="1" s="1"/>
  <c r="BM143" i="1"/>
  <c r="BY143" i="1" s="1"/>
  <c r="BQ46" i="1"/>
  <c r="CC46" i="1" s="1"/>
  <c r="BO46" i="1"/>
  <c r="CA46" i="1" s="1"/>
  <c r="BX46" i="1"/>
  <c r="CJ46" i="1" s="1"/>
  <c r="BP46" i="1"/>
  <c r="CB46" i="1" s="1"/>
  <c r="BR46" i="1"/>
  <c r="CD46" i="1" s="1"/>
  <c r="BU46" i="1"/>
  <c r="CG46" i="1" s="1"/>
  <c r="BT46" i="1"/>
  <c r="CF46" i="1" s="1"/>
  <c r="BV46" i="1"/>
  <c r="CH46" i="1" s="1"/>
  <c r="BW46" i="1"/>
  <c r="CI46" i="1" s="1"/>
  <c r="BM46" i="1"/>
  <c r="BY46" i="1" s="1"/>
  <c r="BN46" i="1"/>
  <c r="BZ46" i="1" s="1"/>
  <c r="BS46" i="1"/>
  <c r="CE46" i="1" s="1"/>
  <c r="BN36" i="1"/>
  <c r="BZ36" i="1" s="1"/>
  <c r="BV36" i="1"/>
  <c r="CH36" i="1" s="1"/>
  <c r="BT36" i="1"/>
  <c r="CF36" i="1" s="1"/>
  <c r="BU36" i="1"/>
  <c r="CG36" i="1" s="1"/>
  <c r="BW36" i="1"/>
  <c r="CI36" i="1" s="1"/>
  <c r="BM36" i="1"/>
  <c r="BY36" i="1" s="1"/>
  <c r="BX36" i="1"/>
  <c r="CJ36" i="1" s="1"/>
  <c r="BO36" i="1"/>
  <c r="CA36" i="1" s="1"/>
  <c r="BQ36" i="1"/>
  <c r="CC36" i="1" s="1"/>
  <c r="BR36" i="1"/>
  <c r="CD36" i="1" s="1"/>
  <c r="BS36" i="1"/>
  <c r="CE36" i="1" s="1"/>
  <c r="BP36" i="1"/>
  <c r="CB36" i="1" s="1"/>
  <c r="BM150" i="1"/>
  <c r="BY150" i="1" s="1"/>
  <c r="BU150" i="1"/>
  <c r="CG150" i="1" s="1"/>
  <c r="BO150" i="1"/>
  <c r="CA150" i="1" s="1"/>
  <c r="BW150" i="1"/>
  <c r="CI150" i="1" s="1"/>
  <c r="BR150" i="1"/>
  <c r="CD150" i="1" s="1"/>
  <c r="BS150" i="1"/>
  <c r="CE150" i="1" s="1"/>
  <c r="BT150" i="1"/>
  <c r="CF150" i="1" s="1"/>
  <c r="BN150" i="1"/>
  <c r="BZ150" i="1" s="1"/>
  <c r="BP150" i="1"/>
  <c r="CB150" i="1" s="1"/>
  <c r="BQ150" i="1"/>
  <c r="CC150" i="1" s="1"/>
  <c r="BV150" i="1"/>
  <c r="CH150" i="1" s="1"/>
  <c r="BX150" i="1"/>
  <c r="CJ150" i="1" s="1"/>
  <c r="BR37" i="1"/>
  <c r="CD37" i="1" s="1"/>
  <c r="BP37" i="1"/>
  <c r="CB37" i="1" s="1"/>
  <c r="BQ37" i="1"/>
  <c r="CC37" i="1" s="1"/>
  <c r="BS37" i="1"/>
  <c r="CE37" i="1" s="1"/>
  <c r="BT37" i="1"/>
  <c r="CF37" i="1" s="1"/>
  <c r="BU37" i="1"/>
  <c r="CG37" i="1" s="1"/>
  <c r="BN37" i="1"/>
  <c r="BZ37" i="1" s="1"/>
  <c r="BO37" i="1"/>
  <c r="CA37" i="1" s="1"/>
  <c r="BV37" i="1"/>
  <c r="CH37" i="1" s="1"/>
  <c r="BX37" i="1"/>
  <c r="CJ37" i="1" s="1"/>
  <c r="BM37" i="1"/>
  <c r="BY37" i="1" s="1"/>
  <c r="BW37" i="1"/>
  <c r="CI37" i="1" s="1"/>
  <c r="BO139" i="1"/>
  <c r="CA139" i="1" s="1"/>
  <c r="BW139" i="1"/>
  <c r="CI139" i="1" s="1"/>
  <c r="BQ139" i="1"/>
  <c r="CC139" i="1" s="1"/>
  <c r="BS139" i="1"/>
  <c r="CE139" i="1" s="1"/>
  <c r="BU139" i="1"/>
  <c r="CG139" i="1" s="1"/>
  <c r="BV139" i="1"/>
  <c r="CH139" i="1" s="1"/>
  <c r="BX139" i="1"/>
  <c r="CJ139" i="1" s="1"/>
  <c r="BP139" i="1"/>
  <c r="CB139" i="1" s="1"/>
  <c r="BM139" i="1"/>
  <c r="BY139" i="1" s="1"/>
  <c r="BN139" i="1"/>
  <c r="BZ139" i="1" s="1"/>
  <c r="BR139" i="1"/>
  <c r="CD139" i="1" s="1"/>
  <c r="BT139" i="1"/>
  <c r="CF139" i="1" s="1"/>
  <c r="BM116" i="1"/>
  <c r="BY116" i="1" s="1"/>
  <c r="BU116" i="1"/>
  <c r="CG116" i="1" s="1"/>
  <c r="BO116" i="1"/>
  <c r="CA116" i="1" s="1"/>
  <c r="BW116" i="1"/>
  <c r="CI116" i="1" s="1"/>
  <c r="BV116" i="1"/>
  <c r="CH116" i="1" s="1"/>
  <c r="BX116" i="1"/>
  <c r="CJ116" i="1" s="1"/>
  <c r="BN116" i="1"/>
  <c r="BZ116" i="1" s="1"/>
  <c r="BQ116" i="1"/>
  <c r="CC116" i="1" s="1"/>
  <c r="BR116" i="1"/>
  <c r="CD116" i="1" s="1"/>
  <c r="BS116" i="1"/>
  <c r="CE116" i="1" s="1"/>
  <c r="BT116" i="1"/>
  <c r="CF116" i="1" s="1"/>
  <c r="BP116" i="1"/>
  <c r="CB116" i="1" s="1"/>
  <c r="BQ103" i="1"/>
  <c r="CC103" i="1" s="1"/>
  <c r="BS103" i="1"/>
  <c r="CE103" i="1" s="1"/>
  <c r="BT103" i="1"/>
  <c r="CF103" i="1" s="1"/>
  <c r="BU103" i="1"/>
  <c r="CG103" i="1" s="1"/>
  <c r="BN103" i="1"/>
  <c r="BZ103" i="1" s="1"/>
  <c r="BW103" i="1"/>
  <c r="CI103" i="1" s="1"/>
  <c r="BP103" i="1"/>
  <c r="CB103" i="1" s="1"/>
  <c r="BR103" i="1"/>
  <c r="CD103" i="1" s="1"/>
  <c r="BV103" i="1"/>
  <c r="CH103" i="1" s="1"/>
  <c r="BM103" i="1"/>
  <c r="BY103" i="1" s="1"/>
  <c r="BO103" i="1"/>
  <c r="CA103" i="1" s="1"/>
  <c r="BX103" i="1"/>
  <c r="CJ103" i="1" s="1"/>
  <c r="BS75" i="1"/>
  <c r="CE75" i="1" s="1"/>
  <c r="BP75" i="1"/>
  <c r="CB75" i="1" s="1"/>
  <c r="BO75" i="1"/>
  <c r="CA75" i="1" s="1"/>
  <c r="BQ75" i="1"/>
  <c r="CC75" i="1" s="1"/>
  <c r="BR75" i="1"/>
  <c r="CD75" i="1" s="1"/>
  <c r="BV75" i="1"/>
  <c r="CH75" i="1" s="1"/>
  <c r="BM75" i="1"/>
  <c r="BY75" i="1" s="1"/>
  <c r="BU75" i="1"/>
  <c r="CG75" i="1" s="1"/>
  <c r="BX75" i="1"/>
  <c r="CJ75" i="1" s="1"/>
  <c r="BN75" i="1"/>
  <c r="BZ75" i="1" s="1"/>
  <c r="BT75" i="1"/>
  <c r="CF75" i="1" s="1"/>
  <c r="BW75" i="1"/>
  <c r="CI75" i="1" s="1"/>
  <c r="BO57" i="1"/>
  <c r="CA57" i="1" s="1"/>
  <c r="BW57" i="1"/>
  <c r="CI57" i="1" s="1"/>
  <c r="BP57" i="1"/>
  <c r="CB57" i="1" s="1"/>
  <c r="BX57" i="1"/>
  <c r="CJ57" i="1" s="1"/>
  <c r="BQ57" i="1"/>
  <c r="CC57" i="1" s="1"/>
  <c r="BS57" i="1"/>
  <c r="CE57" i="1" s="1"/>
  <c r="BV57" i="1"/>
  <c r="CH57" i="1" s="1"/>
  <c r="BN57" i="1"/>
  <c r="BZ57" i="1" s="1"/>
  <c r="BM57" i="1"/>
  <c r="BY57" i="1" s="1"/>
  <c r="BU57" i="1"/>
  <c r="CG57" i="1" s="1"/>
  <c r="BT57" i="1"/>
  <c r="CF57" i="1" s="1"/>
  <c r="BR57" i="1"/>
  <c r="CD57" i="1" s="1"/>
  <c r="BS142" i="1"/>
  <c r="CE142" i="1" s="1"/>
  <c r="BM142" i="1"/>
  <c r="BY142" i="1" s="1"/>
  <c r="BU142" i="1"/>
  <c r="CG142" i="1" s="1"/>
  <c r="BO142" i="1"/>
  <c r="CA142" i="1" s="1"/>
  <c r="BW142" i="1"/>
  <c r="CI142" i="1" s="1"/>
  <c r="BQ142" i="1"/>
  <c r="CC142" i="1" s="1"/>
  <c r="BR142" i="1"/>
  <c r="CD142" i="1" s="1"/>
  <c r="BT142" i="1"/>
  <c r="CF142" i="1" s="1"/>
  <c r="BX142" i="1"/>
  <c r="CJ142" i="1" s="1"/>
  <c r="BN142" i="1"/>
  <c r="BZ142" i="1" s="1"/>
  <c r="BP142" i="1"/>
  <c r="CB142" i="1" s="1"/>
  <c r="BV142" i="1"/>
  <c r="CH142" i="1" s="1"/>
  <c r="BO76" i="1"/>
  <c r="CA76" i="1" s="1"/>
  <c r="BW76" i="1"/>
  <c r="CI76" i="1" s="1"/>
  <c r="BM76" i="1"/>
  <c r="BY76" i="1" s="1"/>
  <c r="BV76" i="1"/>
  <c r="CH76" i="1" s="1"/>
  <c r="BX76" i="1"/>
  <c r="CJ76" i="1" s="1"/>
  <c r="BN76" i="1"/>
  <c r="BZ76" i="1" s="1"/>
  <c r="BP76" i="1"/>
  <c r="CB76" i="1" s="1"/>
  <c r="BS76" i="1"/>
  <c r="CE76" i="1" s="1"/>
  <c r="BQ76" i="1"/>
  <c r="CC76" i="1" s="1"/>
  <c r="BU76" i="1"/>
  <c r="CG76" i="1" s="1"/>
  <c r="BT76" i="1"/>
  <c r="CF76" i="1" s="1"/>
  <c r="BR76" i="1"/>
  <c r="CD76" i="1" s="1"/>
  <c r="BO133" i="1"/>
  <c r="CA133" i="1" s="1"/>
  <c r="BW133" i="1"/>
  <c r="CI133" i="1" s="1"/>
  <c r="BP133" i="1"/>
  <c r="CB133" i="1" s="1"/>
  <c r="BX133" i="1"/>
  <c r="CJ133" i="1" s="1"/>
  <c r="BQ133" i="1"/>
  <c r="CC133" i="1" s="1"/>
  <c r="BS133" i="1"/>
  <c r="CE133" i="1" s="1"/>
  <c r="BV133" i="1"/>
  <c r="CH133" i="1" s="1"/>
  <c r="BR133" i="1"/>
  <c r="CD133" i="1" s="1"/>
  <c r="BT133" i="1"/>
  <c r="CF133" i="1" s="1"/>
  <c r="BU133" i="1"/>
  <c r="CG133" i="1" s="1"/>
  <c r="BM133" i="1"/>
  <c r="BY133" i="1" s="1"/>
  <c r="BN133" i="1"/>
  <c r="BZ133" i="1" s="1"/>
  <c r="BM49" i="1"/>
  <c r="BY49" i="1" s="1"/>
  <c r="BU49" i="1"/>
  <c r="CG49" i="1" s="1"/>
  <c r="BQ49" i="1"/>
  <c r="CC49" i="1" s="1"/>
  <c r="BV49" i="1"/>
  <c r="CH49" i="1" s="1"/>
  <c r="BR49" i="1"/>
  <c r="CD49" i="1" s="1"/>
  <c r="BS49" i="1"/>
  <c r="CE49" i="1" s="1"/>
  <c r="BT49" i="1"/>
  <c r="CF49" i="1" s="1"/>
  <c r="BX49" i="1"/>
  <c r="CJ49" i="1" s="1"/>
  <c r="BO49" i="1"/>
  <c r="CA49" i="1" s="1"/>
  <c r="BP49" i="1"/>
  <c r="CB49" i="1" s="1"/>
  <c r="BW49" i="1"/>
  <c r="CI49" i="1" s="1"/>
  <c r="BN49" i="1"/>
  <c r="BZ49" i="1" s="1"/>
  <c r="BM144" i="1"/>
  <c r="BY144" i="1" s="1"/>
  <c r="BU144" i="1"/>
  <c r="CG144" i="1" s="1"/>
  <c r="BO144" i="1"/>
  <c r="CA144" i="1" s="1"/>
  <c r="BW144" i="1"/>
  <c r="CI144" i="1" s="1"/>
  <c r="BX144" i="1"/>
  <c r="CJ144" i="1" s="1"/>
  <c r="BN144" i="1"/>
  <c r="BZ144" i="1" s="1"/>
  <c r="BP144" i="1"/>
  <c r="CB144" i="1" s="1"/>
  <c r="BS144" i="1"/>
  <c r="CE144" i="1" s="1"/>
  <c r="BT144" i="1"/>
  <c r="CF144" i="1" s="1"/>
  <c r="BV144" i="1"/>
  <c r="CH144" i="1" s="1"/>
  <c r="BR144" i="1"/>
  <c r="CD144" i="1" s="1"/>
  <c r="BQ144" i="1"/>
  <c r="CC144" i="1" s="1"/>
  <c r="BO131" i="1"/>
  <c r="CA131" i="1" s="1"/>
  <c r="BW131" i="1"/>
  <c r="CI131" i="1" s="1"/>
  <c r="BP131" i="1"/>
  <c r="CB131" i="1" s="1"/>
  <c r="BX131" i="1"/>
  <c r="CJ131" i="1" s="1"/>
  <c r="BQ131" i="1"/>
  <c r="CC131" i="1" s="1"/>
  <c r="BS131" i="1"/>
  <c r="CE131" i="1" s="1"/>
  <c r="BV131" i="1"/>
  <c r="CH131" i="1" s="1"/>
  <c r="BR131" i="1"/>
  <c r="CD131" i="1" s="1"/>
  <c r="BM131" i="1"/>
  <c r="BY131" i="1" s="1"/>
  <c r="BN131" i="1"/>
  <c r="BZ131" i="1" s="1"/>
  <c r="BT131" i="1"/>
  <c r="CF131" i="1" s="1"/>
  <c r="BU131" i="1"/>
  <c r="CG131" i="1" s="1"/>
  <c r="BM33" i="1"/>
  <c r="BY33" i="1" s="1"/>
  <c r="BU33" i="1"/>
  <c r="CG33" i="1" s="1"/>
  <c r="BN33" i="1"/>
  <c r="BZ33" i="1" s="1"/>
  <c r="BW33" i="1"/>
  <c r="CI33" i="1" s="1"/>
  <c r="BT33" i="1"/>
  <c r="CF33" i="1" s="1"/>
  <c r="BQ33" i="1"/>
  <c r="CC33" i="1" s="1"/>
  <c r="BX33" i="1"/>
  <c r="CJ33" i="1" s="1"/>
  <c r="BO33" i="1"/>
  <c r="CA33" i="1" s="1"/>
  <c r="BP33" i="1"/>
  <c r="CB33" i="1" s="1"/>
  <c r="BR33" i="1"/>
  <c r="CD33" i="1" s="1"/>
  <c r="BV33" i="1"/>
  <c r="CH33" i="1" s="1"/>
  <c r="BS33" i="1"/>
  <c r="CE33" i="1" s="1"/>
  <c r="BT21" i="1"/>
  <c r="CF21" i="1" s="1"/>
  <c r="BQ21" i="1"/>
  <c r="CC21" i="1" s="1"/>
  <c r="BS21" i="1"/>
  <c r="CE21" i="1" s="1"/>
  <c r="BU21" i="1"/>
  <c r="CG21" i="1" s="1"/>
  <c r="BV21" i="1"/>
  <c r="CH21" i="1" s="1"/>
  <c r="BM21" i="1"/>
  <c r="BY21" i="1" s="1"/>
  <c r="BW21" i="1"/>
  <c r="CI21" i="1" s="1"/>
  <c r="BX21" i="1"/>
  <c r="CJ21" i="1" s="1"/>
  <c r="BO21" i="1"/>
  <c r="CA21" i="1" s="1"/>
  <c r="BP21" i="1"/>
  <c r="CB21" i="1" s="1"/>
  <c r="BR21" i="1"/>
  <c r="CD21" i="1" s="1"/>
  <c r="BN21" i="1"/>
  <c r="BZ21" i="1" s="1"/>
  <c r="BS140" i="1"/>
  <c r="CE140" i="1" s="1"/>
  <c r="BM140" i="1"/>
  <c r="BY140" i="1" s="1"/>
  <c r="BU140" i="1"/>
  <c r="CG140" i="1" s="1"/>
  <c r="BO140" i="1"/>
  <c r="CA140" i="1" s="1"/>
  <c r="BW140" i="1"/>
  <c r="CI140" i="1" s="1"/>
  <c r="BT140" i="1"/>
  <c r="CF140" i="1" s="1"/>
  <c r="BV140" i="1"/>
  <c r="CH140" i="1" s="1"/>
  <c r="BX140" i="1"/>
  <c r="CJ140" i="1" s="1"/>
  <c r="BP140" i="1"/>
  <c r="CB140" i="1" s="1"/>
  <c r="BN140" i="1"/>
  <c r="BZ140" i="1" s="1"/>
  <c r="BQ140" i="1"/>
  <c r="CC140" i="1" s="1"/>
  <c r="BR140" i="1"/>
  <c r="CD140" i="1" s="1"/>
  <c r="BQ42" i="1"/>
  <c r="CC42" i="1" s="1"/>
  <c r="BT42" i="1"/>
  <c r="CF42" i="1" s="1"/>
  <c r="BU42" i="1"/>
  <c r="CG42" i="1" s="1"/>
  <c r="BV42" i="1"/>
  <c r="CH42" i="1" s="1"/>
  <c r="BO42" i="1"/>
  <c r="CA42" i="1" s="1"/>
  <c r="BW42" i="1"/>
  <c r="CI42" i="1" s="1"/>
  <c r="BX42" i="1"/>
  <c r="CJ42" i="1" s="1"/>
  <c r="BN42" i="1"/>
  <c r="BZ42" i="1" s="1"/>
  <c r="BM42" i="1"/>
  <c r="BY42" i="1" s="1"/>
  <c r="BP42" i="1"/>
  <c r="CB42" i="1" s="1"/>
  <c r="BS42" i="1"/>
  <c r="CE42" i="1" s="1"/>
  <c r="BR42" i="1"/>
  <c r="CD42" i="1" s="1"/>
  <c r="BT83" i="1"/>
  <c r="CF83" i="1" s="1"/>
  <c r="BS83" i="1"/>
  <c r="CE83" i="1" s="1"/>
  <c r="BO83" i="1"/>
  <c r="CA83" i="1" s="1"/>
  <c r="BQ83" i="1"/>
  <c r="CC83" i="1" s="1"/>
  <c r="BV83" i="1"/>
  <c r="CH83" i="1" s="1"/>
  <c r="BR83" i="1"/>
  <c r="CD83" i="1" s="1"/>
  <c r="BW83" i="1"/>
  <c r="CI83" i="1" s="1"/>
  <c r="BU83" i="1"/>
  <c r="CG83" i="1" s="1"/>
  <c r="BX83" i="1"/>
  <c r="CJ83" i="1" s="1"/>
  <c r="BP83" i="1"/>
  <c r="CB83" i="1" s="1"/>
  <c r="BM83" i="1"/>
  <c r="BY83" i="1" s="1"/>
  <c r="BN83" i="1"/>
  <c r="BZ83" i="1" s="1"/>
  <c r="BQ121" i="1"/>
  <c r="CC121" i="1" s="1"/>
  <c r="BS121" i="1"/>
  <c r="CE121" i="1" s="1"/>
  <c r="BR121" i="1"/>
  <c r="CD121" i="1" s="1"/>
  <c r="BT121" i="1"/>
  <c r="CF121" i="1" s="1"/>
  <c r="BU121" i="1"/>
  <c r="CG121" i="1" s="1"/>
  <c r="BM121" i="1"/>
  <c r="BY121" i="1" s="1"/>
  <c r="BW121" i="1"/>
  <c r="CI121" i="1" s="1"/>
  <c r="BP121" i="1"/>
  <c r="CB121" i="1" s="1"/>
  <c r="BN121" i="1"/>
  <c r="BZ121" i="1" s="1"/>
  <c r="BO121" i="1"/>
  <c r="CA121" i="1" s="1"/>
  <c r="BV121" i="1"/>
  <c r="CH121" i="1" s="1"/>
  <c r="BX121" i="1"/>
  <c r="CJ121" i="1" s="1"/>
  <c r="BO74" i="1"/>
  <c r="CA74" i="1" s="1"/>
  <c r="BW74" i="1"/>
  <c r="CI74" i="1" s="1"/>
  <c r="BT74" i="1"/>
  <c r="CF74" i="1" s="1"/>
  <c r="BS74" i="1"/>
  <c r="CE74" i="1" s="1"/>
  <c r="BU74" i="1"/>
  <c r="CG74" i="1" s="1"/>
  <c r="BV74" i="1"/>
  <c r="CH74" i="1" s="1"/>
  <c r="BP74" i="1"/>
  <c r="CB74" i="1" s="1"/>
  <c r="BM74" i="1"/>
  <c r="BY74" i="1" s="1"/>
  <c r="BR74" i="1"/>
  <c r="CD74" i="1" s="1"/>
  <c r="BQ74" i="1"/>
  <c r="CC74" i="1" s="1"/>
  <c r="BN74" i="1"/>
  <c r="BZ74" i="1" s="1"/>
  <c r="BX74" i="1"/>
  <c r="CJ74" i="1" s="1"/>
  <c r="BQ50" i="1"/>
  <c r="CC50" i="1" s="1"/>
  <c r="BM50" i="1"/>
  <c r="BY50" i="1" s="1"/>
  <c r="BV50" i="1"/>
  <c r="CH50" i="1" s="1"/>
  <c r="BR50" i="1"/>
  <c r="CD50" i="1" s="1"/>
  <c r="BX50" i="1"/>
  <c r="CJ50" i="1" s="1"/>
  <c r="BN50" i="1"/>
  <c r="BZ50" i="1" s="1"/>
  <c r="BO50" i="1"/>
  <c r="CA50" i="1" s="1"/>
  <c r="BS50" i="1"/>
  <c r="CE50" i="1" s="1"/>
  <c r="BT50" i="1"/>
  <c r="CF50" i="1" s="1"/>
  <c r="BW50" i="1"/>
  <c r="CI50" i="1" s="1"/>
  <c r="BP50" i="1"/>
  <c r="CB50" i="1" s="1"/>
  <c r="BU50" i="1"/>
  <c r="CG50" i="1" s="1"/>
  <c r="BS71" i="1"/>
  <c r="CE71" i="1" s="1"/>
  <c r="BP71" i="1"/>
  <c r="CB71" i="1" s="1"/>
  <c r="BU71" i="1"/>
  <c r="CG71" i="1" s="1"/>
  <c r="BT71" i="1"/>
  <c r="CF71" i="1" s="1"/>
  <c r="BV71" i="1"/>
  <c r="CH71" i="1" s="1"/>
  <c r="BW71" i="1"/>
  <c r="CI71" i="1" s="1"/>
  <c r="BO71" i="1"/>
  <c r="CA71" i="1" s="1"/>
  <c r="BM71" i="1"/>
  <c r="BY71" i="1" s="1"/>
  <c r="BN71" i="1"/>
  <c r="BZ71" i="1" s="1"/>
  <c r="BX71" i="1"/>
  <c r="CJ71" i="1" s="1"/>
  <c r="BQ71" i="1"/>
  <c r="CC71" i="1" s="1"/>
  <c r="BR71" i="1"/>
  <c r="CD71" i="1" s="1"/>
  <c r="BQ109" i="1"/>
  <c r="CC109" i="1" s="1"/>
  <c r="BP109" i="1"/>
  <c r="CB109" i="1" s="1"/>
  <c r="BS109" i="1"/>
  <c r="CE109" i="1" s="1"/>
  <c r="BU109" i="1"/>
  <c r="CG109" i="1" s="1"/>
  <c r="BT109" i="1"/>
  <c r="CF109" i="1" s="1"/>
  <c r="BV109" i="1"/>
  <c r="CH109" i="1" s="1"/>
  <c r="BW109" i="1"/>
  <c r="CI109" i="1" s="1"/>
  <c r="BM109" i="1"/>
  <c r="BY109" i="1" s="1"/>
  <c r="BN109" i="1"/>
  <c r="BZ109" i="1" s="1"/>
  <c r="BO109" i="1"/>
  <c r="CA109" i="1" s="1"/>
  <c r="BX109" i="1"/>
  <c r="CJ109" i="1" s="1"/>
  <c r="BR109" i="1"/>
  <c r="CD109" i="1" s="1"/>
  <c r="BM98" i="1"/>
  <c r="BY98" i="1" s="1"/>
  <c r="BU98" i="1"/>
  <c r="CG98" i="1" s="1"/>
  <c r="BP98" i="1"/>
  <c r="CB98" i="1" s="1"/>
  <c r="BR98" i="1"/>
  <c r="CD98" i="1" s="1"/>
  <c r="BW98" i="1"/>
  <c r="CI98" i="1" s="1"/>
  <c r="BX98" i="1"/>
  <c r="CJ98" i="1" s="1"/>
  <c r="BN98" i="1"/>
  <c r="BZ98" i="1" s="1"/>
  <c r="BQ98" i="1"/>
  <c r="CC98" i="1" s="1"/>
  <c r="BT98" i="1"/>
  <c r="CF98" i="1" s="1"/>
  <c r="BV98" i="1"/>
  <c r="CH98" i="1" s="1"/>
  <c r="BS98" i="1"/>
  <c r="CE98" i="1" s="1"/>
  <c r="BO98" i="1"/>
  <c r="CA98" i="1" s="1"/>
  <c r="BQ119" i="1"/>
  <c r="CC119" i="1" s="1"/>
  <c r="BS119" i="1"/>
  <c r="CE119" i="1" s="1"/>
  <c r="BM119" i="1"/>
  <c r="BY119" i="1" s="1"/>
  <c r="BW119" i="1"/>
  <c r="CI119" i="1" s="1"/>
  <c r="BN119" i="1"/>
  <c r="BZ119" i="1" s="1"/>
  <c r="BX119" i="1"/>
  <c r="CJ119" i="1" s="1"/>
  <c r="BO119" i="1"/>
  <c r="CA119" i="1" s="1"/>
  <c r="BR119" i="1"/>
  <c r="CD119" i="1" s="1"/>
  <c r="BV119" i="1"/>
  <c r="CH119" i="1" s="1"/>
  <c r="BP119" i="1"/>
  <c r="CB119" i="1" s="1"/>
  <c r="BT119" i="1"/>
  <c r="CF119" i="1" s="1"/>
  <c r="BU119" i="1"/>
  <c r="CG119" i="1" s="1"/>
  <c r="BS130" i="1"/>
  <c r="CE130" i="1" s="1"/>
  <c r="BT130" i="1"/>
  <c r="CF130" i="1" s="1"/>
  <c r="BM130" i="1"/>
  <c r="BY130" i="1" s="1"/>
  <c r="BU130" i="1"/>
  <c r="CG130" i="1" s="1"/>
  <c r="BO130" i="1"/>
  <c r="CA130" i="1" s="1"/>
  <c r="BW130" i="1"/>
  <c r="CI130" i="1" s="1"/>
  <c r="BX130" i="1"/>
  <c r="CJ130" i="1" s="1"/>
  <c r="BQ130" i="1"/>
  <c r="CC130" i="1" s="1"/>
  <c r="BN130" i="1"/>
  <c r="BZ130" i="1" s="1"/>
  <c r="BP130" i="1"/>
  <c r="CB130" i="1" s="1"/>
  <c r="BR130" i="1"/>
  <c r="CD130" i="1" s="1"/>
  <c r="BV130" i="1"/>
  <c r="CH130" i="1" s="1"/>
  <c r="BM31" i="1"/>
  <c r="BY31" i="1" s="1"/>
  <c r="BU31" i="1"/>
  <c r="CG31" i="1" s="1"/>
  <c r="BT31" i="1"/>
  <c r="CF31" i="1" s="1"/>
  <c r="BQ31" i="1"/>
  <c r="CC31" i="1" s="1"/>
  <c r="BP31" i="1"/>
  <c r="CB31" i="1" s="1"/>
  <c r="BO31" i="1"/>
  <c r="CA31" i="1" s="1"/>
  <c r="BR31" i="1"/>
  <c r="CD31" i="1" s="1"/>
  <c r="BS31" i="1"/>
  <c r="CE31" i="1" s="1"/>
  <c r="BV31" i="1"/>
  <c r="CH31" i="1" s="1"/>
  <c r="BX31" i="1"/>
  <c r="CJ31" i="1" s="1"/>
  <c r="BW31" i="1"/>
  <c r="CI31" i="1" s="1"/>
  <c r="BN31" i="1"/>
  <c r="BZ31" i="1" s="1"/>
  <c r="BQ117" i="1"/>
  <c r="CC117" i="1" s="1"/>
  <c r="BS117" i="1"/>
  <c r="CE117" i="1" s="1"/>
  <c r="BR117" i="1"/>
  <c r="CD117" i="1" s="1"/>
  <c r="BT117" i="1"/>
  <c r="CF117" i="1" s="1"/>
  <c r="BU117" i="1"/>
  <c r="CG117" i="1" s="1"/>
  <c r="BM117" i="1"/>
  <c r="BY117" i="1" s="1"/>
  <c r="BW117" i="1"/>
  <c r="CI117" i="1" s="1"/>
  <c r="BO117" i="1"/>
  <c r="CA117" i="1" s="1"/>
  <c r="BP117" i="1"/>
  <c r="CB117" i="1" s="1"/>
  <c r="BV117" i="1"/>
  <c r="CH117" i="1" s="1"/>
  <c r="BN117" i="1"/>
  <c r="BZ117" i="1" s="1"/>
  <c r="BX117" i="1"/>
  <c r="CJ117" i="1" s="1"/>
  <c r="BQ101" i="1"/>
  <c r="CC101" i="1" s="1"/>
  <c r="BN101" i="1"/>
  <c r="BZ101" i="1" s="1"/>
  <c r="BW101" i="1"/>
  <c r="CI101" i="1" s="1"/>
  <c r="BU101" i="1"/>
  <c r="CG101" i="1" s="1"/>
  <c r="BV101" i="1"/>
  <c r="CH101" i="1" s="1"/>
  <c r="BM101" i="1"/>
  <c r="BY101" i="1" s="1"/>
  <c r="BX101" i="1"/>
  <c r="CJ101" i="1" s="1"/>
  <c r="BP101" i="1"/>
  <c r="CB101" i="1" s="1"/>
  <c r="BO101" i="1"/>
  <c r="CA101" i="1" s="1"/>
  <c r="BS101" i="1"/>
  <c r="CE101" i="1" s="1"/>
  <c r="BR101" i="1"/>
  <c r="CD101" i="1" s="1"/>
  <c r="BT101" i="1"/>
  <c r="CF101" i="1" s="1"/>
  <c r="BQ48" i="1"/>
  <c r="CC48" i="1" s="1"/>
  <c r="BT48" i="1"/>
  <c r="CF48" i="1" s="1"/>
  <c r="BO48" i="1"/>
  <c r="CA48" i="1" s="1"/>
  <c r="BX48" i="1"/>
  <c r="CJ48" i="1" s="1"/>
  <c r="BV48" i="1"/>
  <c r="CH48" i="1" s="1"/>
  <c r="BW48" i="1"/>
  <c r="CI48" i="1" s="1"/>
  <c r="BM48" i="1"/>
  <c r="BY48" i="1" s="1"/>
  <c r="BP48" i="1"/>
  <c r="CB48" i="1" s="1"/>
  <c r="BR48" i="1"/>
  <c r="CD48" i="1" s="1"/>
  <c r="BU48" i="1"/>
  <c r="CG48" i="1" s="1"/>
  <c r="BN48" i="1"/>
  <c r="BZ48" i="1" s="1"/>
  <c r="BS48" i="1"/>
  <c r="CE48" i="1" s="1"/>
  <c r="BT25" i="1"/>
  <c r="CF25" i="1" s="1"/>
  <c r="BM25" i="1"/>
  <c r="BY25" i="1" s="1"/>
  <c r="BV25" i="1"/>
  <c r="CH25" i="1" s="1"/>
  <c r="BO25" i="1"/>
  <c r="CA25" i="1" s="1"/>
  <c r="BP25" i="1"/>
  <c r="CB25" i="1" s="1"/>
  <c r="BQ25" i="1"/>
  <c r="CC25" i="1" s="1"/>
  <c r="BR25" i="1"/>
  <c r="CD25" i="1" s="1"/>
  <c r="BU25" i="1"/>
  <c r="CG25" i="1" s="1"/>
  <c r="BN25" i="1"/>
  <c r="BZ25" i="1" s="1"/>
  <c r="BS25" i="1"/>
  <c r="CE25" i="1" s="1"/>
  <c r="BX25" i="1"/>
  <c r="CJ25" i="1" s="1"/>
  <c r="BW25" i="1"/>
  <c r="CI25" i="1" s="1"/>
  <c r="BN93" i="1"/>
  <c r="BZ93" i="1" s="1"/>
  <c r="BV93" i="1"/>
  <c r="CH93" i="1" s="1"/>
  <c r="BP93" i="1"/>
  <c r="CB93" i="1" s="1"/>
  <c r="BQ93" i="1"/>
  <c r="CC93" i="1" s="1"/>
  <c r="BS93" i="1"/>
  <c r="CE93" i="1" s="1"/>
  <c r="BT93" i="1"/>
  <c r="CF93" i="1" s="1"/>
  <c r="BU93" i="1"/>
  <c r="CG93" i="1" s="1"/>
  <c r="BW93" i="1"/>
  <c r="CI93" i="1" s="1"/>
  <c r="BM93" i="1"/>
  <c r="BY93" i="1" s="1"/>
  <c r="BO93" i="1"/>
  <c r="CA93" i="1" s="1"/>
  <c r="BX93" i="1"/>
  <c r="CJ93" i="1" s="1"/>
  <c r="BR93" i="1"/>
  <c r="CD93" i="1" s="1"/>
  <c r="BM122" i="1"/>
  <c r="BY122" i="1" s="1"/>
  <c r="BU122" i="1"/>
  <c r="CG122" i="1" s="1"/>
  <c r="BO122" i="1"/>
  <c r="CA122" i="1" s="1"/>
  <c r="BW122" i="1"/>
  <c r="CI122" i="1" s="1"/>
  <c r="BQ122" i="1"/>
  <c r="CC122" i="1" s="1"/>
  <c r="BR122" i="1"/>
  <c r="CD122" i="1" s="1"/>
  <c r="BS122" i="1"/>
  <c r="CE122" i="1" s="1"/>
  <c r="BV122" i="1"/>
  <c r="CH122" i="1" s="1"/>
  <c r="BN122" i="1"/>
  <c r="BZ122" i="1" s="1"/>
  <c r="BX122" i="1"/>
  <c r="CJ122" i="1" s="1"/>
  <c r="BP122" i="1"/>
  <c r="CB122" i="1" s="1"/>
  <c r="BT122" i="1"/>
  <c r="CF122" i="1" s="1"/>
  <c r="BT89" i="1"/>
  <c r="CF89" i="1" s="1"/>
  <c r="BQ89" i="1"/>
  <c r="CC89" i="1" s="1"/>
  <c r="BV89" i="1"/>
  <c r="CH89" i="1" s="1"/>
  <c r="BR89" i="1"/>
  <c r="CD89" i="1" s="1"/>
  <c r="BX89" i="1"/>
  <c r="CJ89" i="1" s="1"/>
  <c r="BN89" i="1"/>
  <c r="BZ89" i="1" s="1"/>
  <c r="BW89" i="1"/>
  <c r="CI89" i="1" s="1"/>
  <c r="BO89" i="1"/>
  <c r="CA89" i="1" s="1"/>
  <c r="BP89" i="1"/>
  <c r="CB89" i="1" s="1"/>
  <c r="BS89" i="1"/>
  <c r="CE89" i="1" s="1"/>
  <c r="BU89" i="1"/>
  <c r="CG89" i="1" s="1"/>
  <c r="BM89" i="1"/>
  <c r="BY89" i="1" s="1"/>
  <c r="BP22" i="1"/>
  <c r="CB22" i="1" s="1"/>
  <c r="BX22" i="1"/>
  <c r="CJ22" i="1" s="1"/>
  <c r="BN22" i="1"/>
  <c r="BZ22" i="1" s="1"/>
  <c r="BW22" i="1"/>
  <c r="CI22" i="1" s="1"/>
  <c r="BQ22" i="1"/>
  <c r="CC22" i="1" s="1"/>
  <c r="BR22" i="1"/>
  <c r="CD22" i="1" s="1"/>
  <c r="BS22" i="1"/>
  <c r="CE22" i="1" s="1"/>
  <c r="BT22" i="1"/>
  <c r="CF22" i="1" s="1"/>
  <c r="BO22" i="1"/>
  <c r="CA22" i="1" s="1"/>
  <c r="BM22" i="1"/>
  <c r="BY22" i="1" s="1"/>
  <c r="BU22" i="1"/>
  <c r="CG22" i="1" s="1"/>
  <c r="BV22" i="1"/>
  <c r="CH22" i="1" s="1"/>
  <c r="BP80" i="1"/>
  <c r="CB80" i="1" s="1"/>
  <c r="BX80" i="1"/>
  <c r="CJ80" i="1" s="1"/>
  <c r="BQ80" i="1"/>
  <c r="CC80" i="1" s="1"/>
  <c r="BU80" i="1"/>
  <c r="CG80" i="1" s="1"/>
  <c r="BM80" i="1"/>
  <c r="BY80" i="1" s="1"/>
  <c r="BN80" i="1"/>
  <c r="BZ80" i="1" s="1"/>
  <c r="BO80" i="1"/>
  <c r="CA80" i="1" s="1"/>
  <c r="BT80" i="1"/>
  <c r="CF80" i="1" s="1"/>
  <c r="BR80" i="1"/>
  <c r="CD80" i="1" s="1"/>
  <c r="BS80" i="1"/>
  <c r="CE80" i="1" s="1"/>
  <c r="BW80" i="1"/>
  <c r="CI80" i="1" s="1"/>
  <c r="BV80" i="1"/>
  <c r="CH80" i="1" s="1"/>
  <c r="BQ44" i="1"/>
  <c r="CC44" i="1" s="1"/>
  <c r="BM44" i="1"/>
  <c r="BY44" i="1" s="1"/>
  <c r="BV44" i="1"/>
  <c r="CH44" i="1" s="1"/>
  <c r="BN44" i="1"/>
  <c r="BZ44" i="1" s="1"/>
  <c r="BX44" i="1"/>
  <c r="CJ44" i="1" s="1"/>
  <c r="BO44" i="1"/>
  <c r="CA44" i="1" s="1"/>
  <c r="BS44" i="1"/>
  <c r="CE44" i="1" s="1"/>
  <c r="BP44" i="1"/>
  <c r="CB44" i="1" s="1"/>
  <c r="BR44" i="1"/>
  <c r="CD44" i="1" s="1"/>
  <c r="BU44" i="1"/>
  <c r="CG44" i="1" s="1"/>
  <c r="BT44" i="1"/>
  <c r="CF44" i="1" s="1"/>
  <c r="BW44" i="1"/>
  <c r="CI44" i="1" s="1"/>
  <c r="BN40" i="1"/>
  <c r="BZ40" i="1" s="1"/>
  <c r="BV40" i="1"/>
  <c r="CH40" i="1" s="1"/>
  <c r="BP40" i="1"/>
  <c r="CB40" i="1" s="1"/>
  <c r="BT40" i="1"/>
  <c r="CF40" i="1" s="1"/>
  <c r="BX40" i="1"/>
  <c r="CJ40" i="1" s="1"/>
  <c r="BM40" i="1"/>
  <c r="BY40" i="1" s="1"/>
  <c r="BR40" i="1"/>
  <c r="CD40" i="1" s="1"/>
  <c r="BS40" i="1"/>
  <c r="CE40" i="1" s="1"/>
  <c r="BU40" i="1"/>
  <c r="CG40" i="1" s="1"/>
  <c r="BW40" i="1"/>
  <c r="CI40" i="1" s="1"/>
  <c r="BQ40" i="1"/>
  <c r="CC40" i="1" s="1"/>
  <c r="BO40" i="1"/>
  <c r="CA40" i="1" s="1"/>
  <c r="BP26" i="1"/>
  <c r="CB26" i="1" s="1"/>
  <c r="BX26" i="1"/>
  <c r="CJ26" i="1" s="1"/>
  <c r="BS26" i="1"/>
  <c r="CE26" i="1" s="1"/>
  <c r="BU26" i="1"/>
  <c r="CG26" i="1" s="1"/>
  <c r="BV26" i="1"/>
  <c r="CH26" i="1" s="1"/>
  <c r="BM26" i="1"/>
  <c r="BY26" i="1" s="1"/>
  <c r="BW26" i="1"/>
  <c r="CI26" i="1" s="1"/>
  <c r="BN26" i="1"/>
  <c r="BZ26" i="1" s="1"/>
  <c r="BT26" i="1"/>
  <c r="CF26" i="1" s="1"/>
  <c r="BO26" i="1"/>
  <c r="CA26" i="1" s="1"/>
  <c r="BR26" i="1"/>
  <c r="CD26" i="1" s="1"/>
  <c r="BQ26" i="1"/>
  <c r="CC26" i="1" s="1"/>
  <c r="BM126" i="1"/>
  <c r="BY126" i="1" s="1"/>
  <c r="BU126" i="1"/>
  <c r="CG126" i="1" s="1"/>
  <c r="BO126" i="1"/>
  <c r="CA126" i="1" s="1"/>
  <c r="BW126" i="1"/>
  <c r="CI126" i="1" s="1"/>
  <c r="BQ126" i="1"/>
  <c r="CC126" i="1" s="1"/>
  <c r="BR126" i="1"/>
  <c r="CD126" i="1" s="1"/>
  <c r="BS126" i="1"/>
  <c r="CE126" i="1" s="1"/>
  <c r="BV126" i="1"/>
  <c r="CH126" i="1" s="1"/>
  <c r="BT126" i="1"/>
  <c r="CF126" i="1" s="1"/>
  <c r="BX126" i="1"/>
  <c r="CJ126" i="1" s="1"/>
  <c r="BN126" i="1"/>
  <c r="BZ126" i="1" s="1"/>
  <c r="BP126" i="1"/>
  <c r="CB126" i="1" s="1"/>
  <c r="BM100" i="1"/>
  <c r="BY100" i="1" s="1"/>
  <c r="BU100" i="1"/>
  <c r="CG100" i="1" s="1"/>
  <c r="BR100" i="1"/>
  <c r="CD100" i="1" s="1"/>
  <c r="BO100" i="1"/>
  <c r="CA100" i="1" s="1"/>
  <c r="BP100" i="1"/>
  <c r="CB100" i="1" s="1"/>
  <c r="BQ100" i="1"/>
  <c r="CC100" i="1" s="1"/>
  <c r="BT100" i="1"/>
  <c r="CF100" i="1" s="1"/>
  <c r="BW100" i="1"/>
  <c r="CI100" i="1" s="1"/>
  <c r="BX100" i="1"/>
  <c r="CJ100" i="1" s="1"/>
  <c r="BN100" i="1"/>
  <c r="BZ100" i="1" s="1"/>
  <c r="BS100" i="1"/>
  <c r="CE100" i="1" s="1"/>
  <c r="BV100" i="1"/>
  <c r="CH100" i="1" s="1"/>
  <c r="BS79" i="1"/>
  <c r="CE79" i="1" s="1"/>
  <c r="BU79" i="1"/>
  <c r="CG79" i="1" s="1"/>
  <c r="BT79" i="1"/>
  <c r="CF79" i="1" s="1"/>
  <c r="BV79" i="1"/>
  <c r="CH79" i="1" s="1"/>
  <c r="BM79" i="1"/>
  <c r="BY79" i="1" s="1"/>
  <c r="BW79" i="1"/>
  <c r="CI79" i="1" s="1"/>
  <c r="BP79" i="1"/>
  <c r="CB79" i="1" s="1"/>
  <c r="BN79" i="1"/>
  <c r="BZ79" i="1" s="1"/>
  <c r="BO79" i="1"/>
  <c r="CA79" i="1" s="1"/>
  <c r="BQ79" i="1"/>
  <c r="CC79" i="1" s="1"/>
  <c r="BR79" i="1"/>
  <c r="CD79" i="1" s="1"/>
  <c r="BX79" i="1"/>
  <c r="CJ79" i="1" s="1"/>
  <c r="BS61" i="1"/>
  <c r="CE61" i="1" s="1"/>
  <c r="BN61" i="1"/>
  <c r="BZ61" i="1" s="1"/>
  <c r="BW61" i="1"/>
  <c r="CI61" i="1" s="1"/>
  <c r="BO61" i="1"/>
  <c r="CA61" i="1" s="1"/>
  <c r="BX61" i="1"/>
  <c r="CJ61" i="1" s="1"/>
  <c r="BP61" i="1"/>
  <c r="CB61" i="1" s="1"/>
  <c r="BR61" i="1"/>
  <c r="CD61" i="1" s="1"/>
  <c r="BT61" i="1"/>
  <c r="CF61" i="1" s="1"/>
  <c r="BV61" i="1"/>
  <c r="CH61" i="1" s="1"/>
  <c r="BM61" i="1"/>
  <c r="BY61" i="1" s="1"/>
  <c r="BU61" i="1"/>
  <c r="CG61" i="1" s="1"/>
  <c r="BQ61" i="1"/>
  <c r="CC61" i="1" s="1"/>
  <c r="BS65" i="1"/>
  <c r="CE65" i="1" s="1"/>
  <c r="BR65" i="1"/>
  <c r="CD65" i="1" s="1"/>
  <c r="BT65" i="1"/>
  <c r="CF65" i="1" s="1"/>
  <c r="BU65" i="1"/>
  <c r="CG65" i="1" s="1"/>
  <c r="BN65" i="1"/>
  <c r="BZ65" i="1" s="1"/>
  <c r="BW65" i="1"/>
  <c r="CI65" i="1" s="1"/>
  <c r="BM65" i="1"/>
  <c r="BY65" i="1" s="1"/>
  <c r="BO65" i="1"/>
  <c r="CA65" i="1" s="1"/>
  <c r="BV65" i="1"/>
  <c r="CH65" i="1" s="1"/>
  <c r="BP65" i="1"/>
  <c r="CB65" i="1" s="1"/>
  <c r="BX65" i="1"/>
  <c r="CJ65" i="1" s="1"/>
  <c r="BQ65" i="1"/>
  <c r="CC65" i="1" s="1"/>
  <c r="BM112" i="1"/>
  <c r="BY112" i="1" s="1"/>
  <c r="BU112" i="1"/>
  <c r="CG112" i="1" s="1"/>
  <c r="BP112" i="1"/>
  <c r="CB112" i="1" s="1"/>
  <c r="BR112" i="1"/>
  <c r="CD112" i="1" s="1"/>
  <c r="BT112" i="1"/>
  <c r="CF112" i="1" s="1"/>
  <c r="BO112" i="1"/>
  <c r="CA112" i="1" s="1"/>
  <c r="BQ112" i="1"/>
  <c r="CC112" i="1" s="1"/>
  <c r="BS112" i="1"/>
  <c r="CE112" i="1" s="1"/>
  <c r="BW112" i="1"/>
  <c r="CI112" i="1" s="1"/>
  <c r="BN112" i="1"/>
  <c r="BZ112" i="1" s="1"/>
  <c r="BV112" i="1"/>
  <c r="CH112" i="1" s="1"/>
  <c r="BX112" i="1"/>
  <c r="CJ112" i="1" s="1"/>
  <c r="BQ34" i="1"/>
  <c r="CC34" i="1" s="1"/>
  <c r="BS34" i="1"/>
  <c r="CE34" i="1" s="1"/>
  <c r="BN34" i="1"/>
  <c r="BZ34" i="1" s="1"/>
  <c r="BX34" i="1"/>
  <c r="CJ34" i="1" s="1"/>
  <c r="BR34" i="1"/>
  <c r="CD34" i="1" s="1"/>
  <c r="BT34" i="1"/>
  <c r="CF34" i="1" s="1"/>
  <c r="BU34" i="1"/>
  <c r="CG34" i="1" s="1"/>
  <c r="BV34" i="1"/>
  <c r="CH34" i="1" s="1"/>
  <c r="BW34" i="1"/>
  <c r="CI34" i="1" s="1"/>
  <c r="BM34" i="1"/>
  <c r="BY34" i="1" s="1"/>
  <c r="BO34" i="1"/>
  <c r="CA34" i="1" s="1"/>
  <c r="BP34" i="1"/>
  <c r="CB34" i="1" s="1"/>
  <c r="BQ107" i="1"/>
  <c r="CC107" i="1" s="1"/>
  <c r="BN107" i="1"/>
  <c r="BZ107" i="1" s="1"/>
  <c r="BW107" i="1"/>
  <c r="CI107" i="1" s="1"/>
  <c r="BP107" i="1"/>
  <c r="CB107" i="1" s="1"/>
  <c r="BS107" i="1"/>
  <c r="CE107" i="1" s="1"/>
  <c r="BR107" i="1"/>
  <c r="CD107" i="1" s="1"/>
  <c r="BT107" i="1"/>
  <c r="CF107" i="1" s="1"/>
  <c r="BU107" i="1"/>
  <c r="CG107" i="1" s="1"/>
  <c r="BX107" i="1"/>
  <c r="CJ107" i="1" s="1"/>
  <c r="BM107" i="1"/>
  <c r="BY107" i="1" s="1"/>
  <c r="BV107" i="1"/>
  <c r="CH107" i="1" s="1"/>
  <c r="BO107" i="1"/>
  <c r="CA107" i="1" s="1"/>
  <c r="BO141" i="1"/>
  <c r="CA141" i="1" s="1"/>
  <c r="BW141" i="1"/>
  <c r="CI141" i="1" s="1"/>
  <c r="BQ141" i="1"/>
  <c r="CC141" i="1" s="1"/>
  <c r="BS141" i="1"/>
  <c r="CE141" i="1" s="1"/>
  <c r="BR141" i="1"/>
  <c r="CD141" i="1" s="1"/>
  <c r="BT141" i="1"/>
  <c r="CF141" i="1" s="1"/>
  <c r="BU141" i="1"/>
  <c r="CG141" i="1" s="1"/>
  <c r="BM141" i="1"/>
  <c r="BY141" i="1" s="1"/>
  <c r="BV141" i="1"/>
  <c r="CH141" i="1" s="1"/>
  <c r="BP141" i="1"/>
  <c r="CB141" i="1" s="1"/>
  <c r="BN141" i="1"/>
  <c r="BZ141" i="1" s="1"/>
  <c r="BX141" i="1"/>
  <c r="CJ141" i="1" s="1"/>
  <c r="BP54" i="1"/>
  <c r="CB54" i="1" s="1"/>
  <c r="BX54" i="1"/>
  <c r="CJ54" i="1" s="1"/>
  <c r="BN54" i="1"/>
  <c r="BZ54" i="1" s="1"/>
  <c r="BW54" i="1"/>
  <c r="CI54" i="1" s="1"/>
  <c r="BO54" i="1"/>
  <c r="CA54" i="1" s="1"/>
  <c r="BQ54" i="1"/>
  <c r="CC54" i="1" s="1"/>
  <c r="BS54" i="1"/>
  <c r="CE54" i="1" s="1"/>
  <c r="BT54" i="1"/>
  <c r="CF54" i="1" s="1"/>
  <c r="BU54" i="1"/>
  <c r="CG54" i="1" s="1"/>
  <c r="BV54" i="1"/>
  <c r="CH54" i="1" s="1"/>
  <c r="BR54" i="1"/>
  <c r="CD54" i="1" s="1"/>
  <c r="BM54" i="1"/>
  <c r="BY54" i="1" s="1"/>
  <c r="BM45" i="1"/>
  <c r="BY45" i="1" s="1"/>
  <c r="BU45" i="1"/>
  <c r="CG45" i="1" s="1"/>
  <c r="BS45" i="1"/>
  <c r="CE45" i="1" s="1"/>
  <c r="BT45" i="1"/>
  <c r="CF45" i="1" s="1"/>
  <c r="BV45" i="1"/>
  <c r="CH45" i="1" s="1"/>
  <c r="BO45" i="1"/>
  <c r="CA45" i="1" s="1"/>
  <c r="BP45" i="1"/>
  <c r="CB45" i="1" s="1"/>
  <c r="BQ45" i="1"/>
  <c r="CC45" i="1" s="1"/>
  <c r="BR45" i="1"/>
  <c r="CD45" i="1" s="1"/>
  <c r="BX45" i="1"/>
  <c r="CJ45" i="1" s="1"/>
  <c r="BN45" i="1"/>
  <c r="BZ45" i="1" s="1"/>
  <c r="BW45" i="1"/>
  <c r="CI45" i="1" s="1"/>
  <c r="BM124" i="1"/>
  <c r="BY124" i="1" s="1"/>
  <c r="BU124" i="1"/>
  <c r="CG124" i="1" s="1"/>
  <c r="BO124" i="1"/>
  <c r="CA124" i="1" s="1"/>
  <c r="BW124" i="1"/>
  <c r="CI124" i="1" s="1"/>
  <c r="BV124" i="1"/>
  <c r="CH124" i="1" s="1"/>
  <c r="BX124" i="1"/>
  <c r="CJ124" i="1" s="1"/>
  <c r="BN124" i="1"/>
  <c r="BZ124" i="1" s="1"/>
  <c r="BQ124" i="1"/>
  <c r="CC124" i="1" s="1"/>
  <c r="BR124" i="1"/>
  <c r="CD124" i="1" s="1"/>
  <c r="BS124" i="1"/>
  <c r="CE124" i="1" s="1"/>
  <c r="BT124" i="1"/>
  <c r="CF124" i="1" s="1"/>
  <c r="BP124" i="1"/>
  <c r="CB124" i="1" s="1"/>
  <c r="BP24" i="1"/>
  <c r="CB24" i="1" s="1"/>
  <c r="BX24" i="1"/>
  <c r="CJ24" i="1" s="1"/>
  <c r="BQ24" i="1"/>
  <c r="CC24" i="1" s="1"/>
  <c r="BS24" i="1"/>
  <c r="CE24" i="1" s="1"/>
  <c r="BT24" i="1"/>
  <c r="CF24" i="1" s="1"/>
  <c r="BU24" i="1"/>
  <c r="CG24" i="1" s="1"/>
  <c r="BV24" i="1"/>
  <c r="CH24" i="1" s="1"/>
  <c r="BO24" i="1"/>
  <c r="CA24" i="1" s="1"/>
  <c r="BM24" i="1"/>
  <c r="BY24" i="1" s="1"/>
  <c r="BN24" i="1"/>
  <c r="BZ24" i="1" s="1"/>
  <c r="BW24" i="1"/>
  <c r="CI24" i="1" s="1"/>
  <c r="BR24" i="1"/>
  <c r="CD24" i="1" s="1"/>
  <c r="BM51" i="1"/>
  <c r="BY51" i="1" s="1"/>
  <c r="BU51" i="1"/>
  <c r="CG51" i="1" s="1"/>
  <c r="BO51" i="1"/>
  <c r="CA51" i="1" s="1"/>
  <c r="BX51" i="1"/>
  <c r="CJ51" i="1" s="1"/>
  <c r="BS51" i="1"/>
  <c r="CE51" i="1" s="1"/>
  <c r="BT51" i="1"/>
  <c r="CF51" i="1" s="1"/>
  <c r="BV51" i="1"/>
  <c r="CH51" i="1" s="1"/>
  <c r="BN51" i="1"/>
  <c r="BZ51" i="1" s="1"/>
  <c r="BQ51" i="1"/>
  <c r="CC51" i="1" s="1"/>
  <c r="BR51" i="1"/>
  <c r="CD51" i="1" s="1"/>
  <c r="BW51" i="1"/>
  <c r="CI51" i="1" s="1"/>
  <c r="BP51" i="1"/>
  <c r="CB51" i="1" s="1"/>
  <c r="BS63" i="1"/>
  <c r="CE63" i="1" s="1"/>
  <c r="BP63" i="1"/>
  <c r="CB63" i="1" s="1"/>
  <c r="BQ63" i="1"/>
  <c r="CC63" i="1" s="1"/>
  <c r="BR63" i="1"/>
  <c r="CD63" i="1" s="1"/>
  <c r="BU63" i="1"/>
  <c r="CG63" i="1" s="1"/>
  <c r="BX63" i="1"/>
  <c r="CJ63" i="1" s="1"/>
  <c r="BM63" i="1"/>
  <c r="BY63" i="1" s="1"/>
  <c r="BT63" i="1"/>
  <c r="CF63" i="1" s="1"/>
  <c r="BW63" i="1"/>
  <c r="CI63" i="1" s="1"/>
  <c r="BN63" i="1"/>
  <c r="BZ63" i="1" s="1"/>
  <c r="BV63" i="1"/>
  <c r="CH63" i="1" s="1"/>
  <c r="BO63" i="1"/>
  <c r="CA63" i="1" s="1"/>
  <c r="BM106" i="1"/>
  <c r="BY106" i="1" s="1"/>
  <c r="BU106" i="1"/>
  <c r="CG106" i="1" s="1"/>
  <c r="BR106" i="1"/>
  <c r="CD106" i="1" s="1"/>
  <c r="BS106" i="1"/>
  <c r="CE106" i="1" s="1"/>
  <c r="BT106" i="1"/>
  <c r="CF106" i="1" s="1"/>
  <c r="BN106" i="1"/>
  <c r="BZ106" i="1" s="1"/>
  <c r="BW106" i="1"/>
  <c r="CI106" i="1" s="1"/>
  <c r="BO106" i="1"/>
  <c r="CA106" i="1" s="1"/>
  <c r="BP106" i="1"/>
  <c r="CB106" i="1" s="1"/>
  <c r="BV106" i="1"/>
  <c r="CH106" i="1" s="1"/>
  <c r="BX106" i="1"/>
  <c r="CJ106" i="1" s="1"/>
  <c r="BQ106" i="1"/>
  <c r="CC106" i="1" s="1"/>
  <c r="BP86" i="1"/>
  <c r="CB86" i="1" s="1"/>
  <c r="BX86" i="1"/>
  <c r="CJ86" i="1" s="1"/>
  <c r="BS86" i="1"/>
  <c r="CE86" i="1" s="1"/>
  <c r="BN86" i="1"/>
  <c r="BZ86" i="1" s="1"/>
  <c r="BU86" i="1"/>
  <c r="CG86" i="1" s="1"/>
  <c r="BO86" i="1"/>
  <c r="CA86" i="1" s="1"/>
  <c r="BM86" i="1"/>
  <c r="BY86" i="1" s="1"/>
  <c r="BQ86" i="1"/>
  <c r="CC86" i="1" s="1"/>
  <c r="BT86" i="1"/>
  <c r="CF86" i="1" s="1"/>
  <c r="BR86" i="1"/>
  <c r="CD86" i="1" s="1"/>
  <c r="BW86" i="1"/>
  <c r="CI86" i="1" s="1"/>
  <c r="BV86" i="1"/>
  <c r="CH86" i="1" s="1"/>
  <c r="BM120" i="1"/>
  <c r="BY120" i="1" s="1"/>
  <c r="BU120" i="1"/>
  <c r="CG120" i="1" s="1"/>
  <c r="BO120" i="1"/>
  <c r="CA120" i="1" s="1"/>
  <c r="BW120" i="1"/>
  <c r="CI120" i="1" s="1"/>
  <c r="BV120" i="1"/>
  <c r="CH120" i="1" s="1"/>
  <c r="BX120" i="1"/>
  <c r="CJ120" i="1" s="1"/>
  <c r="BN120" i="1"/>
  <c r="BZ120" i="1" s="1"/>
  <c r="BQ120" i="1"/>
  <c r="CC120" i="1" s="1"/>
  <c r="BS120" i="1"/>
  <c r="CE120" i="1" s="1"/>
  <c r="BR120" i="1"/>
  <c r="CD120" i="1" s="1"/>
  <c r="BT120" i="1"/>
  <c r="CF120" i="1" s="1"/>
  <c r="BP120" i="1"/>
  <c r="CB120" i="1" s="1"/>
  <c r="BS132" i="1"/>
  <c r="CE132" i="1" s="1"/>
  <c r="BT132" i="1"/>
  <c r="CF132" i="1" s="1"/>
  <c r="BM132" i="1"/>
  <c r="BY132" i="1" s="1"/>
  <c r="BU132" i="1"/>
  <c r="CG132" i="1" s="1"/>
  <c r="BO132" i="1"/>
  <c r="CA132" i="1" s="1"/>
  <c r="BW132" i="1"/>
  <c r="CI132" i="1" s="1"/>
  <c r="BX132" i="1"/>
  <c r="CJ132" i="1" s="1"/>
  <c r="BQ132" i="1"/>
  <c r="CC132" i="1" s="1"/>
  <c r="BP132" i="1"/>
  <c r="CB132" i="1" s="1"/>
  <c r="BR132" i="1"/>
  <c r="CD132" i="1" s="1"/>
  <c r="BV132" i="1"/>
  <c r="CH132" i="1" s="1"/>
  <c r="BN132" i="1"/>
  <c r="BZ132" i="1" s="1"/>
  <c r="BQ32" i="1"/>
  <c r="CC32" i="1" s="1"/>
  <c r="BP32" i="1"/>
  <c r="CB32" i="1" s="1"/>
  <c r="BM32" i="1"/>
  <c r="BY32" i="1" s="1"/>
  <c r="BW32" i="1"/>
  <c r="CI32" i="1" s="1"/>
  <c r="BV32" i="1"/>
  <c r="CH32" i="1" s="1"/>
  <c r="BS32" i="1"/>
  <c r="CE32" i="1" s="1"/>
  <c r="BT32" i="1"/>
  <c r="CF32" i="1" s="1"/>
  <c r="BU32" i="1"/>
  <c r="CG32" i="1" s="1"/>
  <c r="BX32" i="1"/>
  <c r="CJ32" i="1" s="1"/>
  <c r="BO32" i="1"/>
  <c r="CA32" i="1" s="1"/>
  <c r="BR32" i="1"/>
  <c r="CD32" i="1" s="1"/>
  <c r="BN32" i="1"/>
  <c r="BZ32" i="1" s="1"/>
  <c r="BQ125" i="1"/>
  <c r="CC125" i="1" s="1"/>
  <c r="BS125" i="1"/>
  <c r="CE125" i="1" s="1"/>
  <c r="BR125" i="1"/>
  <c r="CD125" i="1" s="1"/>
  <c r="BT125" i="1"/>
  <c r="CF125" i="1" s="1"/>
  <c r="BU125" i="1"/>
  <c r="CG125" i="1" s="1"/>
  <c r="BM125" i="1"/>
  <c r="BY125" i="1" s="1"/>
  <c r="BW125" i="1"/>
  <c r="CI125" i="1" s="1"/>
  <c r="BO125" i="1"/>
  <c r="CA125" i="1" s="1"/>
  <c r="BP125" i="1"/>
  <c r="CB125" i="1" s="1"/>
  <c r="BV125" i="1"/>
  <c r="CH125" i="1" s="1"/>
  <c r="BX125" i="1"/>
  <c r="CJ125" i="1" s="1"/>
  <c r="BN125" i="1"/>
  <c r="BZ125" i="1" s="1"/>
  <c r="BS134" i="1"/>
  <c r="CE134" i="1" s="1"/>
  <c r="BT134" i="1"/>
  <c r="CF134" i="1" s="1"/>
  <c r="BM134" i="1"/>
  <c r="BY134" i="1" s="1"/>
  <c r="BU134" i="1"/>
  <c r="CG134" i="1" s="1"/>
  <c r="BO134" i="1"/>
  <c r="CA134" i="1" s="1"/>
  <c r="BW134" i="1"/>
  <c r="CI134" i="1" s="1"/>
  <c r="BX134" i="1"/>
  <c r="CJ134" i="1" s="1"/>
  <c r="BQ134" i="1"/>
  <c r="CC134" i="1" s="1"/>
  <c r="BV134" i="1"/>
  <c r="CH134" i="1" s="1"/>
  <c r="BN134" i="1"/>
  <c r="BZ134" i="1" s="1"/>
  <c r="BR134" i="1"/>
  <c r="CD134" i="1" s="1"/>
  <c r="BP134" i="1"/>
  <c r="CB134" i="1" s="1"/>
  <c r="BP88" i="1"/>
  <c r="CB88" i="1" s="1"/>
  <c r="BX88" i="1"/>
  <c r="CJ88" i="1" s="1"/>
  <c r="BU88" i="1"/>
  <c r="CG88" i="1" s="1"/>
  <c r="BQ88" i="1"/>
  <c r="CC88" i="1" s="1"/>
  <c r="BM88" i="1"/>
  <c r="BY88" i="1" s="1"/>
  <c r="BW88" i="1"/>
  <c r="CI88" i="1" s="1"/>
  <c r="BV88" i="1"/>
  <c r="CH88" i="1" s="1"/>
  <c r="BO88" i="1"/>
  <c r="CA88" i="1" s="1"/>
  <c r="BR88" i="1"/>
  <c r="CD88" i="1" s="1"/>
  <c r="BS88" i="1"/>
  <c r="CE88" i="1" s="1"/>
  <c r="BT88" i="1"/>
  <c r="CF88" i="1" s="1"/>
  <c r="BN88" i="1"/>
  <c r="BZ88" i="1" s="1"/>
  <c r="D60" i="1"/>
  <c r="D29" i="1"/>
  <c r="D93" i="1"/>
  <c r="D80" i="1"/>
  <c r="D123" i="1"/>
  <c r="D119" i="1"/>
  <c r="D66" i="1"/>
  <c r="BM5" i="1"/>
  <c r="BY5" i="1" s="1"/>
  <c r="D101" i="1"/>
  <c r="BN5" i="1"/>
  <c r="BZ5" i="1" s="1"/>
  <c r="D128" i="1"/>
  <c r="D79" i="1"/>
  <c r="D136" i="1"/>
  <c r="D32" i="1"/>
  <c r="D83" i="1"/>
  <c r="D45" i="1"/>
  <c r="D24" i="1"/>
  <c r="D131" i="1"/>
  <c r="D31" i="1"/>
  <c r="D132" i="1"/>
  <c r="D86" i="1"/>
  <c r="D111" i="1"/>
  <c r="D81" i="1"/>
  <c r="D94" i="1"/>
  <c r="D77" i="1"/>
  <c r="D57" i="1"/>
  <c r="D70" i="1"/>
  <c r="D89" i="1"/>
  <c r="D49" i="1"/>
  <c r="D38" i="1"/>
  <c r="D37" i="1"/>
  <c r="D109" i="1"/>
  <c r="D106" i="1"/>
  <c r="D127" i="1"/>
  <c r="D150" i="1"/>
  <c r="D104" i="1"/>
  <c r="D58" i="1"/>
  <c r="D116" i="1"/>
  <c r="D96" i="1"/>
  <c r="D98" i="1"/>
  <c r="BW5" i="1"/>
  <c r="CI5" i="1" s="1"/>
  <c r="BU5" i="1"/>
  <c r="CG5" i="1" s="1"/>
  <c r="BT5" i="1"/>
  <c r="CF5" i="1" s="1"/>
  <c r="BR5" i="1"/>
  <c r="CD5" i="1" s="1"/>
  <c r="BQ5" i="1"/>
  <c r="CC5" i="1" s="1"/>
  <c r="D5" i="1"/>
  <c r="BV5" i="1"/>
  <c r="CH5" i="1" s="1"/>
  <c r="D73" i="1"/>
  <c r="D120" i="1"/>
  <c r="D134" i="1"/>
  <c r="BX5" i="1"/>
  <c r="CJ5" i="1" s="1"/>
  <c r="D10" i="1"/>
  <c r="D129" i="1"/>
  <c r="D95" i="1"/>
  <c r="D65" i="1"/>
  <c r="D76" i="1"/>
  <c r="D148" i="1"/>
  <c r="D47" i="1"/>
  <c r="D30" i="1"/>
  <c r="D152" i="1"/>
  <c r="D52" i="1"/>
  <c r="D22" i="1"/>
  <c r="D33" i="1"/>
  <c r="D26" i="1"/>
  <c r="D43" i="1"/>
  <c r="D145" i="1"/>
  <c r="D138" i="1"/>
  <c r="D151" i="1"/>
  <c r="D139" i="1"/>
  <c r="D20" i="1"/>
  <c r="D137" i="1"/>
  <c r="D140" i="1"/>
  <c r="D53" i="1"/>
  <c r="D35" i="1"/>
  <c r="D21" i="1"/>
  <c r="D56" i="1"/>
  <c r="D149" i="1"/>
  <c r="D64" i="1"/>
  <c r="D147" i="1"/>
  <c r="D143"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144" i="1"/>
  <c r="D85" i="1"/>
  <c r="D155" i="1"/>
  <c r="D153" i="1"/>
  <c r="D63" i="1"/>
  <c r="D82" i="1"/>
  <c r="D126" i="1"/>
  <c r="D99" i="1"/>
  <c r="D108" i="1"/>
  <c r="D59" i="1"/>
  <c r="D74" i="1"/>
  <c r="D62" i="1"/>
  <c r="D114" i="1"/>
  <c r="D130" i="1"/>
  <c r="D67" i="1"/>
  <c r="D78" i="1"/>
  <c r="D97" i="1"/>
  <c r="D102" i="1"/>
  <c r="D105" i="1"/>
  <c r="D142" i="1"/>
  <c r="D91" i="1"/>
  <c r="D112" i="1"/>
  <c r="D110" i="1"/>
  <c r="D122" i="1"/>
  <c r="D100" i="1"/>
  <c r="D154" i="1"/>
  <c r="D84" i="1"/>
  <c r="D87" i="1"/>
  <c r="D75" i="1"/>
  <c r="D90" i="1"/>
  <c r="D146" i="1"/>
  <c r="D28" i="1"/>
  <c r="D117" i="1"/>
  <c r="D92" i="1"/>
  <c r="D40" i="1"/>
  <c r="D125" i="1"/>
  <c r="D7" i="1"/>
  <c r="D11" i="1"/>
  <c r="D9" i="1"/>
  <c r="D8" i="1"/>
  <c r="BS5" i="1"/>
  <c r="CE5" i="1" s="1"/>
  <c r="BO5" i="1"/>
  <c r="CA5" i="1" s="1"/>
  <c r="D39" i="1"/>
  <c r="D6" i="1"/>
  <c r="D27" i="1"/>
  <c r="D48" i="1"/>
  <c r="D88" i="1"/>
  <c r="C176" i="2"/>
  <c r="C177" i="2" l="1"/>
  <c r="C178" i="2" l="1"/>
  <c r="C179" i="2" l="1"/>
  <c r="F179" i="2" s="1"/>
  <c r="B180" i="2"/>
  <c r="C180" i="2" l="1"/>
  <c r="F180" i="2" s="1"/>
  <c r="B181" i="2"/>
  <c r="B182" i="2" s="1"/>
  <c r="C182" i="2" s="1"/>
  <c r="F182" i="2" s="1"/>
  <c r="G182" i="2" s="1"/>
  <c r="G169" i="2" l="1"/>
  <c r="G87" i="2"/>
  <c r="G108" i="2"/>
  <c r="G113" i="2"/>
  <c r="G149" i="2"/>
  <c r="G98" i="2"/>
  <c r="G83" i="2"/>
  <c r="G38" i="2"/>
  <c r="G132" i="2"/>
  <c r="G44" i="2"/>
  <c r="G40" i="2"/>
  <c r="G94" i="2"/>
  <c r="G67" i="2"/>
  <c r="G107" i="2"/>
  <c r="G25" i="2"/>
  <c r="G90" i="2"/>
  <c r="G34" i="2"/>
  <c r="G74" i="2"/>
  <c r="G96" i="2"/>
  <c r="G58" i="2"/>
  <c r="G161" i="2"/>
  <c r="G43" i="2"/>
  <c r="C181" i="2"/>
  <c r="F181" i="2" s="1"/>
  <c r="G114" i="2" s="1"/>
  <c r="G136" i="2" l="1"/>
  <c r="G143" i="2"/>
  <c r="G16" i="2"/>
  <c r="G180" i="2"/>
  <c r="G52" i="2"/>
  <c r="G154" i="2"/>
  <c r="G156" i="2"/>
  <c r="G176" i="2"/>
  <c r="G170" i="2"/>
  <c r="G8" i="2"/>
  <c r="G138" i="2"/>
  <c r="G24" i="2"/>
  <c r="G26" i="2"/>
  <c r="G68" i="2"/>
  <c r="G27" i="2"/>
  <c r="G126" i="2"/>
  <c r="G175" i="2"/>
  <c r="G164" i="2"/>
  <c r="G133" i="2"/>
  <c r="G159" i="2"/>
  <c r="G33" i="2"/>
  <c r="G51" i="2"/>
  <c r="G153" i="2"/>
  <c r="G80" i="2"/>
  <c r="G50" i="2"/>
  <c r="G53" i="2"/>
  <c r="G122" i="2"/>
  <c r="G21" i="2"/>
  <c r="G125" i="2"/>
  <c r="G144" i="2"/>
  <c r="G13" i="2"/>
  <c r="G17" i="2"/>
  <c r="G35" i="2"/>
  <c r="G57" i="2"/>
  <c r="G151" i="2"/>
  <c r="G37" i="2"/>
  <c r="G75" i="2"/>
  <c r="G47" i="2"/>
  <c r="G145" i="2"/>
  <c r="G148" i="2"/>
  <c r="G115" i="2"/>
  <c r="G19" i="2"/>
  <c r="G39" i="2"/>
  <c r="G36" i="2"/>
  <c r="G162" i="2"/>
  <c r="G46" i="2"/>
  <c r="G173" i="2"/>
  <c r="G20" i="2"/>
  <c r="G11" i="2"/>
  <c r="G23" i="2"/>
  <c r="G163" i="2"/>
  <c r="G62" i="2"/>
  <c r="G167" i="2"/>
  <c r="G7" i="2"/>
  <c r="G171" i="2"/>
  <c r="G135" i="2"/>
  <c r="G66" i="2"/>
  <c r="G165" i="2"/>
  <c r="G88" i="2"/>
  <c r="G29" i="2"/>
  <c r="G110" i="2"/>
  <c r="G79" i="2"/>
  <c r="G3" i="2"/>
  <c r="G4" i="2"/>
  <c r="G146" i="2"/>
  <c r="G15" i="2"/>
  <c r="G150" i="2"/>
  <c r="G71" i="2"/>
  <c r="G174" i="2"/>
  <c r="G56" i="2"/>
  <c r="G129" i="2"/>
  <c r="G61" i="2"/>
  <c r="G158" i="2"/>
  <c r="G78" i="2"/>
  <c r="G89" i="2"/>
  <c r="G140" i="2"/>
  <c r="G77" i="2"/>
  <c r="G72" i="2"/>
  <c r="G172" i="2"/>
  <c r="G142" i="2"/>
  <c r="G128" i="2"/>
  <c r="G6" i="2"/>
  <c r="G102" i="2"/>
  <c r="G22" i="2"/>
  <c r="G32" i="2"/>
  <c r="G121" i="2"/>
  <c r="G134" i="2"/>
  <c r="G147" i="2"/>
  <c r="G124" i="2"/>
  <c r="G177" i="2"/>
  <c r="G112" i="2"/>
  <c r="G137" i="2"/>
  <c r="G55" i="2"/>
  <c r="G91" i="2"/>
  <c r="G76" i="2"/>
  <c r="G120" i="2"/>
  <c r="G49" i="2"/>
  <c r="G117" i="2"/>
  <c r="G28" i="2"/>
  <c r="G168" i="2"/>
  <c r="G65" i="2"/>
  <c r="G31" i="2"/>
  <c r="G155" i="2"/>
  <c r="G130" i="2"/>
  <c r="G42" i="2"/>
  <c r="G157" i="2"/>
  <c r="G97" i="2"/>
  <c r="G10" i="2"/>
  <c r="G81" i="2"/>
  <c r="G181" i="2"/>
  <c r="G5" i="2"/>
  <c r="G59" i="2"/>
  <c r="G69" i="2"/>
  <c r="G95" i="2"/>
  <c r="G116" i="2"/>
  <c r="G131" i="2"/>
  <c r="G99" i="2"/>
  <c r="G152" i="2"/>
  <c r="G118" i="2"/>
  <c r="G12" i="2"/>
  <c r="G48" i="2"/>
  <c r="G106" i="2"/>
  <c r="G119" i="2"/>
  <c r="G139" i="2"/>
  <c r="G63" i="2"/>
  <c r="G14" i="2"/>
  <c r="G18" i="2"/>
  <c r="G41" i="2"/>
  <c r="G111" i="2"/>
  <c r="G92" i="2"/>
  <c r="G104" i="2"/>
  <c r="G179" i="2"/>
  <c r="G84" i="2"/>
  <c r="G160" i="2"/>
  <c r="G73" i="2"/>
  <c r="G85" i="2"/>
  <c r="G30" i="2"/>
  <c r="G127" i="2"/>
  <c r="G64" i="2"/>
  <c r="G103" i="2"/>
  <c r="G166" i="2"/>
  <c r="G82" i="2"/>
  <c r="G105" i="2"/>
  <c r="G101" i="2"/>
  <c r="G9" i="2"/>
  <c r="G100" i="2"/>
  <c r="G109" i="2"/>
  <c r="G60" i="2"/>
  <c r="G54" i="2"/>
  <c r="G123" i="2"/>
  <c r="G45" i="2"/>
  <c r="G86" i="2"/>
  <c r="G93" i="2"/>
  <c r="G141" i="2"/>
  <c r="G70" i="2"/>
  <c r="G178" i="2"/>
  <c r="CI3" i="1"/>
  <c r="CV3" i="1" s="1"/>
  <c r="EC3" i="1" l="1"/>
  <c r="ED3" i="1"/>
  <c r="DV3" i="1"/>
  <c r="DW3" i="1"/>
  <c r="DU3" i="1"/>
  <c r="EE3" i="1"/>
  <c r="DZ3" i="1"/>
  <c r="EB3" i="1"/>
  <c r="EA3" i="1"/>
  <c r="DY3" i="1"/>
  <c r="EF3" i="1"/>
  <c r="DX3" i="1"/>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N139" i="1"/>
  <c r="CZ139" i="1" s="1"/>
  <c r="CN142" i="1"/>
  <c r="CZ142" i="1" s="1"/>
  <c r="CS108" i="1"/>
  <c r="DE108" i="1" s="1"/>
  <c r="CL74" i="1"/>
  <c r="CX74" i="1" s="1"/>
  <c r="CO44" i="1"/>
  <c r="DA44" i="1" s="1"/>
  <c r="CR152" i="1"/>
  <c r="DD152" i="1" s="1"/>
  <c r="CO17" i="1"/>
  <c r="CS115" i="1"/>
  <c r="DE115" i="1" s="1"/>
  <c r="CL82" i="1"/>
  <c r="CX82" i="1" s="1"/>
  <c r="CN148" i="1"/>
  <c r="CZ148" i="1" s="1"/>
  <c r="CP9" i="1"/>
  <c r="CN120" i="1"/>
  <c r="CZ120" i="1" s="1"/>
  <c r="CS154" i="1"/>
  <c r="DE154" i="1" s="1"/>
  <c r="CN152" i="1"/>
  <c r="CZ152" i="1" s="1"/>
  <c r="CN109" i="1"/>
  <c r="CZ109" i="1" s="1"/>
  <c r="CU47" i="1"/>
  <c r="DG47" i="1" s="1"/>
  <c r="CV43" i="1"/>
  <c r="DH43" i="1" s="1"/>
  <c r="CN56" i="1"/>
  <c r="CZ56" i="1" s="1"/>
  <c r="CT126" i="1"/>
  <c r="DF126" i="1" s="1"/>
  <c r="CM146" i="1"/>
  <c r="CY146" i="1" s="1"/>
  <c r="CK154" i="1"/>
  <c r="CW154" i="1" s="1"/>
  <c r="CM54" i="1"/>
  <c r="CY54" i="1" s="1"/>
  <c r="CM56" i="1"/>
  <c r="CY56" i="1" s="1"/>
  <c r="CO129" i="1"/>
  <c r="DA129" i="1" s="1"/>
  <c r="CS42" i="1"/>
  <c r="DE42" i="1" s="1"/>
  <c r="CN125" i="1"/>
  <c r="CZ125" i="1" s="1"/>
  <c r="CV97" i="1"/>
  <c r="DH97" i="1" s="1"/>
  <c r="CK134" i="1"/>
  <c r="CW134" i="1" s="1"/>
  <c r="CV154" i="1"/>
  <c r="DH154" i="1" s="1"/>
  <c r="CL110" i="1"/>
  <c r="CX110" i="1" s="1"/>
  <c r="CK32" i="1"/>
  <c r="CW32" i="1" s="1"/>
  <c r="CM144" i="1"/>
  <c r="CY144" i="1" s="1"/>
  <c r="CP78" i="1"/>
  <c r="DB78" i="1" s="1"/>
  <c r="CS36" i="1"/>
  <c r="DE36" i="1" s="1"/>
  <c r="CQ122" i="1"/>
  <c r="DC122" i="1" s="1"/>
  <c r="CL146" i="1"/>
  <c r="CX146" i="1" s="1"/>
  <c r="CK103" i="1"/>
  <c r="CW103" i="1" s="1"/>
  <c r="CU31" i="1"/>
  <c r="DG31" i="1" s="1"/>
  <c r="CV109" i="1"/>
  <c r="DH109" i="1" s="1"/>
  <c r="CS12" i="1"/>
  <c r="CP98" i="1"/>
  <c r="DB98" i="1" s="1"/>
  <c r="CL26" i="1"/>
  <c r="CX26" i="1" s="1"/>
  <c r="CO151" i="1"/>
  <c r="DA151" i="1" s="1"/>
  <c r="CK115" i="1"/>
  <c r="CW115" i="1" s="1"/>
  <c r="CM134" i="1"/>
  <c r="CY134" i="1" s="1"/>
  <c r="CU88" i="1"/>
  <c r="DG88" i="1" s="1"/>
  <c r="CT152" i="1"/>
  <c r="DF152" i="1" s="1"/>
  <c r="CO94" i="1"/>
  <c r="DA94" i="1" s="1"/>
  <c r="CN151" i="1"/>
  <c r="CZ151" i="1" s="1"/>
  <c r="CM139" i="1"/>
  <c r="CY139"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R95" i="1"/>
  <c r="DD95" i="1" s="1"/>
  <c r="CV102" i="1"/>
  <c r="DH102" i="1" s="1"/>
  <c r="CU11" i="1"/>
  <c r="DG11" i="1" s="1"/>
  <c r="CV138" i="1"/>
  <c r="DH138" i="1" s="1"/>
  <c r="CM22" i="1"/>
  <c r="CY22" i="1" s="1"/>
  <c r="CK91" i="1"/>
  <c r="CW91" i="1" s="1"/>
  <c r="CU62" i="1"/>
  <c r="DG62" i="1" s="1"/>
  <c r="CN14" i="1"/>
  <c r="CZ14" i="1" s="1"/>
  <c r="CK52" i="1"/>
  <c r="CW52" i="1" s="1"/>
  <c r="CP90" i="1"/>
  <c r="DB90" i="1" s="1"/>
  <c r="CU65" i="1"/>
  <c r="DG65" i="1" s="1"/>
  <c r="CT10" i="1"/>
  <c r="DF10" i="1" s="1"/>
  <c r="CT111" i="1"/>
  <c r="DF111" i="1" s="1"/>
  <c r="CO144" i="1"/>
  <c r="DA144" i="1" s="1"/>
  <c r="CP137" i="1"/>
  <c r="DB137" i="1" s="1"/>
  <c r="CO97" i="1"/>
  <c r="DA97" i="1" s="1"/>
  <c r="CQ124" i="1"/>
  <c r="DC124" i="1" s="1"/>
  <c r="CU37" i="1"/>
  <c r="DG37" i="1" s="1"/>
  <c r="CM127" i="1"/>
  <c r="CY127" i="1" s="1"/>
  <c r="CV20" i="1"/>
  <c r="DH20" i="1" s="1"/>
  <c r="CU18" i="1"/>
  <c r="DG18" i="1" s="1"/>
  <c r="CU138" i="1"/>
  <c r="DG138" i="1" s="1"/>
  <c r="CT138" i="1"/>
  <c r="DF138" i="1" s="1"/>
  <c r="CK31" i="1"/>
  <c r="CW31" i="1" s="1"/>
  <c r="CL7" i="1"/>
  <c r="CX7" i="1" s="1"/>
  <c r="CK120" i="1"/>
  <c r="CW120" i="1" s="1"/>
  <c r="CM112" i="1"/>
  <c r="CY112" i="1" s="1"/>
  <c r="CP155" i="1"/>
  <c r="DB155" i="1" s="1"/>
  <c r="CN98" i="1"/>
  <c r="CZ98" i="1" s="1"/>
  <c r="CV59" i="1"/>
  <c r="DH59" i="1" s="1"/>
  <c r="CP59" i="1"/>
  <c r="DB59" i="1" s="1"/>
  <c r="CK75" i="1"/>
  <c r="CW75" i="1" s="1"/>
  <c r="CR98" i="1"/>
  <c r="DD98" i="1" s="1"/>
  <c r="CV116" i="1"/>
  <c r="DH116" i="1" s="1"/>
  <c r="CK74" i="1"/>
  <c r="CW74" i="1" s="1"/>
  <c r="CS110" i="1"/>
  <c r="DE110" i="1" s="1"/>
  <c r="CR69" i="1"/>
  <c r="DD69" i="1" s="1"/>
  <c r="CU135" i="1"/>
  <c r="DG135" i="1" s="1"/>
  <c r="CR144" i="1"/>
  <c r="DD144" i="1" s="1"/>
  <c r="CN16" i="1"/>
  <c r="CZ16" i="1" s="1"/>
  <c r="CS127" i="1"/>
  <c r="DE127" i="1" s="1"/>
  <c r="CV145" i="1"/>
  <c r="DH145"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Q146" i="1"/>
  <c r="DC146" i="1" s="1"/>
  <c r="CT128" i="1"/>
  <c r="DF128"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S153" i="1"/>
  <c r="DE153" i="1" s="1"/>
  <c r="CP92" i="1"/>
  <c r="DB92" i="1" s="1"/>
  <c r="CT103" i="1"/>
  <c r="DF103" i="1" s="1"/>
  <c r="CR42" i="1"/>
  <c r="DD42" i="1" s="1"/>
  <c r="CQ64" i="1"/>
  <c r="DC64" i="1" s="1"/>
  <c r="CP96" i="1"/>
  <c r="DB96" i="1" s="1"/>
  <c r="CR121" i="1"/>
  <c r="DD121" i="1" s="1"/>
  <c r="CO119" i="1"/>
  <c r="DA119" i="1" s="1"/>
  <c r="CO150" i="1"/>
  <c r="DA150" i="1" s="1"/>
  <c r="CK14" i="1"/>
  <c r="CW14" i="1" s="1"/>
  <c r="CS15" i="1"/>
  <c r="DE15" i="1" s="1"/>
  <c r="CT54" i="1"/>
  <c r="DF54" i="1" s="1"/>
  <c r="CL136" i="1"/>
  <c r="CX136" i="1" s="1"/>
  <c r="CR108" i="1"/>
  <c r="DD108" i="1" s="1"/>
  <c r="CR58" i="1"/>
  <c r="DD58" i="1" s="1"/>
  <c r="CM123" i="1"/>
  <c r="CY123" i="1" s="1"/>
  <c r="CM125" i="1"/>
  <c r="CY125" i="1" s="1"/>
  <c r="CO30" i="1"/>
  <c r="DA30" i="1" s="1"/>
  <c r="CS89" i="1"/>
  <c r="DE89" i="1" s="1"/>
  <c r="CT40" i="1"/>
  <c r="DF40" i="1" s="1"/>
  <c r="CT43" i="1"/>
  <c r="DF43" i="1" s="1"/>
  <c r="CR145" i="1"/>
  <c r="DD145" i="1" s="1"/>
  <c r="CS13" i="1"/>
  <c r="DE13" i="1" s="1"/>
  <c r="CO15" i="1"/>
  <c r="DA15" i="1" s="1"/>
  <c r="CN15" i="1"/>
  <c r="CZ15" i="1" s="1"/>
  <c r="CS131" i="1"/>
  <c r="DE131" i="1" s="1"/>
  <c r="CO35" i="1"/>
  <c r="DA35" i="1" s="1"/>
  <c r="CO40" i="1"/>
  <c r="DA40" i="1" s="1"/>
  <c r="CL102" i="1"/>
  <c r="CX102" i="1" s="1"/>
  <c r="CQ134" i="1"/>
  <c r="DC134" i="1" s="1"/>
  <c r="CM91" i="1"/>
  <c r="CY91" i="1" s="1"/>
  <c r="CS94" i="1"/>
  <c r="DE94" i="1" s="1"/>
  <c r="CT51" i="1"/>
  <c r="DF51" i="1" s="1"/>
  <c r="CQ15" i="1"/>
  <c r="DC15" i="1" s="1"/>
  <c r="CO22" i="1"/>
  <c r="DA22" i="1" s="1"/>
  <c r="CK30" i="1"/>
  <c r="CW30" i="1" s="1"/>
  <c r="CK95" i="1"/>
  <c r="CW95" i="1" s="1"/>
  <c r="CK152" i="1"/>
  <c r="CW152"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R147" i="1"/>
  <c r="DD147" i="1" s="1"/>
  <c r="CT45" i="1"/>
  <c r="DF45" i="1" s="1"/>
  <c r="CK45" i="1"/>
  <c r="CW45" i="1" s="1"/>
  <c r="CL95" i="1"/>
  <c r="CX95" i="1" s="1"/>
  <c r="CS41" i="1"/>
  <c r="DE41" i="1" s="1"/>
  <c r="CQ66" i="1"/>
  <c r="DC66" i="1" s="1"/>
  <c r="CU15" i="1"/>
  <c r="DG15" i="1" s="1"/>
  <c r="CT154" i="1"/>
  <c r="DF154" i="1" s="1"/>
  <c r="CK101" i="1"/>
  <c r="CW101" i="1" s="1"/>
  <c r="CP72" i="1"/>
  <c r="DB72" i="1" s="1"/>
  <c r="CR36" i="1"/>
  <c r="DD36" i="1" s="1"/>
  <c r="CS142" i="1"/>
  <c r="DE142" i="1" s="1"/>
  <c r="CQ131" i="1"/>
  <c r="DC131"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L142" i="1"/>
  <c r="CX142" i="1" s="1"/>
  <c r="CS74" i="1"/>
  <c r="DE74" i="1" s="1"/>
  <c r="CQ151" i="1"/>
  <c r="DC151" i="1" s="1"/>
  <c r="CS128" i="1"/>
  <c r="DE128" i="1" s="1"/>
  <c r="CQ81" i="1"/>
  <c r="DC81" i="1" s="1"/>
  <c r="CK71" i="1"/>
  <c r="CW71" i="1" s="1"/>
  <c r="CP86" i="1"/>
  <c r="DB86" i="1" s="1"/>
  <c r="CQ150" i="1"/>
  <c r="DC150" i="1" s="1"/>
  <c r="CO43" i="1"/>
  <c r="DA43" i="1" s="1"/>
  <c r="CS122" i="1"/>
  <c r="DE122" i="1" s="1"/>
  <c r="CR49" i="1"/>
  <c r="DD49" i="1" s="1"/>
  <c r="CP153" i="1"/>
  <c r="DB153" i="1" s="1"/>
  <c r="CR78" i="1"/>
  <c r="DD78" i="1" s="1"/>
  <c r="CT87" i="1"/>
  <c r="DF87" i="1" s="1"/>
  <c r="CR21" i="1"/>
  <c r="DD21" i="1" s="1"/>
  <c r="CO107" i="1"/>
  <c r="DA107" i="1" s="1"/>
  <c r="CR120" i="1"/>
  <c r="DD120" i="1" s="1"/>
  <c r="CR40" i="1"/>
  <c r="DD40" i="1" s="1"/>
  <c r="CR146" i="1"/>
  <c r="DD146" i="1" s="1"/>
  <c r="CR102" i="1"/>
  <c r="DD102" i="1" s="1"/>
  <c r="CT88" i="1"/>
  <c r="DF88" i="1" s="1"/>
  <c r="CQ61" i="1"/>
  <c r="DC61" i="1" s="1"/>
  <c r="CT140" i="1"/>
  <c r="DF140" i="1" s="1"/>
  <c r="CM34" i="1"/>
  <c r="CY34" i="1" s="1"/>
  <c r="CK127" i="1"/>
  <c r="CW127" i="1" s="1"/>
  <c r="CT7" i="1"/>
  <c r="DF7" i="1" s="1"/>
  <c r="CQ43" i="1"/>
  <c r="DC43" i="1" s="1"/>
  <c r="CT26" i="1"/>
  <c r="DF26" i="1" s="1"/>
  <c r="CQ117" i="1"/>
  <c r="DC117" i="1" s="1"/>
  <c r="CR56" i="1"/>
  <c r="DD56" i="1" s="1"/>
  <c r="CO116" i="1"/>
  <c r="DA116" i="1" s="1"/>
  <c r="CK35" i="1"/>
  <c r="CW35" i="1" s="1"/>
  <c r="CT90" i="1"/>
  <c r="DF90" i="1" s="1"/>
  <c r="CS96" i="1"/>
  <c r="DE96" i="1" s="1"/>
  <c r="CQ123" i="1"/>
  <c r="DC123" i="1" s="1"/>
  <c r="CO53" i="1"/>
  <c r="DA53" i="1" s="1"/>
  <c r="CK29" i="1"/>
  <c r="CW29" i="1" s="1"/>
  <c r="CL72" i="1"/>
  <c r="CX72" i="1" s="1"/>
  <c r="CR92" i="1"/>
  <c r="DD92" i="1" s="1"/>
  <c r="CL57" i="1"/>
  <c r="CX57" i="1" s="1"/>
  <c r="CM155" i="1"/>
  <c r="CY155" i="1" s="1"/>
  <c r="CR17" i="1"/>
  <c r="DD17" i="1" s="1"/>
  <c r="CT41" i="1"/>
  <c r="DF41" i="1" s="1"/>
  <c r="CQ118" i="1"/>
  <c r="DC118" i="1" s="1"/>
  <c r="CO36" i="1"/>
  <c r="DA36" i="1" s="1"/>
  <c r="CS135" i="1"/>
  <c r="DE135"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M61" i="1"/>
  <c r="CY61" i="1" s="1"/>
  <c r="CR135" i="1"/>
  <c r="DD135" i="1" s="1"/>
  <c r="CS69" i="1"/>
  <c r="DE69" i="1" s="1"/>
  <c r="CS29" i="1"/>
  <c r="DE29" i="1" s="1"/>
  <c r="CQ143" i="1"/>
  <c r="DC143" i="1" s="1"/>
  <c r="CR125" i="1"/>
  <c r="DD125" i="1" s="1"/>
  <c r="CO134" i="1"/>
  <c r="DA134" i="1" s="1"/>
  <c r="CM57" i="1"/>
  <c r="CY57" i="1" s="1"/>
  <c r="CR63" i="1"/>
  <c r="DD63" i="1" s="1"/>
  <c r="CS152" i="1"/>
  <c r="DE152" i="1" s="1"/>
  <c r="CP124" i="1"/>
  <c r="DB124" i="1" s="1"/>
  <c r="CO46" i="1"/>
  <c r="DA46" i="1" s="1"/>
  <c r="CQ139" i="1"/>
  <c r="DC139" i="1" s="1"/>
  <c r="CR81" i="1"/>
  <c r="DD81" i="1" s="1"/>
  <c r="CT107" i="1"/>
  <c r="DF107" i="1" s="1"/>
  <c r="CR143" i="1"/>
  <c r="DD143" i="1" s="1"/>
  <c r="CO41" i="1"/>
  <c r="DA41" i="1" s="1"/>
  <c r="CO81" i="1"/>
  <c r="DA81" i="1" s="1"/>
  <c r="CK123" i="1"/>
  <c r="CW123"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154" i="1"/>
  <c r="DC154" i="1" s="1"/>
  <c r="CT143" i="1"/>
  <c r="DF143"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S133" i="1"/>
  <c r="DE133" i="1" s="1"/>
  <c r="CP138" i="1"/>
  <c r="DB138" i="1" s="1"/>
  <c r="CS61" i="1"/>
  <c r="DE61" i="1" s="1"/>
  <c r="CT59" i="1"/>
  <c r="DF59" i="1" s="1"/>
  <c r="CK116" i="1"/>
  <c r="CW116" i="1" s="1"/>
  <c r="CS102" i="1"/>
  <c r="DE102" i="1" s="1"/>
  <c r="CM105" i="1"/>
  <c r="CY105" i="1" s="1"/>
  <c r="CK76" i="1"/>
  <c r="CW76" i="1" s="1"/>
  <c r="CK86" i="1"/>
  <c r="CW86" i="1" s="1"/>
  <c r="CQ50" i="1"/>
  <c r="DC50" i="1" s="1"/>
  <c r="CM99" i="1"/>
  <c r="CY99" i="1" s="1"/>
  <c r="CT84" i="1"/>
  <c r="DF84" i="1" s="1"/>
  <c r="CP144" i="1"/>
  <c r="DB144" i="1" s="1"/>
  <c r="CQ14" i="1"/>
  <c r="DC14" i="1" s="1"/>
  <c r="CV150" i="1"/>
  <c r="DH150" i="1" s="1"/>
  <c r="CT16" i="1"/>
  <c r="DF16" i="1" s="1"/>
  <c r="CS88" i="1"/>
  <c r="DE88" i="1" s="1"/>
  <c r="CS16" i="1"/>
  <c r="DE16" i="1" s="1"/>
  <c r="CR11" i="1"/>
  <c r="DD11" i="1" s="1"/>
  <c r="CK97" i="1"/>
  <c r="CW97" i="1" s="1"/>
  <c r="CL70" i="1"/>
  <c r="CX70" i="1" s="1"/>
  <c r="CK15" i="1"/>
  <c r="CW15" i="1" s="1"/>
  <c r="CR54" i="1"/>
  <c r="DD54" i="1" s="1"/>
  <c r="CO153" i="1"/>
  <c r="DA153" i="1" s="1"/>
  <c r="CP68" i="1"/>
  <c r="DB68" i="1" s="1"/>
  <c r="CO65" i="1"/>
  <c r="DA65" i="1" s="1"/>
  <c r="CL113" i="1"/>
  <c r="CX113" i="1" s="1"/>
  <c r="CP53" i="1"/>
  <c r="DB53" i="1" s="1"/>
  <c r="CP99" i="1"/>
  <c r="DB99" i="1" s="1"/>
  <c r="CQ59" i="1"/>
  <c r="DC59" i="1" s="1"/>
  <c r="CQ141" i="1"/>
  <c r="DC141" i="1" s="1"/>
  <c r="CO149" i="1"/>
  <c r="DA149" i="1" s="1"/>
  <c r="CR13" i="1"/>
  <c r="DD13" i="1" s="1"/>
  <c r="CT60" i="1"/>
  <c r="DF60" i="1" s="1"/>
  <c r="CQ116" i="1"/>
  <c r="DC116" i="1" s="1"/>
  <c r="CT72" i="1"/>
  <c r="DF72" i="1" s="1"/>
  <c r="CK139" i="1"/>
  <c r="CW139" i="1" s="1"/>
  <c r="CS147" i="1"/>
  <c r="DE147" i="1" s="1"/>
  <c r="CT151" i="1"/>
  <c r="DF151" i="1" s="1"/>
  <c r="CM115" i="1"/>
  <c r="CY115" i="1" s="1"/>
  <c r="CP14" i="1"/>
  <c r="DB14" i="1" s="1"/>
  <c r="CL83" i="1"/>
  <c r="CX83" i="1" s="1"/>
  <c r="CP82" i="1"/>
  <c r="DB82" i="1" s="1"/>
  <c r="CT9" i="1"/>
  <c r="DF9" i="1" s="1"/>
  <c r="CQ46" i="1"/>
  <c r="DC46" i="1" s="1"/>
  <c r="CK43" i="1"/>
  <c r="CW43" i="1" s="1"/>
  <c r="CO121" i="1"/>
  <c r="DA121" i="1" s="1"/>
  <c r="CO114" i="1"/>
  <c r="DA114" i="1" s="1"/>
  <c r="CS91" i="1"/>
  <c r="DE91" i="1" s="1"/>
  <c r="CL58" i="1"/>
  <c r="CX58" i="1" s="1"/>
  <c r="CU36" i="1"/>
  <c r="DG36" i="1" s="1"/>
  <c r="CO75" i="1"/>
  <c r="DA75" i="1" s="1"/>
  <c r="CP48" i="1"/>
  <c r="DB48" i="1" s="1"/>
  <c r="CT98" i="1"/>
  <c r="DF98" i="1" s="1"/>
  <c r="CM42" i="1"/>
  <c r="CY42" i="1" s="1"/>
  <c r="CM148" i="1"/>
  <c r="CY148"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38" i="1"/>
  <c r="DF38" i="1" s="1"/>
  <c r="CS97" i="1"/>
  <c r="DE97" i="1" s="1"/>
  <c r="CL126" i="1"/>
  <c r="CX126" i="1" s="1"/>
  <c r="CL118" i="1"/>
  <c r="CX118" i="1" s="1"/>
  <c r="CU75" i="1"/>
  <c r="DG75" i="1" s="1"/>
  <c r="CP41" i="1"/>
  <c r="DB41" i="1" s="1"/>
  <c r="CK114" i="1"/>
  <c r="CW114" i="1" s="1"/>
  <c r="CT30" i="1"/>
  <c r="DF30" i="1" s="1"/>
  <c r="CS98" i="1"/>
  <c r="DE98" i="1" s="1"/>
  <c r="CM108" i="1"/>
  <c r="CY108" i="1" s="1"/>
  <c r="CK78" i="1"/>
  <c r="CW78" i="1" s="1"/>
  <c r="CK135" i="1"/>
  <c r="CW135" i="1" s="1"/>
  <c r="CM76" i="1"/>
  <c r="CY76" i="1" s="1"/>
  <c r="CS81" i="1"/>
  <c r="DE81" i="1" s="1"/>
  <c r="CP132" i="1"/>
  <c r="DB132" i="1" s="1"/>
  <c r="CO143" i="1"/>
  <c r="DA143" i="1" s="1"/>
  <c r="CM124" i="1"/>
  <c r="CY124"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M118" i="1"/>
  <c r="CY118" i="1" s="1"/>
  <c r="CS136" i="1"/>
  <c r="DE136" i="1" s="1"/>
  <c r="CK136" i="1"/>
  <c r="CW136" i="1" s="1"/>
  <c r="CP77" i="1"/>
  <c r="DB77" i="1" s="1"/>
  <c r="CO29" i="1"/>
  <c r="DA29" i="1" s="1"/>
  <c r="CK100" i="1"/>
  <c r="CW100" i="1" s="1"/>
  <c r="CQ79" i="1"/>
  <c r="DC79" i="1" s="1"/>
  <c r="CQ96" i="1"/>
  <c r="DC96" i="1" s="1"/>
  <c r="CV81" i="1"/>
  <c r="DH81" i="1" s="1"/>
  <c r="CL104" i="1"/>
  <c r="CX104" i="1" s="1"/>
  <c r="CK79" i="1"/>
  <c r="CW79" i="1" s="1"/>
  <c r="CR124" i="1"/>
  <c r="DD124" i="1" s="1"/>
  <c r="CO125" i="1"/>
  <c r="DA125" i="1" s="1"/>
  <c r="CP152" i="1"/>
  <c r="DB152" i="1" s="1"/>
  <c r="CO131" i="1"/>
  <c r="DA131" i="1" s="1"/>
  <c r="CL111" i="1"/>
  <c r="CX111" i="1" s="1"/>
  <c r="CT64" i="1"/>
  <c r="DF64" i="1" s="1"/>
  <c r="CS72" i="1"/>
  <c r="DE72" i="1" s="1"/>
  <c r="CR66" i="1"/>
  <c r="DD66" i="1" s="1"/>
  <c r="CR104" i="1"/>
  <c r="DD104" i="1" s="1"/>
  <c r="CT129" i="1"/>
  <c r="DF129"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Q149" i="1"/>
  <c r="DC149" i="1" s="1"/>
  <c r="CR139" i="1"/>
  <c r="DD139" i="1" s="1"/>
  <c r="CL12" i="1"/>
  <c r="CX12" i="1" s="1"/>
  <c r="CO130" i="1"/>
  <c r="DA130" i="1" s="1"/>
  <c r="CU85" i="1"/>
  <c r="DG85" i="1" s="1"/>
  <c r="CQ142" i="1"/>
  <c r="DC142" i="1" s="1"/>
  <c r="CL42" i="1"/>
  <c r="CX42" i="1" s="1"/>
  <c r="CR137" i="1"/>
  <c r="DD137" i="1" s="1"/>
  <c r="CL117" i="1"/>
  <c r="CX117" i="1" s="1"/>
  <c r="CT52" i="1"/>
  <c r="DF52" i="1" s="1"/>
  <c r="CQ32" i="1"/>
  <c r="DC32" i="1" s="1"/>
  <c r="CU84" i="1"/>
  <c r="DG84" i="1" s="1"/>
  <c r="CS73" i="1"/>
  <c r="DE73" i="1" s="1"/>
  <c r="CK7" i="1"/>
  <c r="CW7" i="1" s="1"/>
  <c r="CP49" i="1"/>
  <c r="DB49" i="1" s="1"/>
  <c r="CQ145" i="1"/>
  <c r="DC145" i="1" s="1"/>
  <c r="CK59" i="1"/>
  <c r="CW59" i="1" s="1"/>
  <c r="CR89" i="1"/>
  <c r="DD89" i="1" s="1"/>
  <c r="CV78" i="1"/>
  <c r="DH78" i="1" s="1"/>
  <c r="CN122" i="1"/>
  <c r="CZ122" i="1" s="1"/>
  <c r="CR141" i="1"/>
  <c r="DD141" i="1" s="1"/>
  <c r="CO122" i="1"/>
  <c r="DA122" i="1" s="1"/>
  <c r="CQ44" i="1"/>
  <c r="DC44" i="1" s="1"/>
  <c r="CO71" i="1"/>
  <c r="DA71" i="1" s="1"/>
  <c r="CQ70" i="1"/>
  <c r="DC70" i="1" s="1"/>
  <c r="CQ48" i="1"/>
  <c r="DC48" i="1" s="1"/>
  <c r="CT119" i="1"/>
  <c r="DF119" i="1" s="1"/>
  <c r="CK60" i="1"/>
  <c r="CW60" i="1" s="1"/>
  <c r="CL152" i="1"/>
  <c r="CX152" i="1" s="1"/>
  <c r="CS149" i="1"/>
  <c r="DE149" i="1" s="1"/>
  <c r="CN59" i="1"/>
  <c r="CZ59" i="1" s="1"/>
  <c r="CK109" i="1"/>
  <c r="CW109" i="1" s="1"/>
  <c r="CU79" i="1"/>
  <c r="DG79" i="1" s="1"/>
  <c r="CP46" i="1"/>
  <c r="DB46" i="1" s="1"/>
  <c r="CU110" i="1"/>
  <c r="DG110" i="1" s="1"/>
  <c r="CS55" i="1"/>
  <c r="DE55" i="1" s="1"/>
  <c r="CM143" i="1"/>
  <c r="CY143" i="1" s="1"/>
  <c r="CK141" i="1"/>
  <c r="CW141" i="1" s="1"/>
  <c r="CT113" i="1"/>
  <c r="DF113" i="1" s="1"/>
  <c r="CT96" i="1"/>
  <c r="DF96" i="1" s="1"/>
  <c r="CP40" i="1"/>
  <c r="DB40" i="1" s="1"/>
  <c r="CV94" i="1"/>
  <c r="DH94" i="1" s="1"/>
  <c r="CL32" i="1"/>
  <c r="CX32" i="1" s="1"/>
  <c r="CM130" i="1"/>
  <c r="CY130"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K133" i="1"/>
  <c r="CW133" i="1" s="1"/>
  <c r="CR107" i="1"/>
  <c r="DD107" i="1" s="1"/>
  <c r="CP104" i="1"/>
  <c r="DB104" i="1" s="1"/>
  <c r="CQ135" i="1"/>
  <c r="DC135" i="1" s="1"/>
  <c r="CO60" i="1"/>
  <c r="DA60" i="1" s="1"/>
  <c r="CT12" i="1"/>
  <c r="DF12" i="1" s="1"/>
  <c r="CL81" i="1"/>
  <c r="CX81" i="1" s="1"/>
  <c r="CQ83" i="1"/>
  <c r="DC83" i="1" s="1"/>
  <c r="CM51" i="1"/>
  <c r="CY51" i="1" s="1"/>
  <c r="CP126" i="1"/>
  <c r="DB126" i="1" s="1"/>
  <c r="CO85" i="1"/>
  <c r="DA85" i="1" s="1"/>
  <c r="CR37" i="1"/>
  <c r="DD37" i="1" s="1"/>
  <c r="CS143" i="1"/>
  <c r="DE143" i="1" s="1"/>
  <c r="CT11" i="1"/>
  <c r="DF11" i="1" s="1"/>
  <c r="CQ137" i="1"/>
  <c r="DC137" i="1" s="1"/>
  <c r="CM85" i="1"/>
  <c r="CY85" i="1" s="1"/>
  <c r="CQ120" i="1"/>
  <c r="DC120" i="1" s="1"/>
  <c r="CM135" i="1"/>
  <c r="CY135" i="1" s="1"/>
  <c r="CM68" i="1"/>
  <c r="CY68" i="1" s="1"/>
  <c r="CP31" i="1"/>
  <c r="DB31" i="1" s="1"/>
  <c r="CR47" i="1"/>
  <c r="DD47" i="1" s="1"/>
  <c r="CT142" i="1"/>
  <c r="DF142" i="1" s="1"/>
  <c r="CP65" i="1"/>
  <c r="DB65" i="1" s="1"/>
  <c r="CQ55" i="1"/>
  <c r="DC55" i="1" s="1"/>
  <c r="CP134" i="1"/>
  <c r="DB134" i="1" s="1"/>
  <c r="CR128" i="1"/>
  <c r="DD128" i="1" s="1"/>
  <c r="CT73" i="1"/>
  <c r="DF73" i="1" s="1"/>
  <c r="CQ24" i="1"/>
  <c r="DC24" i="1" s="1"/>
  <c r="CP107" i="1"/>
  <c r="DB107" i="1" s="1"/>
  <c r="CK42" i="1"/>
  <c r="CW42" i="1" s="1"/>
  <c r="CM59" i="1"/>
  <c r="CY59" i="1" s="1"/>
  <c r="CT25" i="1"/>
  <c r="DF25" i="1" s="1"/>
  <c r="CO128" i="1"/>
  <c r="DA128" i="1" s="1"/>
  <c r="CO142" i="1"/>
  <c r="DA142" i="1" s="1"/>
  <c r="CQ57" i="1"/>
  <c r="DC57" i="1" s="1"/>
  <c r="CS59" i="1"/>
  <c r="DE59" i="1" s="1"/>
  <c r="CL61" i="1"/>
  <c r="CX61" i="1" s="1"/>
  <c r="CK143" i="1"/>
  <c r="CW143"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Q138" i="1"/>
  <c r="DC138" i="1" s="1"/>
  <c r="CR77" i="1"/>
  <c r="DD77" i="1" s="1"/>
  <c r="CM137" i="1"/>
  <c r="CY137" i="1" s="1"/>
  <c r="CT99" i="1"/>
  <c r="DF99" i="1" s="1"/>
  <c r="CM119" i="1"/>
  <c r="CY119" i="1" s="1"/>
  <c r="CR51" i="1"/>
  <c r="DD51" i="1" s="1"/>
  <c r="CQ92" i="1"/>
  <c r="DC92" i="1" s="1"/>
  <c r="CT68" i="1"/>
  <c r="DF68" i="1" s="1"/>
  <c r="CP109" i="1"/>
  <c r="DB109" i="1" s="1"/>
  <c r="CO133" i="1"/>
  <c r="DA133" i="1" s="1"/>
  <c r="CR12" i="1"/>
  <c r="DD12" i="1" s="1"/>
  <c r="CK16" i="1"/>
  <c r="CW16" i="1" s="1"/>
  <c r="CV26" i="1"/>
  <c r="DH26" i="1" s="1"/>
  <c r="CM29" i="1"/>
  <c r="CY29" i="1" s="1"/>
  <c r="CS23" i="1"/>
  <c r="DE23" i="1" s="1"/>
  <c r="CM6" i="1"/>
  <c r="CY6" i="1" s="1"/>
  <c r="CS30" i="1"/>
  <c r="DE30" i="1" s="1"/>
  <c r="CT137" i="1"/>
  <c r="DF137" i="1" s="1"/>
  <c r="CQ129" i="1"/>
  <c r="DC129" i="1" s="1"/>
  <c r="CS84" i="1"/>
  <c r="DE84" i="1" s="1"/>
  <c r="CM40" i="1"/>
  <c r="CY40" i="1" s="1"/>
  <c r="CR99" i="1"/>
  <c r="DD99" i="1" s="1"/>
  <c r="CT85" i="1"/>
  <c r="DF85" i="1" s="1"/>
  <c r="CP139" i="1"/>
  <c r="DB139"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Q147" i="1"/>
  <c r="DC147" i="1" s="1"/>
  <c r="CU12" i="1"/>
  <c r="DG12" i="1" s="1"/>
  <c r="CV117" i="1"/>
  <c r="DH117" i="1" s="1"/>
  <c r="CU100" i="1"/>
  <c r="DG100" i="1" s="1"/>
  <c r="CS116" i="1"/>
  <c r="DE116" i="1" s="1"/>
  <c r="CK39" i="1"/>
  <c r="CW39" i="1" s="1"/>
  <c r="CR6" i="1"/>
  <c r="DD6" i="1" s="1"/>
  <c r="CR65" i="1"/>
  <c r="DD65" i="1" s="1"/>
  <c r="CK128" i="1"/>
  <c r="CW128" i="1" s="1"/>
  <c r="CT148" i="1"/>
  <c r="DF148" i="1" s="1"/>
  <c r="CK37" i="1"/>
  <c r="CW37" i="1" s="1"/>
  <c r="CK26" i="1"/>
  <c r="CW26" i="1" s="1"/>
  <c r="CK44" i="1"/>
  <c r="CW44" i="1" s="1"/>
  <c r="CK8" i="1"/>
  <c r="CW8" i="1" s="1"/>
  <c r="CR154" i="1"/>
  <c r="DD154" i="1" s="1"/>
  <c r="CK105" i="1"/>
  <c r="CW105" i="1" s="1"/>
  <c r="CU16" i="1"/>
  <c r="DG16" i="1" s="1"/>
  <c r="CP30" i="1"/>
  <c r="DB30" i="1" s="1"/>
  <c r="CR9" i="1"/>
  <c r="DD9" i="1" s="1"/>
  <c r="CU52" i="1"/>
  <c r="DG52" i="1" s="1"/>
  <c r="CT112" i="1"/>
  <c r="DF112" i="1" s="1"/>
  <c r="CN112" i="1"/>
  <c r="CZ112" i="1" s="1"/>
  <c r="CL143" i="1"/>
  <c r="CX143" i="1" s="1"/>
  <c r="CS11" i="1"/>
  <c r="DE11" i="1" s="1"/>
  <c r="CQ52" i="1"/>
  <c r="DC52" i="1" s="1"/>
  <c r="CU87" i="1"/>
  <c r="DG87" i="1" s="1"/>
  <c r="CU93" i="1"/>
  <c r="DG93" i="1" s="1"/>
  <c r="CK85" i="1"/>
  <c r="CW85" i="1" s="1"/>
  <c r="CP11" i="1"/>
  <c r="DB11" i="1" s="1"/>
  <c r="CT101" i="1"/>
  <c r="DF101" i="1" s="1"/>
  <c r="CN55" i="1"/>
  <c r="CZ55" i="1" s="1"/>
  <c r="CP95" i="1"/>
  <c r="DB95" i="1" s="1"/>
  <c r="CS28" i="1"/>
  <c r="DE28" i="1" s="1"/>
  <c r="CK131" i="1"/>
  <c r="CW131" i="1" s="1"/>
  <c r="CT123" i="1"/>
  <c r="DF123" i="1" s="1"/>
  <c r="CK138" i="1"/>
  <c r="CW138" i="1" s="1"/>
  <c r="CQ65" i="1"/>
  <c r="DC65" i="1" s="1"/>
  <c r="CM150" i="1"/>
  <c r="CY150" i="1" s="1"/>
  <c r="CV42" i="1"/>
  <c r="DH42" i="1" s="1"/>
  <c r="CP122" i="1"/>
  <c r="DB122" i="1" s="1"/>
  <c r="CS63" i="1"/>
  <c r="DE63" i="1" s="1"/>
  <c r="CV58" i="1"/>
  <c r="DH58" i="1" s="1"/>
  <c r="CU43" i="1"/>
  <c r="DG43" i="1" s="1"/>
  <c r="CR18" i="1"/>
  <c r="DD18" i="1" s="1"/>
  <c r="CU77" i="1"/>
  <c r="DG77" i="1" s="1"/>
  <c r="CS130" i="1"/>
  <c r="DE130"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Q130" i="1"/>
  <c r="DC130" i="1" s="1"/>
  <c r="CM62" i="1"/>
  <c r="CY62" i="1" s="1"/>
  <c r="CM73" i="1"/>
  <c r="CY73" i="1" s="1"/>
  <c r="CP32" i="1"/>
  <c r="DB32" i="1" s="1"/>
  <c r="CM53" i="1"/>
  <c r="CY53" i="1" s="1"/>
  <c r="CP63" i="1"/>
  <c r="DB63" i="1" s="1"/>
  <c r="CS10" i="1"/>
  <c r="DE10" i="1" s="1"/>
  <c r="CQ103" i="1"/>
  <c r="DC103"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T144" i="1"/>
  <c r="DF144" i="1" s="1"/>
  <c r="CN76" i="1"/>
  <c r="CZ76" i="1" s="1"/>
  <c r="CV46" i="1"/>
  <c r="DH46" i="1" s="1"/>
  <c r="CS146" i="1"/>
  <c r="DE146" i="1" s="1"/>
  <c r="CS114" i="1"/>
  <c r="DE114" i="1" s="1"/>
  <c r="CL115" i="1"/>
  <c r="CX115" i="1" s="1"/>
  <c r="CS120" i="1"/>
  <c r="DE120" i="1" s="1"/>
  <c r="CK146" i="1"/>
  <c r="CW146" i="1" s="1"/>
  <c r="CR30" i="1"/>
  <c r="DD30" i="1" s="1"/>
  <c r="CP64" i="1"/>
  <c r="DB64" i="1" s="1"/>
  <c r="CM92" i="1"/>
  <c r="CY92" i="1" s="1"/>
  <c r="CO109" i="1"/>
  <c r="DA109" i="1" s="1"/>
  <c r="CT67" i="1"/>
  <c r="DF67" i="1" s="1"/>
  <c r="CU68" i="1"/>
  <c r="DG68" i="1" s="1"/>
  <c r="CP105" i="1"/>
  <c r="DB105" i="1" s="1"/>
  <c r="CV125" i="1"/>
  <c r="DH125" i="1" s="1"/>
  <c r="CR123" i="1"/>
  <c r="DD123" i="1" s="1"/>
  <c r="CP149" i="1"/>
  <c r="DB149" i="1" s="1"/>
  <c r="CM106" i="1"/>
  <c r="CY106" i="1" s="1"/>
  <c r="CV40" i="1"/>
  <c r="DH40" i="1" s="1"/>
  <c r="CM24" i="1"/>
  <c r="CY24" i="1" s="1"/>
  <c r="CV53" i="1"/>
  <c r="DH53" i="1" s="1"/>
  <c r="CT35" i="1"/>
  <c r="DF35" i="1" s="1"/>
  <c r="CV137" i="1"/>
  <c r="DH137" i="1" s="1"/>
  <c r="CS111" i="1"/>
  <c r="DE111" i="1" s="1"/>
  <c r="CQ12" i="1"/>
  <c r="DC12" i="1" s="1"/>
  <c r="CO8" i="1"/>
  <c r="DA8" i="1" s="1"/>
  <c r="CV118" i="1"/>
  <c r="DH118" i="1" s="1"/>
  <c r="CM103" i="1"/>
  <c r="CY103" i="1" s="1"/>
  <c r="CV126" i="1"/>
  <c r="DH126" i="1" s="1"/>
  <c r="CS18" i="1"/>
  <c r="DE18" i="1" s="1"/>
  <c r="CL90" i="1"/>
  <c r="CX90" i="1" s="1"/>
  <c r="CQ86" i="1"/>
  <c r="DC86" i="1" s="1"/>
  <c r="CO147" i="1"/>
  <c r="DA147" i="1" s="1"/>
  <c r="CQ42" i="1"/>
  <c r="DC42" i="1" s="1"/>
  <c r="CN29" i="1"/>
  <c r="CZ29" i="1" s="1"/>
  <c r="CP150" i="1"/>
  <c r="DB150" i="1" s="1"/>
  <c r="CQ113" i="1"/>
  <c r="DC113" i="1" s="1"/>
  <c r="CM129" i="1"/>
  <c r="CY129" i="1" s="1"/>
  <c r="CL29" i="1"/>
  <c r="CX29" i="1" s="1"/>
  <c r="CP26" i="1"/>
  <c r="DB26" i="1" s="1"/>
  <c r="CQ115" i="1"/>
  <c r="DC115" i="1" s="1"/>
  <c r="CQ152" i="1"/>
  <c r="DC152" i="1" s="1"/>
  <c r="CM80" i="1"/>
  <c r="CY80" i="1" s="1"/>
  <c r="CK63" i="1"/>
  <c r="CW63" i="1" s="1"/>
  <c r="CR27" i="1"/>
  <c r="DD27" i="1" s="1"/>
  <c r="CU114" i="1"/>
  <c r="DG114" i="1" s="1"/>
  <c r="CS151" i="1"/>
  <c r="DE151" i="1" s="1"/>
  <c r="CN43" i="1"/>
  <c r="CZ43" i="1" s="1"/>
  <c r="CK121" i="1"/>
  <c r="CW121" i="1" s="1"/>
  <c r="CR150" i="1"/>
  <c r="DD150"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R132" i="1"/>
  <c r="DD132"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R134" i="1"/>
  <c r="DD134" i="1" s="1"/>
  <c r="CU82" i="1"/>
  <c r="DG82" i="1" s="1"/>
  <c r="CU153" i="1"/>
  <c r="DG153" i="1" s="1"/>
  <c r="CN36" i="1"/>
  <c r="CZ36" i="1" s="1"/>
  <c r="CV70" i="1"/>
  <c r="DH70" i="1" s="1"/>
  <c r="CP118" i="1"/>
  <c r="DB118" i="1" s="1"/>
  <c r="CQ155" i="1"/>
  <c r="DC155" i="1" s="1"/>
  <c r="CS67" i="1"/>
  <c r="DE67" i="1" s="1"/>
  <c r="CK151" i="1"/>
  <c r="CW151" i="1" s="1"/>
  <c r="CT147" i="1"/>
  <c r="DF147" i="1" s="1"/>
  <c r="CS47" i="1"/>
  <c r="DE47" i="1" s="1"/>
  <c r="CS25" i="1"/>
  <c r="DE25" i="1" s="1"/>
  <c r="CU55" i="1"/>
  <c r="DG55" i="1" s="1"/>
  <c r="CO99" i="1"/>
  <c r="DA99" i="1" s="1"/>
  <c r="CL141" i="1"/>
  <c r="CX141" i="1" s="1"/>
  <c r="CS155" i="1"/>
  <c r="DE155" i="1" s="1"/>
  <c r="CR153" i="1"/>
  <c r="DD153" i="1" s="1"/>
  <c r="CT39" i="1"/>
  <c r="DF39" i="1" s="1"/>
  <c r="CO106" i="1"/>
  <c r="DA106" i="1" s="1"/>
  <c r="CK17" i="1"/>
  <c r="CW17" i="1" s="1"/>
  <c r="CL65" i="1"/>
  <c r="CX65" i="1" s="1"/>
  <c r="CQ11" i="1"/>
  <c r="DC11" i="1" s="1"/>
  <c r="CS140" i="1"/>
  <c r="DE140" i="1" s="1"/>
  <c r="CM83" i="1"/>
  <c r="CY83" i="1" s="1"/>
  <c r="CL28" i="1"/>
  <c r="CX28" i="1" s="1"/>
  <c r="CP29" i="1"/>
  <c r="DB29" i="1" s="1"/>
  <c r="CN39" i="1"/>
  <c r="CZ39" i="1" s="1"/>
  <c r="CS80" i="1"/>
  <c r="DE80" i="1" s="1"/>
  <c r="CM48" i="1"/>
  <c r="CY48" i="1" s="1"/>
  <c r="CK77" i="1"/>
  <c r="CW77" i="1" s="1"/>
  <c r="CQ94" i="1"/>
  <c r="DC94" i="1" s="1"/>
  <c r="CL123" i="1"/>
  <c r="CX123" i="1" s="1"/>
  <c r="CL132" i="1"/>
  <c r="CX132" i="1" s="1"/>
  <c r="CL89" i="1"/>
  <c r="CX89" i="1" s="1"/>
  <c r="CQ110" i="1"/>
  <c r="DC110" i="1" s="1"/>
  <c r="CS103" i="1"/>
  <c r="DE103" i="1" s="1"/>
  <c r="CR118" i="1"/>
  <c r="DD118" i="1" s="1"/>
  <c r="CK64" i="1"/>
  <c r="CW64" i="1" s="1"/>
  <c r="CT120" i="1"/>
  <c r="DF120" i="1" s="1"/>
  <c r="CS90" i="1"/>
  <c r="DE90" i="1" s="1"/>
  <c r="CU140" i="1"/>
  <c r="DG140" i="1" s="1"/>
  <c r="CR148" i="1"/>
  <c r="DD148" i="1" s="1"/>
  <c r="CU80" i="1"/>
  <c r="DG80" i="1" s="1"/>
  <c r="CM44" i="1"/>
  <c r="CY44" i="1" s="1"/>
  <c r="CL24" i="1"/>
  <c r="CX24" i="1" s="1"/>
  <c r="CN5" i="1"/>
  <c r="CZ5" i="1" s="1"/>
  <c r="CM117" i="1"/>
  <c r="CY117" i="1" s="1"/>
  <c r="CN20" i="1"/>
  <c r="CZ20" i="1" s="1"/>
  <c r="CS141" i="1"/>
  <c r="DE141" i="1" s="1"/>
  <c r="CP66" i="1"/>
  <c r="DB66" i="1" s="1"/>
  <c r="CS5" i="1"/>
  <c r="DE5" i="1" s="1"/>
  <c r="CS60" i="1"/>
  <c r="DE60" i="1" s="1"/>
  <c r="CU122" i="1"/>
  <c r="DG122" i="1" s="1"/>
  <c r="CN58" i="1"/>
  <c r="CZ58" i="1" s="1"/>
  <c r="CR73" i="1"/>
  <c r="DD73" i="1" s="1"/>
  <c r="CK41" i="1"/>
  <c r="CW41" i="1" s="1"/>
  <c r="CN65" i="1"/>
  <c r="CZ65" i="1" s="1"/>
  <c r="CR88" i="1"/>
  <c r="DD88" i="1" s="1"/>
  <c r="CN46" i="1"/>
  <c r="CZ46" i="1" s="1"/>
  <c r="CP67" i="1"/>
  <c r="DB67" i="1" s="1"/>
  <c r="CM28" i="1"/>
  <c r="CY28" i="1" s="1"/>
  <c r="CL59" i="1"/>
  <c r="CX59" i="1" s="1"/>
  <c r="CQ133" i="1"/>
  <c r="DC133" i="1" s="1"/>
  <c r="CL131" i="1"/>
  <c r="CX131" i="1" s="1"/>
  <c r="CN96" i="1"/>
  <c r="CZ96" i="1" s="1"/>
  <c r="CN133" i="1"/>
  <c r="CZ133" i="1" s="1"/>
  <c r="CN35" i="1"/>
  <c r="CZ35" i="1" s="1"/>
  <c r="CM52" i="1"/>
  <c r="CY52" i="1" s="1"/>
  <c r="CN140" i="1"/>
  <c r="CZ140" i="1" s="1"/>
  <c r="CN149" i="1"/>
  <c r="CZ149" i="1" s="1"/>
  <c r="CU108" i="1"/>
  <c r="DG108" i="1" s="1"/>
  <c r="CS78" i="1"/>
  <c r="DE78" i="1" s="1"/>
  <c r="CT5" i="1"/>
  <c r="DF5" i="1" s="1"/>
  <c r="CS148" i="1"/>
  <c r="DE148"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P142" i="1"/>
  <c r="DB142" i="1" s="1"/>
  <c r="CN45" i="1"/>
  <c r="CZ45" i="1" s="1"/>
  <c r="CQ153" i="1"/>
  <c r="DC153" i="1" s="1"/>
  <c r="CV54" i="1"/>
  <c r="DH54" i="1" s="1"/>
  <c r="CS70" i="1"/>
  <c r="DE70" i="1" s="1"/>
  <c r="CO102" i="1"/>
  <c r="DA102" i="1" s="1"/>
  <c r="CN67" i="1"/>
  <c r="CZ67" i="1" s="1"/>
  <c r="CS58" i="1"/>
  <c r="DE58" i="1" s="1"/>
  <c r="CO112" i="1"/>
  <c r="DA112" i="1" s="1"/>
  <c r="CK38" i="1"/>
  <c r="CW38" i="1" s="1"/>
  <c r="CT102" i="1"/>
  <c r="DF102" i="1" s="1"/>
  <c r="CM9" i="1"/>
  <c r="CY9" i="1" s="1"/>
  <c r="CS8" i="1"/>
  <c r="DE8" i="1" s="1"/>
  <c r="CN150" i="1"/>
  <c r="CZ150" i="1" s="1"/>
  <c r="CM90" i="1"/>
  <c r="CY90" i="1" s="1"/>
  <c r="CK13" i="1"/>
  <c r="CW13" i="1" s="1"/>
  <c r="CV66" i="1"/>
  <c r="DH66" i="1" s="1"/>
  <c r="CT122" i="1"/>
  <c r="DF122" i="1" s="1"/>
  <c r="CR28" i="1"/>
  <c r="DD28" i="1" s="1"/>
  <c r="CK24" i="1"/>
  <c r="CW24" i="1" s="1"/>
  <c r="CK10" i="1"/>
  <c r="CW10" i="1" s="1"/>
  <c r="CN145" i="1"/>
  <c r="CZ145" i="1" s="1"/>
  <c r="CK92" i="1"/>
  <c r="CW92" i="1" s="1"/>
  <c r="CL55" i="1"/>
  <c r="CX55" i="1" s="1"/>
  <c r="CS134" i="1"/>
  <c r="DE134" i="1" s="1"/>
  <c r="CL62" i="1"/>
  <c r="CX62" i="1" s="1"/>
  <c r="CP119" i="1"/>
  <c r="DB119" i="1" s="1"/>
  <c r="CS49" i="1"/>
  <c r="DE49" i="1" s="1"/>
  <c r="CS51" i="1"/>
  <c r="DE51" i="1" s="1"/>
  <c r="CU151" i="1"/>
  <c r="DG151" i="1" s="1"/>
  <c r="CU99" i="1"/>
  <c r="DG99" i="1" s="1"/>
  <c r="CR72" i="1"/>
  <c r="DD72" i="1" s="1"/>
  <c r="CL31" i="1"/>
  <c r="CX31" i="1" s="1"/>
  <c r="CM151" i="1"/>
  <c r="CY151" i="1" s="1"/>
  <c r="CV149" i="1"/>
  <c r="DH149" i="1" s="1"/>
  <c r="CR74" i="1"/>
  <c r="DD74" i="1" s="1"/>
  <c r="CQ40" i="1"/>
  <c r="DC40" i="1" s="1"/>
  <c r="CU89" i="1"/>
  <c r="DG89" i="1" s="1"/>
  <c r="CU125" i="1"/>
  <c r="DG125" i="1" s="1"/>
  <c r="CN116" i="1"/>
  <c r="CZ116" i="1" s="1"/>
  <c r="CP108" i="1"/>
  <c r="DB108" i="1" s="1"/>
  <c r="CN61" i="1"/>
  <c r="CZ61" i="1" s="1"/>
  <c r="CV62" i="1"/>
  <c r="DH62" i="1" s="1"/>
  <c r="CR111" i="1"/>
  <c r="DD111" i="1" s="1"/>
  <c r="CT139" i="1"/>
  <c r="DF139" i="1" s="1"/>
  <c r="CK150" i="1"/>
  <c r="CW150" i="1" s="1"/>
  <c r="CQ38" i="1"/>
  <c r="DC38" i="1" s="1"/>
  <c r="CP94" i="1"/>
  <c r="DB94" i="1" s="1"/>
  <c r="CP25" i="1"/>
  <c r="DB25" i="1" s="1"/>
  <c r="CT49" i="1"/>
  <c r="DF49" i="1" s="1"/>
  <c r="CV22" i="1"/>
  <c r="DH22" i="1" s="1"/>
  <c r="CK22" i="1"/>
  <c r="CW22" i="1" s="1"/>
  <c r="CU130" i="1"/>
  <c r="DG130" i="1" s="1"/>
  <c r="CO84" i="1"/>
  <c r="DA84" i="1" s="1"/>
  <c r="CL125" i="1"/>
  <c r="CX125" i="1" s="1"/>
  <c r="CR138" i="1"/>
  <c r="DD138" i="1" s="1"/>
  <c r="CR101" i="1"/>
  <c r="DD101" i="1" s="1"/>
  <c r="CM72" i="1"/>
  <c r="CY72" i="1" s="1"/>
  <c r="CR94" i="1"/>
  <c r="DD94" i="1" s="1"/>
  <c r="CN44" i="1"/>
  <c r="CZ44" i="1" s="1"/>
  <c r="CK81" i="1"/>
  <c r="CW81" i="1" s="1"/>
  <c r="CL17" i="1"/>
  <c r="CX17" i="1" s="1"/>
  <c r="CP136" i="1"/>
  <c r="DB136" i="1" s="1"/>
  <c r="CQ76" i="1"/>
  <c r="DC76" i="1" s="1"/>
  <c r="CN12" i="1"/>
  <c r="CZ12" i="1" s="1"/>
  <c r="CM77" i="1"/>
  <c r="CY77" i="1" s="1"/>
  <c r="CV71" i="1"/>
  <c r="DH71" i="1" s="1"/>
  <c r="CS101" i="1"/>
  <c r="DE101" i="1" s="1"/>
  <c r="CV45" i="1"/>
  <c r="DH45" i="1" s="1"/>
  <c r="CU112" i="1"/>
  <c r="DG112" i="1" s="1"/>
  <c r="CU102" i="1"/>
  <c r="DG102" i="1" s="1"/>
  <c r="CO146" i="1"/>
  <c r="DA146" i="1" s="1"/>
  <c r="CV124" i="1"/>
  <c r="DH124" i="1" s="1"/>
  <c r="CT136" i="1"/>
  <c r="DF136" i="1" s="1"/>
  <c r="CL127" i="1"/>
  <c r="CX127" i="1" s="1"/>
  <c r="CL112" i="1"/>
  <c r="CX112" i="1" s="1"/>
  <c r="CO11" i="1"/>
  <c r="DA11" i="1" s="1"/>
  <c r="CU90" i="1"/>
  <c r="DG90" i="1" s="1"/>
  <c r="CN13" i="1"/>
  <c r="CZ13" i="1" s="1"/>
  <c r="CO137" i="1"/>
  <c r="DA137" i="1" s="1"/>
  <c r="CM26" i="1"/>
  <c r="CY26" i="1" s="1"/>
  <c r="CO154" i="1"/>
  <c r="DA154" i="1" s="1"/>
  <c r="CU111" i="1"/>
  <c r="DG111" i="1" s="1"/>
  <c r="CO49" i="1"/>
  <c r="DA49" i="1" s="1"/>
  <c r="CN115" i="1"/>
  <c r="CZ115" i="1" s="1"/>
  <c r="CM30" i="1"/>
  <c r="CY30" i="1" s="1"/>
  <c r="CT95" i="1"/>
  <c r="DF95" i="1" s="1"/>
  <c r="CN123" i="1"/>
  <c r="CZ123" i="1" s="1"/>
  <c r="CV153" i="1"/>
  <c r="DH153" i="1" s="1"/>
  <c r="CT58" i="1"/>
  <c r="DF58" i="1" s="1"/>
  <c r="CO91" i="1"/>
  <c r="DA91" i="1" s="1"/>
  <c r="CQ132" i="1"/>
  <c r="DC132" i="1" s="1"/>
  <c r="CN53" i="1"/>
  <c r="CZ53" i="1" s="1"/>
  <c r="CV108" i="1"/>
  <c r="DH108" i="1" s="1"/>
  <c r="CK57" i="1"/>
  <c r="CW57" i="1" s="1"/>
  <c r="CM39" i="1"/>
  <c r="CY39" i="1" s="1"/>
  <c r="CU74" i="1"/>
  <c r="DG74" i="1" s="1"/>
  <c r="CO20" i="1"/>
  <c r="DA20" i="1" s="1"/>
  <c r="CK33" i="1"/>
  <c r="CW33" i="1" s="1"/>
  <c r="CN144" i="1"/>
  <c r="CZ144" i="1" s="1"/>
  <c r="CQ29" i="1"/>
  <c r="DC29" i="1" s="1"/>
  <c r="CU145" i="1"/>
  <c r="DG145" i="1" s="1"/>
  <c r="CS125" i="1"/>
  <c r="DE125" i="1" s="1"/>
  <c r="CV152" i="1"/>
  <c r="DH152" i="1" s="1"/>
  <c r="CU45" i="1"/>
  <c r="DG45" i="1" s="1"/>
  <c r="CR122" i="1"/>
  <c r="DD122" i="1" s="1"/>
  <c r="CP84" i="1"/>
  <c r="DB84" i="1" s="1"/>
  <c r="CS99" i="1"/>
  <c r="DE99" i="1" s="1"/>
  <c r="CV65" i="1"/>
  <c r="DH65" i="1" s="1"/>
  <c r="CL148" i="1"/>
  <c r="CX148" i="1" s="1"/>
  <c r="CN88" i="1"/>
  <c r="CZ88" i="1" s="1"/>
  <c r="CU35" i="1"/>
  <c r="DG35" i="1" s="1"/>
  <c r="CP7" i="1"/>
  <c r="DB7" i="1" s="1"/>
  <c r="CO28" i="1"/>
  <c r="DA28" i="1" s="1"/>
  <c r="CK83" i="1"/>
  <c r="CW83" i="1" s="1"/>
  <c r="CM63" i="1"/>
  <c r="CY63" i="1" s="1"/>
  <c r="CM27" i="1"/>
  <c r="CY27" i="1" s="1"/>
  <c r="CL133" i="1"/>
  <c r="CX133" i="1" s="1"/>
  <c r="CS71" i="1"/>
  <c r="DE71" i="1" s="1"/>
  <c r="CS139" i="1"/>
  <c r="DE139" i="1" s="1"/>
  <c r="CN9" i="1"/>
  <c r="CZ9" i="1" s="1"/>
  <c r="CL139" i="1"/>
  <c r="CX139" i="1" s="1"/>
  <c r="CV96" i="1"/>
  <c r="DH96" i="1" s="1"/>
  <c r="CS138" i="1"/>
  <c r="DE138" i="1" s="1"/>
  <c r="CN8" i="1"/>
  <c r="CZ8" i="1" s="1"/>
  <c r="CV64" i="1"/>
  <c r="DH64" i="1" s="1"/>
  <c r="CN104" i="1"/>
  <c r="CZ104" i="1" s="1"/>
  <c r="CN155" i="1"/>
  <c r="CZ155" i="1" s="1"/>
  <c r="CR130" i="1"/>
  <c r="DD130" i="1" s="1"/>
  <c r="CQ82" i="1"/>
  <c r="DC82" i="1" s="1"/>
  <c r="CQ127" i="1"/>
  <c r="DC127" i="1" s="1"/>
  <c r="CP151" i="1"/>
  <c r="DB151" i="1" s="1"/>
  <c r="CT125" i="1"/>
  <c r="DF125" i="1" s="1"/>
  <c r="CP83" i="1"/>
  <c r="DB83" i="1" s="1"/>
  <c r="CN131" i="1"/>
  <c r="CZ131" i="1" s="1"/>
  <c r="CO63" i="1"/>
  <c r="DA63" i="1" s="1"/>
  <c r="CL8" i="1"/>
  <c r="CX8" i="1" s="1"/>
  <c r="CT155" i="1"/>
  <c r="DF155" i="1" s="1"/>
  <c r="CL53" i="1"/>
  <c r="CX53" i="1" s="1"/>
  <c r="CU116" i="1"/>
  <c r="DG116" i="1" s="1"/>
  <c r="CN97" i="1"/>
  <c r="CZ97" i="1" s="1"/>
  <c r="CN154" i="1"/>
  <c r="CZ154" i="1" s="1"/>
  <c r="CU94" i="1"/>
  <c r="DG94" i="1" s="1"/>
  <c r="CM138" i="1"/>
  <c r="CY138" i="1" s="1"/>
  <c r="CM154" i="1"/>
  <c r="CY154" i="1" s="1"/>
  <c r="CO103" i="1"/>
  <c r="DA103" i="1" s="1"/>
  <c r="CP42" i="1"/>
  <c r="DB42" i="1" s="1"/>
  <c r="CU60" i="1"/>
  <c r="DG60" i="1" s="1"/>
  <c r="CV95" i="1"/>
  <c r="DH95" i="1" s="1"/>
  <c r="CP75" i="1"/>
  <c r="DB75" i="1" s="1"/>
  <c r="CL39" i="1"/>
  <c r="CX39" i="1" s="1"/>
  <c r="CO111" i="1"/>
  <c r="DA111" i="1" s="1"/>
  <c r="CL134" i="1"/>
  <c r="CX134" i="1" s="1"/>
  <c r="CL46" i="1"/>
  <c r="CX46" i="1" s="1"/>
  <c r="CO72" i="1"/>
  <c r="DA72" i="1" s="1"/>
  <c r="CL77" i="1"/>
  <c r="CX77" i="1" s="1"/>
  <c r="CN75" i="1"/>
  <c r="CZ75" i="1" s="1"/>
  <c r="CO123" i="1"/>
  <c r="DA123" i="1" s="1"/>
  <c r="CO88" i="1"/>
  <c r="DA88" i="1" s="1"/>
  <c r="CP60" i="1"/>
  <c r="DB60" i="1" s="1"/>
  <c r="CU67" i="1"/>
  <c r="DG67" i="1" s="1"/>
  <c r="CK27" i="1"/>
  <c r="CW27" i="1" s="1"/>
  <c r="CK142" i="1"/>
  <c r="CW142" i="1" s="1"/>
  <c r="CV41" i="1"/>
  <c r="DH41" i="1" s="1"/>
  <c r="CL56" i="1"/>
  <c r="CX56" i="1" s="1"/>
  <c r="CN34" i="1"/>
  <c r="CZ34" i="1" s="1"/>
  <c r="CU10" i="1"/>
  <c r="DG10" i="1" s="1"/>
  <c r="CV6" i="1"/>
  <c r="DH6" i="1" s="1"/>
  <c r="CQ109" i="1"/>
  <c r="DC109" i="1" s="1"/>
  <c r="CN90" i="1"/>
  <c r="CZ90" i="1" s="1"/>
  <c r="CV121" i="1"/>
  <c r="DH121" i="1" s="1"/>
  <c r="CO33" i="1"/>
  <c r="DA33" i="1" s="1"/>
  <c r="CO96" i="1"/>
  <c r="DA96" i="1" s="1"/>
  <c r="CT135" i="1"/>
  <c r="DF135" i="1" s="1"/>
  <c r="CO104" i="1"/>
  <c r="DA104" i="1" s="1"/>
  <c r="CM98" i="1"/>
  <c r="CY98" i="1" s="1"/>
  <c r="CK9" i="1"/>
  <c r="CW9" i="1" s="1"/>
  <c r="CR91" i="1"/>
  <c r="DD91" i="1" s="1"/>
  <c r="CR113" i="1"/>
  <c r="DD113" i="1" s="1"/>
  <c r="CO80" i="1"/>
  <c r="DA80" i="1" s="1"/>
  <c r="CO113" i="1"/>
  <c r="DA113" i="1" s="1"/>
  <c r="CN11" i="1"/>
  <c r="CZ11" i="1" s="1"/>
  <c r="CU146" i="1"/>
  <c r="DG146" i="1" s="1"/>
  <c r="CV105" i="1"/>
  <c r="DH105" i="1" s="1"/>
  <c r="CQ128" i="1"/>
  <c r="DC128" i="1" s="1"/>
  <c r="CU131" i="1"/>
  <c r="DG131" i="1" s="1"/>
  <c r="CU78" i="1"/>
  <c r="DG78" i="1" s="1"/>
  <c r="CM67" i="1"/>
  <c r="CY67" i="1" s="1"/>
  <c r="CR149" i="1"/>
  <c r="DD149" i="1" s="1"/>
  <c r="CN48" i="1"/>
  <c r="CZ48" i="1" s="1"/>
  <c r="CQ136" i="1"/>
  <c r="DC136" i="1" s="1"/>
  <c r="CP73" i="1"/>
  <c r="DB73" i="1" s="1"/>
  <c r="CQ108" i="1"/>
  <c r="DC108" i="1" s="1"/>
  <c r="CO127" i="1"/>
  <c r="DA127" i="1" s="1"/>
  <c r="CN69" i="1"/>
  <c r="CZ69" i="1" s="1"/>
  <c r="CQ34" i="1"/>
  <c r="DC34" i="1" s="1"/>
  <c r="CK112" i="1"/>
  <c r="CW112" i="1" s="1"/>
  <c r="CM64" i="1"/>
  <c r="CY64" i="1" s="1"/>
  <c r="CN50" i="1"/>
  <c r="CZ50" i="1" s="1"/>
  <c r="CQ27" i="1"/>
  <c r="DC27" i="1" s="1"/>
  <c r="CL147" i="1"/>
  <c r="CX147" i="1" s="1"/>
  <c r="CR26" i="1"/>
  <c r="DD26" i="1" s="1"/>
  <c r="CO12" i="1"/>
  <c r="DA12" i="1" s="1"/>
  <c r="CV112" i="1"/>
  <c r="DH112" i="1" s="1"/>
  <c r="CR22" i="1"/>
  <c r="DD22" i="1" s="1"/>
  <c r="CK122" i="1"/>
  <c r="CW122" i="1" s="1"/>
  <c r="CP145" i="1"/>
  <c r="DB145" i="1" s="1"/>
  <c r="CS113" i="1"/>
  <c r="DE113" i="1" s="1"/>
  <c r="CM23" i="1"/>
  <c r="CY23" i="1" s="1"/>
  <c r="CO74" i="1"/>
  <c r="DA74" i="1" s="1"/>
  <c r="CK53" i="1"/>
  <c r="CW53" i="1" s="1"/>
  <c r="CO37" i="1"/>
  <c r="DA37" i="1" s="1"/>
  <c r="CT28" i="1"/>
  <c r="DF28" i="1" s="1"/>
  <c r="CO6" i="1"/>
  <c r="DA6" i="1" s="1"/>
  <c r="CN7" i="1"/>
  <c r="CZ7" i="1" s="1"/>
  <c r="CN134" i="1"/>
  <c r="CZ134" i="1" s="1"/>
  <c r="CV128" i="1"/>
  <c r="DH128" i="1" s="1"/>
  <c r="CV122" i="1"/>
  <c r="DH122" i="1" s="1"/>
  <c r="CV39" i="1"/>
  <c r="DH39" i="1" s="1"/>
  <c r="CM102" i="1"/>
  <c r="CY102" i="1" s="1"/>
  <c r="CP39" i="1"/>
  <c r="DB39" i="1" s="1"/>
  <c r="CP133" i="1"/>
  <c r="DB133" i="1" s="1"/>
  <c r="CR59" i="1"/>
  <c r="DD59" i="1" s="1"/>
  <c r="CT27" i="1"/>
  <c r="DF27" i="1" s="1"/>
  <c r="CQ60" i="1"/>
  <c r="DC60" i="1" s="1"/>
  <c r="CQ85" i="1"/>
  <c r="DC85" i="1" s="1"/>
  <c r="CK55" i="1"/>
  <c r="CW55" i="1" s="1"/>
  <c r="CU72" i="1"/>
  <c r="DG72" i="1" s="1"/>
  <c r="CU57" i="1"/>
  <c r="DG57" i="1" s="1"/>
  <c r="CN25" i="1"/>
  <c r="CZ25" i="1" s="1"/>
  <c r="CP117" i="1"/>
  <c r="DB117" i="1" s="1"/>
  <c r="CP85" i="1"/>
  <c r="DB85" i="1" s="1"/>
  <c r="CN100" i="1"/>
  <c r="CZ100" i="1" s="1"/>
  <c r="CM121" i="1"/>
  <c r="CY121" i="1" s="1"/>
  <c r="CO148" i="1"/>
  <c r="DA148" i="1" s="1"/>
  <c r="CR35" i="1"/>
  <c r="DD35" i="1" s="1"/>
  <c r="CL13" i="1"/>
  <c r="CX13" i="1" s="1"/>
  <c r="CL150" i="1"/>
  <c r="CX150" i="1" s="1"/>
  <c r="CP148" i="1"/>
  <c r="DB148" i="1" s="1"/>
  <c r="CN132" i="1"/>
  <c r="CZ132" i="1" s="1"/>
  <c r="CV115" i="1"/>
  <c r="DH115" i="1" s="1"/>
  <c r="CT132" i="1"/>
  <c r="DF132" i="1" s="1"/>
  <c r="CP50" i="1"/>
  <c r="DB50" i="1" s="1"/>
  <c r="CM8" i="1"/>
  <c r="CY8" i="1" s="1"/>
  <c r="CV57" i="1"/>
  <c r="DH57" i="1" s="1"/>
  <c r="CM140" i="1"/>
  <c r="CY140" i="1" s="1"/>
  <c r="CK118" i="1"/>
  <c r="CW118" i="1" s="1"/>
  <c r="CO9" i="1"/>
  <c r="DA9" i="1" s="1"/>
  <c r="CT23" i="1"/>
  <c r="DF23" i="1" s="1"/>
  <c r="CV91" i="1"/>
  <c r="DH91" i="1" s="1"/>
  <c r="CK137" i="1"/>
  <c r="CW137" i="1" s="1"/>
  <c r="CL137" i="1"/>
  <c r="CX137"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V148" i="1"/>
  <c r="DH148" i="1" s="1"/>
  <c r="CU106" i="1"/>
  <c r="DG106" i="1" s="1"/>
  <c r="CT74" i="1"/>
  <c r="DF74" i="1" s="1"/>
  <c r="CM12" i="1"/>
  <c r="CY12" i="1" s="1"/>
  <c r="CO79" i="1"/>
  <c r="DA79" i="1" s="1"/>
  <c r="CO55" i="1"/>
  <c r="DA55" i="1" s="1"/>
  <c r="CP154" i="1"/>
  <c r="DB154" i="1" s="1"/>
  <c r="CO42" i="1"/>
  <c r="DA42" i="1" s="1"/>
  <c r="CT110" i="1"/>
  <c r="DF110" i="1" s="1"/>
  <c r="CP10" i="1"/>
  <c r="DB10" i="1" s="1"/>
  <c r="CQ101" i="1"/>
  <c r="DC101" i="1" s="1"/>
  <c r="CM88" i="1"/>
  <c r="CY88" i="1" s="1"/>
  <c r="CN110" i="1"/>
  <c r="CZ110" i="1" s="1"/>
  <c r="CQ56" i="1"/>
  <c r="DC56" i="1" s="1"/>
  <c r="CM113" i="1"/>
  <c r="CY113" i="1" s="1"/>
  <c r="CU49" i="1"/>
  <c r="DG49" i="1" s="1"/>
  <c r="CU126" i="1"/>
  <c r="DG126" i="1" s="1"/>
  <c r="CN108" i="1"/>
  <c r="CZ108" i="1" s="1"/>
  <c r="CQ125" i="1"/>
  <c r="DC125" i="1" s="1"/>
  <c r="CN137" i="1"/>
  <c r="CZ137" i="1" s="1"/>
  <c r="CM70" i="1"/>
  <c r="CY70" i="1" s="1"/>
  <c r="CV31" i="1"/>
  <c r="DH31" i="1" s="1"/>
  <c r="CO68" i="1"/>
  <c r="DA68" i="1" s="1"/>
  <c r="CL140" i="1"/>
  <c r="CX140" i="1" s="1"/>
  <c r="CU73" i="1"/>
  <c r="DG73" i="1" s="1"/>
  <c r="CM14" i="1"/>
  <c r="CY14" i="1" s="1"/>
  <c r="CV100" i="1"/>
  <c r="DH100" i="1" s="1"/>
  <c r="CT127" i="1"/>
  <c r="DF127" i="1" s="1"/>
  <c r="CR44" i="1"/>
  <c r="DD44" i="1" s="1"/>
  <c r="CT37" i="1"/>
  <c r="DF37" i="1" s="1"/>
  <c r="CU147" i="1"/>
  <c r="DG147" i="1" s="1"/>
  <c r="CM126" i="1"/>
  <c r="CY126" i="1" s="1"/>
  <c r="CM38" i="1"/>
  <c r="CY38" i="1" s="1"/>
  <c r="CV9" i="1"/>
  <c r="DH9" i="1" s="1"/>
  <c r="CS87" i="1"/>
  <c r="DE87" i="1" s="1"/>
  <c r="CQ17" i="1"/>
  <c r="DC17" i="1" s="1"/>
  <c r="CM31" i="1"/>
  <c r="CY31" i="1" s="1"/>
  <c r="CO67" i="1"/>
  <c r="DA67" i="1" s="1"/>
  <c r="CL124" i="1"/>
  <c r="CX124" i="1" s="1"/>
  <c r="CO45" i="1"/>
  <c r="DA45" i="1" s="1"/>
  <c r="CO5" i="1"/>
  <c r="DA5" i="1" s="1"/>
  <c r="CO141" i="1"/>
  <c r="DA141" i="1" s="1"/>
  <c r="CU121" i="1"/>
  <c r="DG121" i="1" s="1"/>
  <c r="CM5" i="1"/>
  <c r="CY5" i="1" s="1"/>
  <c r="CQ144" i="1"/>
  <c r="DC144" i="1" s="1"/>
  <c r="CN153" i="1"/>
  <c r="CZ153"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P106" i="1"/>
  <c r="DB106" i="1" s="1"/>
  <c r="CM7" i="1"/>
  <c r="CY7" i="1" s="1"/>
  <c r="CU7" i="1"/>
  <c r="DG7" i="1" s="1"/>
  <c r="CV61" i="1"/>
  <c r="DH61" i="1" s="1"/>
  <c r="CN41" i="1"/>
  <c r="CZ41" i="1" s="1"/>
  <c r="CS100" i="1"/>
  <c r="DE100" i="1" s="1"/>
  <c r="CL149" i="1"/>
  <c r="CX149" i="1" s="1"/>
  <c r="CT44" i="1"/>
  <c r="DF44" i="1" s="1"/>
  <c r="CU123" i="1"/>
  <c r="DG123" i="1" s="1"/>
  <c r="CR131" i="1"/>
  <c r="DD131" i="1" s="1"/>
  <c r="CQ91" i="1"/>
  <c r="DC91" i="1" s="1"/>
  <c r="CV80" i="1"/>
  <c r="DH80" i="1" s="1"/>
  <c r="CV35" i="1"/>
  <c r="DH35" i="1" s="1"/>
  <c r="CN37" i="1"/>
  <c r="CZ37" i="1" s="1"/>
  <c r="CV119" i="1"/>
  <c r="DH119" i="1" s="1"/>
  <c r="CQ6" i="1"/>
  <c r="DC6" i="1" s="1"/>
  <c r="CT63" i="1"/>
  <c r="DF63" i="1" s="1"/>
  <c r="CL54" i="1"/>
  <c r="CX54" i="1" s="1"/>
  <c r="CV104" i="1"/>
  <c r="DH104" i="1" s="1"/>
  <c r="CN68" i="1"/>
  <c r="CZ68" i="1" s="1"/>
  <c r="CP71" i="1"/>
  <c r="DB71" i="1" s="1"/>
  <c r="CM132" i="1"/>
  <c r="CY132" i="1" s="1"/>
  <c r="CO117" i="1"/>
  <c r="DA117" i="1" s="1"/>
  <c r="CK104" i="1"/>
  <c r="CW104" i="1" s="1"/>
  <c r="CL9" i="1"/>
  <c r="CX9" i="1" s="1"/>
  <c r="CL64" i="1"/>
  <c r="CX64" i="1" s="1"/>
  <c r="CT121" i="1"/>
  <c r="DF121" i="1" s="1"/>
  <c r="CN6" i="1"/>
  <c r="CZ6" i="1" s="1"/>
  <c r="CK47" i="1"/>
  <c r="CW47" i="1" s="1"/>
  <c r="CV32" i="1"/>
  <c r="DH32" i="1" s="1"/>
  <c r="CR14" i="1"/>
  <c r="DD14" i="1" s="1"/>
  <c r="CM104" i="1"/>
  <c r="CY104" i="1" s="1"/>
  <c r="CU29" i="1"/>
  <c r="DG29" i="1" s="1"/>
  <c r="CU39" i="1"/>
  <c r="DG39" i="1" s="1"/>
  <c r="CU117" i="1"/>
  <c r="DG117" i="1" s="1"/>
  <c r="CL71" i="1"/>
  <c r="CX71" i="1" s="1"/>
  <c r="CM55" i="1"/>
  <c r="CY55" i="1" s="1"/>
  <c r="CM131" i="1"/>
  <c r="CY131" i="1" s="1"/>
  <c r="CV139" i="1"/>
  <c r="DH139" i="1" s="1"/>
  <c r="CU105" i="1"/>
  <c r="DG105" i="1" s="1"/>
  <c r="CS48" i="1"/>
  <c r="DE48" i="1" s="1"/>
  <c r="CK124" i="1"/>
  <c r="CW124" i="1" s="1"/>
  <c r="CL23" i="1"/>
  <c r="CX23" i="1" s="1"/>
  <c r="CV147" i="1"/>
  <c r="DH147" i="1" s="1"/>
  <c r="CV133" i="1"/>
  <c r="DH133" i="1" s="1"/>
  <c r="CP55" i="1"/>
  <c r="DB55" i="1" s="1"/>
  <c r="CM10" i="1"/>
  <c r="CY10" i="1" s="1"/>
  <c r="CL129" i="1"/>
  <c r="CX129" i="1" s="1"/>
  <c r="CO21" i="1"/>
  <c r="DA21" i="1" s="1"/>
  <c r="CO26" i="1"/>
  <c r="DA26" i="1" s="1"/>
  <c r="CQ148" i="1"/>
  <c r="DC148" i="1" s="1"/>
  <c r="CM46" i="1"/>
  <c r="CY46" i="1" s="1"/>
  <c r="CR53" i="1"/>
  <c r="DD53" i="1" s="1"/>
  <c r="CS121" i="1"/>
  <c r="DE121" i="1" s="1"/>
  <c r="CP52" i="1"/>
  <c r="DB52" i="1" s="1"/>
  <c r="CR110" i="1"/>
  <c r="DD110" i="1" s="1"/>
  <c r="CQ140" i="1"/>
  <c r="DC140" i="1" s="1"/>
  <c r="CO152" i="1"/>
  <c r="DA152" i="1" s="1"/>
  <c r="CK98" i="1"/>
  <c r="CW98" i="1" s="1"/>
  <c r="CN147" i="1"/>
  <c r="CZ147" i="1" s="1"/>
  <c r="CS82" i="1"/>
  <c r="DE82" i="1" s="1"/>
  <c r="CU137" i="1"/>
  <c r="DG137" i="1" s="1"/>
  <c r="CL38" i="1"/>
  <c r="CX38" i="1" s="1"/>
  <c r="CR127" i="1"/>
  <c r="DD127" i="1" s="1"/>
  <c r="CU9" i="1"/>
  <c r="DG9" i="1" s="1"/>
  <c r="CP44" i="1"/>
  <c r="DB44" i="1" s="1"/>
  <c r="CT34" i="1"/>
  <c r="DF34" i="1" s="1"/>
  <c r="CR31" i="1"/>
  <c r="DD31" i="1" s="1"/>
  <c r="CU148" i="1"/>
  <c r="DG148" i="1" s="1"/>
  <c r="CU152" i="1"/>
  <c r="DG152" i="1" s="1"/>
  <c r="CU76" i="1"/>
  <c r="DG76" i="1" s="1"/>
  <c r="CP24" i="1"/>
  <c r="DB24" i="1" s="1"/>
  <c r="CQ99" i="1"/>
  <c r="DC99" i="1" s="1"/>
  <c r="CM93" i="1"/>
  <c r="CY93" i="1" s="1"/>
  <c r="CM25" i="1"/>
  <c r="CY25" i="1" s="1"/>
  <c r="CL154" i="1"/>
  <c r="CX154" i="1" s="1"/>
  <c r="CV7" i="1"/>
  <c r="DH7" i="1" s="1"/>
  <c r="CT150" i="1"/>
  <c r="DF150" i="1" s="1"/>
  <c r="CV130" i="1"/>
  <c r="DH130" i="1" s="1"/>
  <c r="CT100" i="1"/>
  <c r="DF100" i="1" s="1"/>
  <c r="CU28" i="1"/>
  <c r="DG28" i="1" s="1"/>
  <c r="CN33" i="1"/>
  <c r="CZ33" i="1" s="1"/>
  <c r="CV10" i="1"/>
  <c r="DH10" i="1" s="1"/>
  <c r="CT78" i="1"/>
  <c r="DF78" i="1" s="1"/>
  <c r="CL76" i="1"/>
  <c r="CX76" i="1" s="1"/>
  <c r="CR96" i="1"/>
  <c r="DD96" i="1" s="1"/>
  <c r="CK111" i="1"/>
  <c r="CW111" i="1" s="1"/>
  <c r="CN111" i="1"/>
  <c r="CZ111" i="1" s="1"/>
  <c r="CV140" i="1"/>
  <c r="DH140" i="1" s="1"/>
  <c r="CU25" i="1"/>
  <c r="DG25" i="1" s="1"/>
  <c r="CU63" i="1"/>
  <c r="DG63" i="1" s="1"/>
  <c r="CM145" i="1"/>
  <c r="CY145"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L145" i="1"/>
  <c r="CX145" i="1" s="1"/>
  <c r="CU30" i="1"/>
  <c r="DG30" i="1" s="1"/>
  <c r="CV33" i="1"/>
  <c r="DH33" i="1" s="1"/>
  <c r="CO155" i="1"/>
  <c r="DA155" i="1" s="1"/>
  <c r="CV88" i="1"/>
  <c r="DH88" i="1" s="1"/>
  <c r="CU150" i="1"/>
  <c r="DG150" i="1" s="1"/>
  <c r="CN141" i="1"/>
  <c r="CZ141" i="1" s="1"/>
  <c r="CV56" i="1"/>
  <c r="DH56" i="1" s="1"/>
  <c r="CS137" i="1"/>
  <c r="DE137" i="1" s="1"/>
  <c r="CT97" i="1"/>
  <c r="DF97" i="1" s="1"/>
  <c r="CP146" i="1"/>
  <c r="DB146" i="1" s="1"/>
  <c r="CK84" i="1"/>
  <c r="CW84" i="1" s="1"/>
  <c r="CL41" i="1"/>
  <c r="CX41" i="1" s="1"/>
  <c r="CV74" i="1"/>
  <c r="DH74" i="1" s="1"/>
  <c r="CU17" i="1"/>
  <c r="DG17" i="1" s="1"/>
  <c r="CV52" i="1"/>
  <c r="DH52" i="1" s="1"/>
  <c r="CQ84" i="1"/>
  <c r="DC84" i="1" s="1"/>
  <c r="CM36" i="1"/>
  <c r="CY36" i="1" s="1"/>
  <c r="CV12" i="1"/>
  <c r="DH12" i="1" s="1"/>
  <c r="CO145" i="1"/>
  <c r="DA145" i="1" s="1"/>
  <c r="CL153" i="1"/>
  <c r="CX153" i="1" s="1"/>
  <c r="CO47" i="1"/>
  <c r="DA47" i="1" s="1"/>
  <c r="CV131" i="1"/>
  <c r="DH131" i="1" s="1"/>
  <c r="CP6" i="1"/>
  <c r="DB6" i="1" s="1"/>
  <c r="CR43" i="1"/>
  <c r="DD43" i="1" s="1"/>
  <c r="CU154" i="1"/>
  <c r="DG154" i="1" s="1"/>
  <c r="CV69" i="1"/>
  <c r="DH69" i="1" s="1"/>
  <c r="CL114" i="1"/>
  <c r="CX114" i="1" s="1"/>
  <c r="CL18" i="1"/>
  <c r="CX18" i="1" s="1"/>
  <c r="CO140" i="1"/>
  <c r="DA140" i="1" s="1"/>
  <c r="CV85" i="1"/>
  <c r="DH85" i="1" s="1"/>
  <c r="CP76" i="1"/>
  <c r="DB76" i="1" s="1"/>
  <c r="CR87" i="1"/>
  <c r="DD87" i="1" s="1"/>
  <c r="CS77" i="1"/>
  <c r="DE77" i="1" s="1"/>
  <c r="CV72" i="1"/>
  <c r="DH72" i="1" s="1"/>
  <c r="CO136" i="1"/>
  <c r="DA136" i="1" s="1"/>
  <c r="CP58" i="1"/>
  <c r="DB58" i="1" s="1"/>
  <c r="CO100" i="1"/>
  <c r="DA100" i="1" s="1"/>
  <c r="CK93" i="1"/>
  <c r="CW93" i="1" s="1"/>
  <c r="CP88" i="1"/>
  <c r="DB88" i="1" s="1"/>
  <c r="CS123" i="1"/>
  <c r="DE123" i="1" s="1"/>
  <c r="CR136" i="1"/>
  <c r="DD136" i="1" s="1"/>
  <c r="CV135" i="1"/>
  <c r="DH135" i="1" s="1"/>
  <c r="CL21" i="1"/>
  <c r="CX21" i="1" s="1"/>
  <c r="CM95" i="1"/>
  <c r="CY95" i="1" s="1"/>
  <c r="CQ54" i="1"/>
  <c r="DC54" i="1" s="1"/>
  <c r="CL151" i="1"/>
  <c r="CX151"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K140" i="1"/>
  <c r="CW140" i="1" s="1"/>
  <c r="CU96" i="1"/>
  <c r="DG96" i="1" s="1"/>
  <c r="CL121" i="1"/>
  <c r="CX121" i="1" s="1"/>
  <c r="CS68" i="1"/>
  <c r="DE68" i="1" s="1"/>
  <c r="CT31" i="1"/>
  <c r="DF31" i="1" s="1"/>
  <c r="CP140" i="1"/>
  <c r="DB140" i="1" s="1"/>
  <c r="CK130" i="1"/>
  <c r="CW130" i="1" s="1"/>
  <c r="CR155" i="1"/>
  <c r="DD155" i="1" s="1"/>
  <c r="CS53" i="1"/>
  <c r="DE53" i="1" s="1"/>
  <c r="CU91" i="1"/>
  <c r="DG91" i="1" s="1"/>
  <c r="CT124" i="1"/>
  <c r="DF124" i="1" s="1"/>
  <c r="CU14" i="1"/>
  <c r="DG14" i="1" s="1"/>
  <c r="CP103" i="1"/>
  <c r="DB103" i="1" s="1"/>
  <c r="CQ23" i="1"/>
  <c r="DC23" i="1" s="1"/>
  <c r="CL98" i="1"/>
  <c r="CX98" i="1" s="1"/>
  <c r="CL36" i="1"/>
  <c r="CX36" i="1" s="1"/>
  <c r="CP22" i="1"/>
  <c r="DB22" i="1" s="1"/>
  <c r="CM142" i="1"/>
  <c r="CY142" i="1" s="1"/>
  <c r="CL48" i="1"/>
  <c r="CX48" i="1" s="1"/>
  <c r="CM11" i="1"/>
  <c r="CY11" i="1" s="1"/>
  <c r="CL22" i="1"/>
  <c r="CX22" i="1" s="1"/>
  <c r="CN128" i="1"/>
  <c r="CZ128" i="1" s="1"/>
  <c r="CM153" i="1"/>
  <c r="CY153" i="1" s="1"/>
  <c r="CU129" i="1"/>
  <c r="DG129" i="1" s="1"/>
  <c r="CM43" i="1"/>
  <c r="CY43" i="1" s="1"/>
  <c r="CT79" i="1"/>
  <c r="DF79" i="1" s="1"/>
  <c r="CN105" i="1"/>
  <c r="CZ105" i="1" s="1"/>
  <c r="CR60" i="1"/>
  <c r="DD60" i="1" s="1"/>
  <c r="CM79" i="1"/>
  <c r="CY79" i="1" s="1"/>
  <c r="CV123" i="1"/>
  <c r="DH123" i="1" s="1"/>
  <c r="CN103" i="1"/>
  <c r="CZ103" i="1" s="1"/>
  <c r="CK89" i="1"/>
  <c r="CW89" i="1" s="1"/>
  <c r="CV28" i="1"/>
  <c r="DH28" i="1" s="1"/>
  <c r="CM141" i="1"/>
  <c r="CY141" i="1" s="1"/>
  <c r="CL10" i="1"/>
  <c r="CX10" i="1" s="1"/>
  <c r="CL106" i="1"/>
  <c r="CX106" i="1" s="1"/>
  <c r="CV24" i="1"/>
  <c r="DH24" i="1" s="1"/>
  <c r="CS35" i="1"/>
  <c r="DE35" i="1" s="1"/>
  <c r="CN84" i="1"/>
  <c r="CZ84" i="1" s="1"/>
  <c r="CT70" i="1"/>
  <c r="DF70" i="1" s="1"/>
  <c r="CL144" i="1"/>
  <c r="CX144" i="1" s="1"/>
  <c r="CQ5" i="1"/>
  <c r="DC5"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M133" i="1"/>
  <c r="CY133" i="1" s="1"/>
  <c r="CO108" i="1"/>
  <c r="DA108" i="1" s="1"/>
  <c r="CN27" i="1"/>
  <c r="CZ27" i="1" s="1"/>
  <c r="CV155" i="1"/>
  <c r="DH155"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P130" i="1"/>
  <c r="DB130"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K145" i="1"/>
  <c r="CW145" i="1" s="1"/>
  <c r="CM20" i="1"/>
  <c r="CY20" i="1" s="1"/>
  <c r="CN80" i="1"/>
  <c r="CZ80" i="1" s="1"/>
  <c r="CV132" i="1"/>
  <c r="DH132" i="1" s="1"/>
  <c r="CR85" i="1"/>
  <c r="DD85" i="1" s="1"/>
  <c r="CU46" i="1"/>
  <c r="DG46" i="1" s="1"/>
  <c r="CR126" i="1"/>
  <c r="DD126" i="1" s="1"/>
  <c r="CT32" i="1"/>
  <c r="DF32" i="1" s="1"/>
  <c r="CN72" i="1"/>
  <c r="CZ72" i="1" s="1"/>
  <c r="CN118" i="1"/>
  <c r="CZ118" i="1" s="1"/>
  <c r="CQ121" i="1"/>
  <c r="DC121" i="1" s="1"/>
  <c r="CP125" i="1"/>
  <c r="DB125" i="1" s="1"/>
  <c r="CR103" i="1"/>
  <c r="DD103" i="1" s="1"/>
  <c r="CM96" i="1"/>
  <c r="CY96" i="1" s="1"/>
  <c r="CU109" i="1"/>
  <c r="DG109" i="1" s="1"/>
  <c r="CU142" i="1"/>
  <c r="DG142" i="1" s="1"/>
  <c r="CQ112" i="1"/>
  <c r="DC112" i="1" s="1"/>
  <c r="CV110" i="1"/>
  <c r="DH110" i="1" s="1"/>
  <c r="CL91" i="1"/>
  <c r="CX91" i="1" s="1"/>
  <c r="CO101" i="1"/>
  <c r="DA101" i="1" s="1"/>
  <c r="CV136" i="1"/>
  <c r="DH136" i="1" s="1"/>
  <c r="CQ16" i="1"/>
  <c r="DC16" i="1" s="1"/>
  <c r="CV77" i="1"/>
  <c r="DH77" i="1" s="1"/>
  <c r="CU134" i="1"/>
  <c r="DG134" i="1" s="1"/>
  <c r="CK58" i="1"/>
  <c r="CW58" i="1" s="1"/>
  <c r="CU155" i="1"/>
  <c r="DG155" i="1" s="1"/>
  <c r="CO66" i="1"/>
  <c r="DA66" i="1" s="1"/>
  <c r="CK69" i="1"/>
  <c r="CW69" i="1" s="1"/>
  <c r="CU103" i="1"/>
  <c r="DG103" i="1" s="1"/>
  <c r="CS76" i="1"/>
  <c r="DE76" i="1" s="1"/>
  <c r="CT134" i="1"/>
  <c r="DF134" i="1" s="1"/>
  <c r="CP34" i="1"/>
  <c r="DB34" i="1" s="1"/>
  <c r="CR70" i="1"/>
  <c r="DD70" i="1" s="1"/>
  <c r="CU104" i="1"/>
  <c r="DG104" i="1" s="1"/>
  <c r="CO13" i="1"/>
  <c r="DA13" i="1" s="1"/>
  <c r="CP111" i="1"/>
  <c r="DB111" i="1" s="1"/>
  <c r="CO59" i="1"/>
  <c r="DA59" i="1" s="1"/>
  <c r="CU97" i="1"/>
  <c r="DG97" i="1" s="1"/>
  <c r="CU149" i="1"/>
  <c r="DG149"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M136" i="1"/>
  <c r="CY136" i="1" s="1"/>
  <c r="CV60" i="1"/>
  <c r="DH60" i="1" s="1"/>
  <c r="CO27" i="1"/>
  <c r="DA27" i="1" s="1"/>
  <c r="CR76" i="1"/>
  <c r="DD76" i="1" s="1"/>
  <c r="CU81" i="1"/>
  <c r="DG81" i="1" s="1"/>
  <c r="CV142" i="1"/>
  <c r="DH142" i="1" s="1"/>
  <c r="CQ69" i="1"/>
  <c r="DC69" i="1" s="1"/>
  <c r="CQ93" i="1"/>
  <c r="DC93" i="1" s="1"/>
  <c r="CK87" i="1"/>
  <c r="CW87" i="1" s="1"/>
  <c r="CO120" i="1"/>
  <c r="DA120" i="1" s="1"/>
  <c r="CU136" i="1"/>
  <c r="DG136" i="1" s="1"/>
  <c r="CN54" i="1"/>
  <c r="CZ54" i="1" s="1"/>
  <c r="CV37" i="1"/>
  <c r="DH37" i="1" s="1"/>
  <c r="CT153" i="1"/>
  <c r="DF153" i="1" s="1"/>
  <c r="CS144" i="1"/>
  <c r="DE144" i="1" s="1"/>
  <c r="CV144" i="1"/>
  <c r="DH144" i="1" s="1"/>
  <c r="CT82" i="1"/>
  <c r="DF82" i="1" s="1"/>
  <c r="CL11" i="1"/>
  <c r="CX11" i="1" s="1"/>
  <c r="CV50" i="1"/>
  <c r="DH50" i="1" s="1"/>
  <c r="CV87" i="1"/>
  <c r="DH87" i="1" s="1"/>
  <c r="CK132" i="1"/>
  <c r="CW132" i="1" s="1"/>
  <c r="CS145" i="1"/>
  <c r="DE145" i="1" s="1"/>
  <c r="CN51" i="1"/>
  <c r="CZ51" i="1" s="1"/>
  <c r="CN24" i="1"/>
  <c r="CZ24" i="1" s="1"/>
  <c r="CO132" i="1"/>
  <c r="DA132" i="1" s="1"/>
  <c r="CQ20" i="1"/>
  <c r="DC20" i="1" s="1"/>
  <c r="CV73" i="1"/>
  <c r="DH73" i="1" s="1"/>
  <c r="CL5" i="1"/>
  <c r="CX5"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K153" i="1"/>
  <c r="CW153" i="1" s="1"/>
  <c r="CV134" i="1"/>
  <c r="DH134" i="1" s="1"/>
  <c r="CT92" i="1"/>
  <c r="DF92" i="1" s="1"/>
  <c r="CS40" i="1"/>
  <c r="DE40" i="1" s="1"/>
  <c r="CV151" i="1"/>
  <c r="DH151" i="1" s="1"/>
  <c r="CK126" i="1"/>
  <c r="CW126" i="1" s="1"/>
  <c r="CV92" i="1"/>
  <c r="DH92" i="1" s="1"/>
  <c r="CL84" i="1"/>
  <c r="CX84" i="1" s="1"/>
  <c r="CU70" i="1"/>
  <c r="DG70" i="1" s="1"/>
  <c r="CN57" i="1"/>
  <c r="CZ57" i="1" s="1"/>
  <c r="CP141" i="1"/>
  <c r="DB141" i="1" s="1"/>
  <c r="CM114" i="1"/>
  <c r="CY114" i="1" s="1"/>
  <c r="CR100" i="1"/>
  <c r="DD100" i="1" s="1"/>
  <c r="CU5" i="1"/>
  <c r="DG5" i="1" s="1"/>
  <c r="CK36" i="1"/>
  <c r="CW36" i="1" s="1"/>
  <c r="CM37" i="1"/>
  <c r="CY37" i="1" s="1"/>
  <c r="CQ119" i="1"/>
  <c r="DC119" i="1" s="1"/>
  <c r="CV106" i="1"/>
  <c r="DH106" i="1" s="1"/>
  <c r="CV143" i="1"/>
  <c r="DH143" i="1" s="1"/>
  <c r="CL155" i="1"/>
  <c r="CX155"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132" i="1"/>
  <c r="DG132" i="1" s="1"/>
  <c r="CU22" i="1"/>
  <c r="DG22" i="1" s="1"/>
  <c r="CN52" i="1"/>
  <c r="CZ52" i="1" s="1"/>
  <c r="CP143" i="1"/>
  <c r="DB143" i="1" s="1"/>
  <c r="CN87" i="1"/>
  <c r="CZ87" i="1" s="1"/>
  <c r="CK148" i="1"/>
  <c r="CW148" i="1" s="1"/>
  <c r="CN135" i="1"/>
  <c r="CZ135" i="1" s="1"/>
  <c r="CR119" i="1"/>
  <c r="DD119" i="1" s="1"/>
  <c r="CT146" i="1"/>
  <c r="DF146" i="1" s="1"/>
  <c r="CR151" i="1"/>
  <c r="DD151" i="1" s="1"/>
  <c r="CN124" i="1"/>
  <c r="CZ124" i="1" s="1"/>
  <c r="CQ102" i="1"/>
  <c r="DC102" i="1" s="1"/>
  <c r="CN73" i="1"/>
  <c r="CZ73" i="1" s="1"/>
  <c r="CV107" i="1"/>
  <c r="DH107" i="1" s="1"/>
  <c r="CL130" i="1"/>
  <c r="CX130" i="1" s="1"/>
  <c r="CV93" i="1"/>
  <c r="DH93" i="1" s="1"/>
  <c r="CU83" i="1"/>
  <c r="DG83" i="1" s="1"/>
  <c r="CN82" i="1"/>
  <c r="CZ82" i="1" s="1"/>
  <c r="CM122" i="1"/>
  <c r="CY12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146" i="1"/>
  <c r="CZ146" i="1" s="1"/>
  <c r="CN63" i="1"/>
  <c r="CZ63" i="1" s="1"/>
  <c r="CN42" i="1"/>
  <c r="CZ42" i="1" s="1"/>
  <c r="CO25" i="1"/>
  <c r="DA25" i="1" s="1"/>
  <c r="CV141" i="1"/>
  <c r="DH141" i="1" s="1"/>
  <c r="CM100" i="1"/>
  <c r="CY100" i="1" s="1"/>
  <c r="CM82" i="1"/>
  <c r="CY82" i="1" s="1"/>
  <c r="CO135" i="1"/>
  <c r="DA135" i="1" s="1"/>
  <c r="CN130" i="1"/>
  <c r="CZ130" i="1" s="1"/>
  <c r="CR140" i="1"/>
  <c r="DD140" i="1" s="1"/>
  <c r="CT66" i="1"/>
  <c r="DF66" i="1" s="1"/>
  <c r="CO10" i="1"/>
  <c r="DA10" i="1" s="1"/>
  <c r="CO139" i="1"/>
  <c r="DA139" i="1" s="1"/>
  <c r="CR71" i="1"/>
  <c r="DD71" i="1" s="1"/>
  <c r="CV49" i="1"/>
  <c r="DH49" i="1" s="1"/>
  <c r="CV51" i="1"/>
  <c r="DH51" i="1" s="1"/>
  <c r="CL37" i="1"/>
  <c r="CX37" i="1" s="1"/>
  <c r="CP51" i="1"/>
  <c r="DB51" i="1" s="1"/>
  <c r="CT91" i="1"/>
  <c r="DF91" i="1" s="1"/>
  <c r="CP113" i="1"/>
  <c r="DB113" i="1" s="1"/>
  <c r="CP123" i="1"/>
  <c r="DB123" i="1" s="1"/>
  <c r="CP121" i="1"/>
  <c r="DB121" i="1" s="1"/>
  <c r="CK147" i="1"/>
  <c r="CW147" i="1" s="1"/>
  <c r="CL78" i="1"/>
  <c r="CX78" i="1" s="1"/>
  <c r="CT47" i="1"/>
  <c r="DF47" i="1" s="1"/>
  <c r="CM84" i="1"/>
  <c r="CY84" i="1" s="1"/>
  <c r="CN47" i="1"/>
  <c r="CZ47" i="1" s="1"/>
  <c r="CV14" i="1"/>
  <c r="DH14" i="1" s="1"/>
  <c r="CM152" i="1"/>
  <c r="CY152" i="1" s="1"/>
  <c r="CS64" i="1"/>
  <c r="DE64" i="1" s="1"/>
  <c r="CV83" i="1"/>
  <c r="DH83" i="1" s="1"/>
  <c r="CP35" i="1"/>
  <c r="DB35" i="1" s="1"/>
  <c r="CU13" i="1"/>
  <c r="DG13" i="1" s="1"/>
  <c r="CL97" i="1"/>
  <c r="CX97" i="1" s="1"/>
  <c r="CP79" i="1"/>
  <c r="DB79" i="1" s="1"/>
  <c r="CL100" i="1"/>
  <c r="CX100" i="1" s="1"/>
  <c r="CM18" i="1"/>
  <c r="CY18" i="1" s="1"/>
  <c r="CV18" i="1"/>
  <c r="DH18" i="1" s="1"/>
  <c r="CL138" i="1"/>
  <c r="CX138" i="1" s="1"/>
  <c r="CV146" i="1"/>
  <c r="DH146" i="1" s="1"/>
  <c r="CO57" i="1"/>
  <c r="DA57" i="1" s="1"/>
  <c r="CN143" i="1"/>
  <c r="CZ143" i="1" s="1"/>
  <c r="CK155" i="1"/>
  <c r="CW155" i="1" s="1"/>
  <c r="CT53" i="1"/>
  <c r="DF53" i="1" s="1"/>
  <c r="CP100" i="1"/>
  <c r="DB100" i="1" s="1"/>
  <c r="CU51" i="1"/>
  <c r="DG51" i="1" s="1"/>
  <c r="CV44" i="1"/>
  <c r="DH44" i="1" s="1"/>
  <c r="CN136" i="1"/>
  <c r="CZ136" i="1" s="1"/>
  <c r="CL35" i="1"/>
  <c r="CX35" i="1" s="1"/>
  <c r="CN113" i="1"/>
  <c r="CZ113" i="1" s="1"/>
  <c r="CR83" i="1"/>
  <c r="DD83" i="1" s="1"/>
  <c r="CN83" i="1"/>
  <c r="CZ83" i="1" s="1"/>
  <c r="CM16" i="1"/>
  <c r="CY16" i="1" s="1"/>
  <c r="CR116" i="1"/>
  <c r="DD116" i="1" s="1"/>
  <c r="CO115" i="1"/>
  <c r="DA115" i="1" s="1"/>
  <c r="CP21" i="1"/>
  <c r="DB21" i="1" s="1"/>
  <c r="CT130" i="1"/>
  <c r="DF130" i="1" s="1"/>
  <c r="CN21" i="1"/>
  <c r="CZ21" i="1" s="1"/>
  <c r="CQ105" i="1"/>
  <c r="DC105" i="1" s="1"/>
  <c r="CT149" i="1"/>
  <c r="DF149" i="1" s="1"/>
  <c r="CM35" i="1"/>
  <c r="CY35" i="1" s="1"/>
  <c r="CQ30" i="1"/>
  <c r="DC30" i="1" s="1"/>
  <c r="CU139" i="1"/>
  <c r="DG139" i="1" s="1"/>
  <c r="CU119" i="1"/>
  <c r="DG119" i="1" s="1"/>
  <c r="CT36" i="1"/>
  <c r="DF36" i="1" s="1"/>
  <c r="CV111" i="1"/>
  <c r="DH111" i="1" s="1"/>
  <c r="CR142" i="1"/>
  <c r="DD142" i="1" s="1"/>
  <c r="CN138" i="1"/>
  <c r="CZ138" i="1" s="1"/>
  <c r="CU143" i="1"/>
  <c r="DG143"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41" i="1"/>
  <c r="DG141" i="1" s="1"/>
  <c r="CP131" i="1"/>
  <c r="DB131" i="1" s="1"/>
  <c r="CP93" i="1"/>
  <c r="DB93" i="1" s="1"/>
  <c r="CU58" i="1"/>
  <c r="DG58" i="1" s="1"/>
  <c r="CV17" i="1"/>
  <c r="DH17" i="1" s="1"/>
  <c r="CN119" i="1"/>
  <c r="CZ119" i="1" s="1"/>
  <c r="CV68" i="1"/>
  <c r="DH68" i="1" s="1"/>
  <c r="CS112" i="1"/>
  <c r="DE112" i="1" s="1"/>
  <c r="CO78" i="1"/>
  <c r="DA78" i="1" s="1"/>
  <c r="CK149" i="1"/>
  <c r="CW149" i="1" s="1"/>
  <c r="CP129" i="1"/>
  <c r="DB129" i="1" s="1"/>
  <c r="CS56" i="1"/>
  <c r="DE56" i="1" s="1"/>
  <c r="CS118" i="1"/>
  <c r="DE118" i="1" s="1"/>
  <c r="CO32" i="1"/>
  <c r="DA32" i="1" s="1"/>
  <c r="CL87" i="1"/>
  <c r="CX87" i="1" s="1"/>
  <c r="CN89" i="1"/>
  <c r="CZ89" i="1" s="1"/>
  <c r="CU144" i="1"/>
  <c r="DG144"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L135" i="1"/>
  <c r="CX135" i="1" s="1"/>
  <c r="CP147" i="1"/>
  <c r="DB147" i="1" s="1"/>
  <c r="CK25" i="1"/>
  <c r="CW25"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M147" i="1"/>
  <c r="CY147" i="1" s="1"/>
  <c r="CS37" i="1"/>
  <c r="DE37" i="1" s="1"/>
  <c r="CQ62" i="1"/>
  <c r="DC62" i="1" s="1"/>
  <c r="CM94" i="1"/>
  <c r="CY94" i="1" s="1"/>
  <c r="CS92" i="1"/>
  <c r="DE92" i="1" s="1"/>
  <c r="CP114" i="1"/>
  <c r="DB114" i="1" s="1"/>
  <c r="CS117" i="1"/>
  <c r="DE117" i="1" s="1"/>
  <c r="CK5" i="1"/>
  <c r="CW5" i="1" s="1"/>
  <c r="CO7" i="1"/>
  <c r="DA7" i="1" s="1"/>
  <c r="CQ75" i="1"/>
  <c r="DC75" i="1" s="1"/>
  <c r="CT131" i="1"/>
  <c r="DF131" i="1" s="1"/>
  <c r="CO62" i="1"/>
  <c r="DA62" i="1" s="1"/>
  <c r="CQ114" i="1"/>
  <c r="DC114" i="1" s="1"/>
  <c r="CV38" i="1"/>
  <c r="DH38" i="1" s="1"/>
  <c r="CT133" i="1"/>
  <c r="DF133" i="1" s="1"/>
  <c r="CU133" i="1"/>
  <c r="DG133" i="1" s="1"/>
  <c r="CN64" i="1"/>
  <c r="CZ64" i="1" s="1"/>
  <c r="CQ25" i="1"/>
  <c r="DC25" i="1" s="1"/>
  <c r="CO39" i="1"/>
  <c r="DA39" i="1" s="1"/>
  <c r="CO138" i="1"/>
  <c r="DA138" i="1" s="1"/>
  <c r="CR133" i="1"/>
  <c r="DD133" i="1" s="1"/>
  <c r="CP135" i="1"/>
  <c r="DB135" i="1" s="1"/>
  <c r="CV90" i="1"/>
  <c r="DH90" i="1" s="1"/>
  <c r="CO69" i="1"/>
  <c r="DA69" i="1" s="1"/>
  <c r="CK49" i="1"/>
  <c r="CW49" i="1" s="1"/>
  <c r="CM107" i="1"/>
  <c r="CY107" i="1" s="1"/>
  <c r="CM50" i="1"/>
  <c r="CY50" i="1" s="1"/>
  <c r="CM149" i="1"/>
  <c r="CY149" i="1" s="1"/>
  <c r="CU59" i="1"/>
  <c r="DG59" i="1" s="1"/>
  <c r="CR16" i="1"/>
  <c r="DD16" i="1" s="1"/>
  <c r="CN85" i="1"/>
  <c r="CZ85" i="1" s="1"/>
  <c r="CS132" i="1"/>
  <c r="DE132" i="1" s="1"/>
  <c r="CK144" i="1"/>
  <c r="CW144" i="1" s="1"/>
  <c r="CN86" i="1"/>
  <c r="CZ86" i="1" s="1"/>
  <c r="CS119" i="1"/>
  <c r="DE119" i="1" s="1"/>
  <c r="CN28" i="1"/>
  <c r="CZ28" i="1" s="1"/>
  <c r="CN107" i="1"/>
  <c r="CZ107" i="1" s="1"/>
  <c r="CQ8" i="1"/>
  <c r="DC8" i="1" s="1"/>
  <c r="CN71" i="1"/>
  <c r="CZ71" i="1" s="1"/>
  <c r="CS20" i="1"/>
  <c r="DE20" i="1" s="1"/>
  <c r="CS150" i="1"/>
  <c r="DE150" i="1" s="1"/>
  <c r="CT145" i="1"/>
  <c r="DF145" i="1" s="1"/>
  <c r="CU66" i="1"/>
  <c r="DG66" i="1" s="1"/>
  <c r="CV82" i="1"/>
  <c r="DH82" i="1" s="1"/>
  <c r="CQ126" i="1"/>
  <c r="DC126" i="1" s="1"/>
  <c r="DX15" i="1" l="1"/>
  <c r="DU115" i="1"/>
  <c r="DW146" i="1"/>
  <c r="DX120" i="1"/>
  <c r="EE15" i="1"/>
  <c r="DU134" i="1"/>
  <c r="DV74" i="1"/>
  <c r="DV15" i="1"/>
  <c r="DY15" i="1"/>
  <c r="EA122" i="1"/>
  <c r="ED126" i="1"/>
  <c r="EC108" i="1"/>
  <c r="ED15" i="1"/>
  <c r="DV26" i="1"/>
  <c r="DX56" i="1"/>
  <c r="DX148" i="1"/>
  <c r="DX142" i="1"/>
  <c r="DU15" i="1"/>
  <c r="DZ15" i="1"/>
  <c r="EF15" i="1"/>
  <c r="DZ98" i="1"/>
  <c r="DZ78" i="1"/>
  <c r="EC42" i="1"/>
  <c r="EF43" i="1"/>
  <c r="DV82" i="1"/>
  <c r="DX139" i="1"/>
  <c r="DW15" i="1"/>
  <c r="DW144" i="1"/>
  <c r="DY129" i="1"/>
  <c r="EC115" i="1"/>
  <c r="EB15" i="1"/>
  <c r="EF109" i="1"/>
  <c r="DU32" i="1"/>
  <c r="DW56" i="1"/>
  <c r="DX109" i="1"/>
  <c r="EC15" i="1"/>
  <c r="DW54" i="1"/>
  <c r="EB152" i="1"/>
  <c r="EA15" i="1"/>
  <c r="DU103" i="1"/>
  <c r="DY44" i="1"/>
  <c r="DM148" i="1"/>
  <c r="DY148" i="1"/>
  <c r="DI49" i="1"/>
  <c r="DU49" i="1"/>
  <c r="DL64" i="1"/>
  <c r="DX64" i="1"/>
  <c r="DQ150" i="1"/>
  <c r="EC150" i="1"/>
  <c r="DI144" i="1"/>
  <c r="DU144" i="1"/>
  <c r="DM98" i="1"/>
  <c r="DY98" i="1"/>
  <c r="DK147" i="1"/>
  <c r="DW147" i="1"/>
  <c r="DJ135" i="1"/>
  <c r="DV135" i="1"/>
  <c r="DM7" i="1"/>
  <c r="DY7" i="1"/>
  <c r="DQ105" i="1"/>
  <c r="EC105" i="1"/>
  <c r="DR130" i="1"/>
  <c r="ED130" i="1"/>
  <c r="DL130" i="1"/>
  <c r="DX130" i="1"/>
  <c r="DS22" i="1"/>
  <c r="EE22" i="1"/>
  <c r="DR92" i="1"/>
  <c r="ED92" i="1"/>
  <c r="DM59" i="1"/>
  <c r="DY59" i="1"/>
  <c r="DP85" i="1"/>
  <c r="EB85" i="1"/>
  <c r="DS23" i="1"/>
  <c r="EE23" i="1"/>
  <c r="DT28" i="1"/>
  <c r="EF28" i="1"/>
  <c r="DI140" i="1"/>
  <c r="DU140" i="1"/>
  <c r="DP43" i="1"/>
  <c r="EB43" i="1"/>
  <c r="DK69" i="1"/>
  <c r="DW69" i="1"/>
  <c r="DR100" i="1"/>
  <c r="ED100" i="1"/>
  <c r="DJ129" i="1"/>
  <c r="DV129" i="1"/>
  <c r="DK104" i="1"/>
  <c r="DW104" i="1"/>
  <c r="DR44" i="1"/>
  <c r="ED44" i="1"/>
  <c r="DS86" i="1"/>
  <c r="EE86" i="1"/>
  <c r="DM68" i="1"/>
  <c r="DY68" i="1"/>
  <c r="DT39" i="1"/>
  <c r="EF39" i="1"/>
  <c r="DT121" i="1"/>
  <c r="EF121" i="1"/>
  <c r="DI83" i="1"/>
  <c r="DU83" i="1"/>
  <c r="DS111" i="1"/>
  <c r="EE111" i="1"/>
  <c r="DT149" i="1"/>
  <c r="EF149" i="1"/>
  <c r="DJ88" i="1"/>
  <c r="DV88" i="1"/>
  <c r="DM99" i="1"/>
  <c r="DY99" i="1"/>
  <c r="DO42" i="1"/>
  <c r="EA42" i="1"/>
  <c r="DL81" i="1"/>
  <c r="DX81" i="1"/>
  <c r="DS93" i="1"/>
  <c r="EE93" i="1"/>
  <c r="DK29" i="1"/>
  <c r="DW29" i="1"/>
  <c r="DO57" i="1"/>
  <c r="EA57" i="1"/>
  <c r="DI141" i="1"/>
  <c r="DU141" i="1"/>
  <c r="DR129" i="1"/>
  <c r="ED129" i="1"/>
  <c r="DQ91" i="1"/>
  <c r="EC91" i="1"/>
  <c r="DQ38" i="1"/>
  <c r="EC38" i="1"/>
  <c r="DQ31" i="1"/>
  <c r="EC31" i="1"/>
  <c r="DR140" i="1"/>
  <c r="ED140" i="1"/>
  <c r="DO49" i="1"/>
  <c r="EA49" i="1"/>
  <c r="DQ153" i="1"/>
  <c r="EC153" i="1"/>
  <c r="DM89" i="1"/>
  <c r="DY89" i="1"/>
  <c r="DN59" i="1"/>
  <c r="DZ59" i="1"/>
  <c r="DN137" i="1"/>
  <c r="DZ137" i="1"/>
  <c r="DQ75" i="1"/>
  <c r="EC75" i="1"/>
  <c r="DQ132" i="1"/>
  <c r="EC132" i="1"/>
  <c r="DS41" i="1"/>
  <c r="EE41" i="1"/>
  <c r="DS26" i="1"/>
  <c r="EE26" i="1"/>
  <c r="DT98" i="1"/>
  <c r="EF98" i="1"/>
  <c r="DS32" i="1"/>
  <c r="EE32" i="1"/>
  <c r="DL89" i="1"/>
  <c r="DX89" i="1"/>
  <c r="DQ112" i="1"/>
  <c r="EC112" i="1"/>
  <c r="DS95" i="1"/>
  <c r="EE95" i="1"/>
  <c r="DM126" i="1"/>
  <c r="DY126" i="1"/>
  <c r="DS119" i="1"/>
  <c r="EE119" i="1"/>
  <c r="DN21" i="1"/>
  <c r="DZ21" i="1"/>
  <c r="DL136" i="1"/>
  <c r="DX136" i="1"/>
  <c r="DT146" i="1"/>
  <c r="EF146" i="1"/>
  <c r="DN35" i="1"/>
  <c r="DZ35" i="1"/>
  <c r="DJ78" i="1"/>
  <c r="DV78" i="1"/>
  <c r="DT51" i="1"/>
  <c r="EF51" i="1"/>
  <c r="DM135" i="1"/>
  <c r="DY135" i="1"/>
  <c r="DP129" i="1"/>
  <c r="EB129" i="1"/>
  <c r="DS34" i="1"/>
  <c r="EE34" i="1"/>
  <c r="DS83" i="1"/>
  <c r="EE83" i="1"/>
  <c r="DR146" i="1"/>
  <c r="ED146" i="1"/>
  <c r="DS132" i="1"/>
  <c r="EE132" i="1"/>
  <c r="DJ43" i="1"/>
  <c r="DV43" i="1"/>
  <c r="DT106" i="1"/>
  <c r="EF106" i="1"/>
  <c r="DL57" i="1"/>
  <c r="DX57" i="1"/>
  <c r="DT134" i="1"/>
  <c r="EF134" i="1"/>
  <c r="DI80" i="1"/>
  <c r="DU80" i="1"/>
  <c r="DO20" i="1"/>
  <c r="EA20" i="1"/>
  <c r="DJ11" i="1"/>
  <c r="DV11" i="1"/>
  <c r="DM120" i="1"/>
  <c r="DY120" i="1"/>
  <c r="DT60" i="1"/>
  <c r="EF60" i="1"/>
  <c r="DN47" i="1"/>
  <c r="DZ47" i="1"/>
  <c r="DN111" i="1"/>
  <c r="DZ111" i="1"/>
  <c r="DI69" i="1"/>
  <c r="DU69" i="1"/>
  <c r="DM101" i="1"/>
  <c r="DY101" i="1"/>
  <c r="DN125" i="1"/>
  <c r="DZ125" i="1"/>
  <c r="DT132" i="1"/>
  <c r="EF132" i="1"/>
  <c r="DN97" i="1"/>
  <c r="DZ97" i="1"/>
  <c r="DR71" i="1"/>
  <c r="ED71" i="1"/>
  <c r="DP86" i="1"/>
  <c r="EB86" i="1"/>
  <c r="DI48" i="1"/>
  <c r="DU48" i="1"/>
  <c r="DL27" i="1"/>
  <c r="DX27" i="1"/>
  <c r="DJ109" i="1"/>
  <c r="DV109" i="1"/>
  <c r="DR70" i="1"/>
  <c r="ED70" i="1"/>
  <c r="DI89" i="1"/>
  <c r="DU89" i="1"/>
  <c r="DS129" i="1"/>
  <c r="EE129" i="1"/>
  <c r="DJ36" i="1"/>
  <c r="DV36" i="1"/>
  <c r="DP155" i="1"/>
  <c r="EB155" i="1"/>
  <c r="DS6" i="1"/>
  <c r="EE6" i="1"/>
  <c r="DI73" i="1"/>
  <c r="DU73" i="1"/>
  <c r="DL38" i="1"/>
  <c r="DX38" i="1"/>
  <c r="DN88" i="1"/>
  <c r="DZ88" i="1"/>
  <c r="DN76" i="1"/>
  <c r="DZ76" i="1"/>
  <c r="DN6" i="1"/>
  <c r="DZ6" i="1"/>
  <c r="DT52" i="1"/>
  <c r="EF52" i="1"/>
  <c r="DT56" i="1"/>
  <c r="EF56" i="1"/>
  <c r="DM23" i="1"/>
  <c r="DY23" i="1"/>
  <c r="DM95" i="1"/>
  <c r="DY95" i="1"/>
  <c r="DI111" i="1"/>
  <c r="DU111" i="1"/>
  <c r="DT130" i="1"/>
  <c r="EF130" i="1"/>
  <c r="DS76" i="1"/>
  <c r="EE76" i="1"/>
  <c r="DJ38" i="1"/>
  <c r="DV38" i="1"/>
  <c r="DN52" i="1"/>
  <c r="DZ52" i="1"/>
  <c r="DK10" i="1"/>
  <c r="DW10" i="1"/>
  <c r="DT139" i="1"/>
  <c r="EF139" i="1"/>
  <c r="DP14" i="1"/>
  <c r="EB14" i="1"/>
  <c r="DM117" i="1"/>
  <c r="DY117" i="1"/>
  <c r="DT119" i="1"/>
  <c r="EF119" i="1"/>
  <c r="DJ149" i="1"/>
  <c r="DV149" i="1"/>
  <c r="DS24" i="1"/>
  <c r="EE24" i="1"/>
  <c r="DT129" i="1"/>
  <c r="EF129" i="1"/>
  <c r="DJ67" i="1"/>
  <c r="DV67" i="1"/>
  <c r="DS71" i="1"/>
  <c r="EE71" i="1"/>
  <c r="DL153" i="1"/>
  <c r="DX153" i="1"/>
  <c r="DM67" i="1"/>
  <c r="DY67" i="1"/>
  <c r="DR37" i="1"/>
  <c r="ED37" i="1"/>
  <c r="DT31" i="1"/>
  <c r="EF31" i="1"/>
  <c r="DO56" i="1"/>
  <c r="EA56" i="1"/>
  <c r="DM55" i="1"/>
  <c r="DY55" i="1"/>
  <c r="DM93" i="1"/>
  <c r="DY93" i="1"/>
  <c r="DJ103" i="1"/>
  <c r="DV103" i="1"/>
  <c r="DT91" i="1"/>
  <c r="EF91" i="1"/>
  <c r="DR132" i="1"/>
  <c r="ED132" i="1"/>
  <c r="DK121" i="1"/>
  <c r="DW121" i="1"/>
  <c r="DO85" i="1"/>
  <c r="EA85" i="1"/>
  <c r="DT122" i="1"/>
  <c r="EF122" i="1"/>
  <c r="DM74" i="1"/>
  <c r="DY74" i="1"/>
  <c r="DP26" i="1"/>
  <c r="EB26" i="1"/>
  <c r="DM127" i="1"/>
  <c r="DY127" i="1"/>
  <c r="DS131" i="1"/>
  <c r="EE131" i="1"/>
  <c r="DP91" i="1"/>
  <c r="EB91" i="1"/>
  <c r="DL90" i="1"/>
  <c r="DX90" i="1"/>
  <c r="DI27" i="1"/>
  <c r="DU27" i="1"/>
  <c r="DJ46" i="1"/>
  <c r="DV46" i="1"/>
  <c r="DM103" i="1"/>
  <c r="DY103" i="1"/>
  <c r="DR155" i="1"/>
  <c r="ED155" i="1"/>
  <c r="DO82" i="1"/>
  <c r="EA82" i="1"/>
  <c r="DJ139" i="1"/>
  <c r="DV139" i="1"/>
  <c r="DM28" i="1"/>
  <c r="DY28" i="1"/>
  <c r="DP122" i="1"/>
  <c r="EB122" i="1"/>
  <c r="DM20" i="1"/>
  <c r="DY20" i="1"/>
  <c r="DR58" i="1"/>
  <c r="ED58" i="1"/>
  <c r="DM154" i="1"/>
  <c r="DY154" i="1"/>
  <c r="DR136" i="1"/>
  <c r="ED136" i="1"/>
  <c r="DK77" i="1"/>
  <c r="DW77" i="1"/>
  <c r="DK72" i="1"/>
  <c r="DW72" i="1"/>
  <c r="DR49" i="1"/>
  <c r="ED49" i="1"/>
  <c r="DL61" i="1"/>
  <c r="DX61" i="1"/>
  <c r="DK151" i="1"/>
  <c r="DW151" i="1"/>
  <c r="DJ62" i="1"/>
  <c r="DV62" i="1"/>
  <c r="DR122" i="1"/>
  <c r="ED122" i="1"/>
  <c r="DI38" i="1"/>
  <c r="DU38" i="1"/>
  <c r="DL45" i="1"/>
  <c r="DX45" i="1"/>
  <c r="DI12" i="1"/>
  <c r="DU12" i="1"/>
  <c r="DS42" i="1"/>
  <c r="EE42" i="1"/>
  <c r="DL140" i="1"/>
  <c r="DX140" i="1"/>
  <c r="DK28" i="1"/>
  <c r="DW28" i="1"/>
  <c r="DS122" i="1"/>
  <c r="EE122" i="1"/>
  <c r="DJ24" i="1"/>
  <c r="DV24" i="1"/>
  <c r="DP118" i="1"/>
  <c r="EB118" i="1"/>
  <c r="DK48" i="1"/>
  <c r="DW48" i="1"/>
  <c r="DJ65" i="1"/>
  <c r="DV65" i="1"/>
  <c r="DS55" i="1"/>
  <c r="EE55" i="1"/>
  <c r="DT70" i="1"/>
  <c r="EF70" i="1"/>
  <c r="DO22" i="1"/>
  <c r="EA22" i="1"/>
  <c r="DT67" i="1"/>
  <c r="EF67" i="1"/>
  <c r="DR61" i="1"/>
  <c r="ED61" i="1"/>
  <c r="DI121" i="1"/>
  <c r="DU121" i="1"/>
  <c r="DO115" i="1"/>
  <c r="EA115" i="1"/>
  <c r="DM147" i="1"/>
  <c r="DY147" i="1"/>
  <c r="DO12" i="1"/>
  <c r="EA12" i="1"/>
  <c r="DN149" i="1"/>
  <c r="DZ149" i="1"/>
  <c r="DN64" i="1"/>
  <c r="DZ64" i="1"/>
  <c r="DL76" i="1"/>
  <c r="DX76" i="1"/>
  <c r="DJ92" i="1"/>
  <c r="DV92" i="1"/>
  <c r="DN63" i="1"/>
  <c r="DZ63" i="1"/>
  <c r="DM70" i="1"/>
  <c r="DY70" i="1"/>
  <c r="DO10" i="1"/>
  <c r="EA10" i="1"/>
  <c r="DT58" i="1"/>
  <c r="EF58" i="1"/>
  <c r="DI131" i="1"/>
  <c r="DU131" i="1"/>
  <c r="DS87" i="1"/>
  <c r="EE87" i="1"/>
  <c r="DN30" i="1"/>
  <c r="DZ30" i="1"/>
  <c r="DR148" i="1"/>
  <c r="ED148" i="1"/>
  <c r="DS12" i="1"/>
  <c r="EE12" i="1"/>
  <c r="DP61" i="1"/>
  <c r="EB61" i="1"/>
  <c r="DK40" i="1"/>
  <c r="DW40" i="1"/>
  <c r="DT26" i="1"/>
  <c r="EF26" i="1"/>
  <c r="DK119" i="1"/>
  <c r="DW119" i="1"/>
  <c r="DP117" i="1"/>
  <c r="EB117" i="1"/>
  <c r="DM24" i="1"/>
  <c r="DY24" i="1"/>
  <c r="DS120" i="1"/>
  <c r="EE120" i="1"/>
  <c r="DM142" i="1"/>
  <c r="DY142" i="1"/>
  <c r="DP128" i="1"/>
  <c r="EB128" i="1"/>
  <c r="DK135" i="1"/>
  <c r="DW135" i="1"/>
  <c r="DN126" i="1"/>
  <c r="DZ126" i="1"/>
  <c r="DP107" i="1"/>
  <c r="EB107" i="1"/>
  <c r="DO106" i="1"/>
  <c r="EA106" i="1"/>
  <c r="DQ93" i="1"/>
  <c r="EC93" i="1"/>
  <c r="DK143" i="1"/>
  <c r="DW143" i="1"/>
  <c r="DJ152" i="1"/>
  <c r="DV152" i="1"/>
  <c r="DP141" i="1"/>
  <c r="EB141" i="1"/>
  <c r="DQ73" i="1"/>
  <c r="EC73" i="1"/>
  <c r="DS85" i="1"/>
  <c r="EE85" i="1"/>
  <c r="DN27" i="1"/>
  <c r="DZ27" i="1"/>
  <c r="DN28" i="1"/>
  <c r="DZ28" i="1"/>
  <c r="DP104" i="1"/>
  <c r="EB104" i="1"/>
  <c r="DP124" i="1"/>
  <c r="EB124" i="1"/>
  <c r="DN77" i="1"/>
  <c r="DZ77" i="1"/>
  <c r="DI65" i="1"/>
  <c r="DU65" i="1"/>
  <c r="DM90" i="1"/>
  <c r="DY90" i="1"/>
  <c r="DI78" i="1"/>
  <c r="DU78" i="1"/>
  <c r="DJ126" i="1"/>
  <c r="DV126" i="1"/>
  <c r="DT25" i="1"/>
  <c r="EF25" i="1"/>
  <c r="DK148" i="1"/>
  <c r="DW148" i="1"/>
  <c r="DM114" i="1"/>
  <c r="DY114" i="1"/>
  <c r="DK115" i="1"/>
  <c r="DW115" i="1"/>
  <c r="DM149" i="1"/>
  <c r="DY149" i="1"/>
  <c r="DM153" i="1"/>
  <c r="DY153" i="1"/>
  <c r="DR16" i="1"/>
  <c r="ED16" i="1"/>
  <c r="DI76" i="1"/>
  <c r="DU76" i="1"/>
  <c r="DQ126" i="1"/>
  <c r="EC126" i="1"/>
  <c r="DQ17" i="1"/>
  <c r="EC17" i="1"/>
  <c r="DK97" i="1"/>
  <c r="DW97" i="1"/>
  <c r="DP20" i="1"/>
  <c r="EB20" i="1"/>
  <c r="DP143" i="1"/>
  <c r="EB143" i="1"/>
  <c r="DK57" i="1"/>
  <c r="DW57" i="1"/>
  <c r="DM105" i="1"/>
  <c r="DY105" i="1"/>
  <c r="DI102" i="1"/>
  <c r="DU102" i="1"/>
  <c r="DI99" i="1"/>
  <c r="DU99" i="1"/>
  <c r="DQ135" i="1"/>
  <c r="EC135" i="1"/>
  <c r="DJ72" i="1"/>
  <c r="DV72" i="1"/>
  <c r="DP56" i="1"/>
  <c r="EB56" i="1"/>
  <c r="DO61" i="1"/>
  <c r="EA61" i="1"/>
  <c r="DR87" i="1"/>
  <c r="ED87" i="1"/>
  <c r="DI71" i="1"/>
  <c r="DU71" i="1"/>
  <c r="DN18" i="1"/>
  <c r="DZ18" i="1"/>
  <c r="DP79" i="1"/>
  <c r="EB79" i="1"/>
  <c r="DO66" i="1"/>
  <c r="EA66" i="1"/>
  <c r="DQ34" i="1"/>
  <c r="EC34" i="1"/>
  <c r="DQ94" i="1"/>
  <c r="EC94" i="1"/>
  <c r="DK123" i="1"/>
  <c r="DW123" i="1"/>
  <c r="DM119" i="1"/>
  <c r="DY119" i="1"/>
  <c r="DQ95" i="1"/>
  <c r="EC95" i="1"/>
  <c r="DQ44" i="1"/>
  <c r="EC44" i="1"/>
  <c r="DI23" i="1"/>
  <c r="DU23" i="1"/>
  <c r="DO37" i="1"/>
  <c r="EA37" i="1"/>
  <c r="DS135" i="1"/>
  <c r="EE135" i="1"/>
  <c r="DT59" i="1"/>
  <c r="EF59" i="1"/>
  <c r="DS138" i="1"/>
  <c r="EE138" i="1"/>
  <c r="DM144" i="1"/>
  <c r="DY144" i="1"/>
  <c r="DI91" i="1"/>
  <c r="DU91" i="1"/>
  <c r="DP32" i="1"/>
  <c r="EB32" i="1"/>
  <c r="DI66" i="1"/>
  <c r="DU66" i="1"/>
  <c r="DM151" i="1"/>
  <c r="DY151" i="1"/>
  <c r="DT97" i="1"/>
  <c r="EF97" i="1"/>
  <c r="DK19" i="1"/>
  <c r="DW19" i="1"/>
  <c r="DS144" i="1"/>
  <c r="EE144" i="1"/>
  <c r="DM57" i="1"/>
  <c r="DY57" i="1"/>
  <c r="DL146" i="1"/>
  <c r="DX146" i="1"/>
  <c r="DT143" i="1"/>
  <c r="EF143" i="1"/>
  <c r="DT73" i="1"/>
  <c r="EF73" i="1"/>
  <c r="DT136" i="1"/>
  <c r="EF136" i="1"/>
  <c r="DN74" i="1"/>
  <c r="DZ74" i="1"/>
  <c r="DS69" i="1"/>
  <c r="EE69" i="1"/>
  <c r="DN22" i="1"/>
  <c r="DZ22" i="1"/>
  <c r="DP87" i="1"/>
  <c r="EB87" i="1"/>
  <c r="DJ145" i="1"/>
  <c r="DV145" i="1"/>
  <c r="DL111" i="1"/>
  <c r="DX111" i="1"/>
  <c r="DP110" i="1"/>
  <c r="EB110" i="1"/>
  <c r="DS105" i="1"/>
  <c r="EE105" i="1"/>
  <c r="DI104" i="1"/>
  <c r="DU104" i="1"/>
  <c r="DL49" i="1"/>
  <c r="DX49" i="1"/>
  <c r="DJ124" i="1"/>
  <c r="DV124" i="1"/>
  <c r="DK113" i="1"/>
  <c r="DW113" i="1"/>
  <c r="DI137" i="1"/>
  <c r="DU137" i="1"/>
  <c r="DP113" i="1"/>
  <c r="EB113" i="1"/>
  <c r="DT96" i="1"/>
  <c r="EF96" i="1"/>
  <c r="DT71" i="1"/>
  <c r="EF71" i="1"/>
  <c r="DR102" i="1"/>
  <c r="ED102" i="1"/>
  <c r="DJ59" i="1"/>
  <c r="DV59" i="1"/>
  <c r="DN118" i="1"/>
  <c r="DZ118" i="1"/>
  <c r="DM8" i="1"/>
  <c r="DY8" i="1"/>
  <c r="DQ10" i="1"/>
  <c r="EC10" i="1"/>
  <c r="DP9" i="1"/>
  <c r="EB9" i="1"/>
  <c r="DP51" i="1"/>
  <c r="EB51" i="1"/>
  <c r="DM85" i="1"/>
  <c r="DY85" i="1"/>
  <c r="DQ149" i="1"/>
  <c r="EC149" i="1"/>
  <c r="DM29" i="1"/>
  <c r="DY29" i="1"/>
  <c r="DK47" i="1"/>
  <c r="DW47" i="1"/>
  <c r="DQ133" i="1"/>
  <c r="EC133" i="1"/>
  <c r="DO28" i="1"/>
  <c r="EA28" i="1"/>
  <c r="DN86" i="1"/>
  <c r="DZ86" i="1"/>
  <c r="DQ24" i="1"/>
  <c r="EC24" i="1"/>
  <c r="DP144" i="1"/>
  <c r="EB144" i="1"/>
  <c r="DR138" i="1"/>
  <c r="ED138" i="1"/>
  <c r="DS62" i="1"/>
  <c r="EE62" i="1"/>
  <c r="DQ21" i="1"/>
  <c r="EC21" i="1"/>
  <c r="DS19" i="1"/>
  <c r="EE19" i="1"/>
  <c r="DQ20" i="1"/>
  <c r="EC20" i="1"/>
  <c r="DM69" i="1"/>
  <c r="DY69" i="1"/>
  <c r="DS133" i="1"/>
  <c r="EE133" i="1"/>
  <c r="DL71" i="1"/>
  <c r="DX71" i="1"/>
  <c r="DL85" i="1"/>
  <c r="DX85" i="1"/>
  <c r="DT90" i="1"/>
  <c r="EF90" i="1"/>
  <c r="DR133" i="1"/>
  <c r="ED133" i="1"/>
  <c r="DQ117" i="1"/>
  <c r="EC117" i="1"/>
  <c r="DT21" i="1"/>
  <c r="EF21" i="1"/>
  <c r="DI46" i="1"/>
  <c r="DU46" i="1"/>
  <c r="DS118" i="1"/>
  <c r="EE118" i="1"/>
  <c r="DO7" i="1"/>
  <c r="EA7" i="1"/>
  <c r="DJ87" i="1"/>
  <c r="DV87" i="1"/>
  <c r="DT68" i="1"/>
  <c r="EF68" i="1"/>
  <c r="DT55" i="1"/>
  <c r="EF55" i="1"/>
  <c r="DP64" i="1"/>
  <c r="EB64" i="1"/>
  <c r="DS139" i="1"/>
  <c r="EE139" i="1"/>
  <c r="DM115" i="1"/>
  <c r="DY115" i="1"/>
  <c r="DT44" i="1"/>
  <c r="EF44" i="1"/>
  <c r="DJ138" i="1"/>
  <c r="DV138" i="1"/>
  <c r="DT83" i="1"/>
  <c r="EF83" i="1"/>
  <c r="DI147" i="1"/>
  <c r="DU147" i="1"/>
  <c r="DT49" i="1"/>
  <c r="EF49" i="1"/>
  <c r="DK82" i="1"/>
  <c r="DW82" i="1"/>
  <c r="DO68" i="1"/>
  <c r="EA68" i="1"/>
  <c r="DR75" i="1"/>
  <c r="ED75" i="1"/>
  <c r="DT93" i="1"/>
  <c r="EF93" i="1"/>
  <c r="DP119" i="1"/>
  <c r="EB119" i="1"/>
  <c r="DL77" i="1"/>
  <c r="DX77" i="1"/>
  <c r="DN110" i="1"/>
  <c r="DZ110" i="1"/>
  <c r="DO119" i="1"/>
  <c r="EA119" i="1"/>
  <c r="DS70" i="1"/>
  <c r="EE70" i="1"/>
  <c r="DI153" i="1"/>
  <c r="DU153" i="1"/>
  <c r="DR42" i="1"/>
  <c r="ED42" i="1"/>
  <c r="DM132" i="1"/>
  <c r="DY132" i="1"/>
  <c r="DR82" i="1"/>
  <c r="ED82" i="1"/>
  <c r="DI87" i="1"/>
  <c r="DU87" i="1"/>
  <c r="DK136" i="1"/>
  <c r="DW136" i="1"/>
  <c r="DK101" i="1"/>
  <c r="DW101" i="1"/>
  <c r="DM13" i="1"/>
  <c r="DY13" i="1"/>
  <c r="DM66" i="1"/>
  <c r="DY66" i="1"/>
  <c r="DJ91" i="1"/>
  <c r="DV91" i="1"/>
  <c r="DO121" i="1"/>
  <c r="EA121" i="1"/>
  <c r="DL80" i="1"/>
  <c r="DX80" i="1"/>
  <c r="DP115" i="1"/>
  <c r="EB115" i="1"/>
  <c r="DL18" i="1"/>
  <c r="DX18" i="1"/>
  <c r="DI96" i="1"/>
  <c r="DU96" i="1"/>
  <c r="DN8" i="1"/>
  <c r="DZ8" i="1"/>
  <c r="DM108" i="1"/>
  <c r="DY108" i="1"/>
  <c r="DL32" i="1"/>
  <c r="DX32" i="1"/>
  <c r="DL84" i="1"/>
  <c r="DX84" i="1"/>
  <c r="DL103" i="1"/>
  <c r="DX103" i="1"/>
  <c r="DK153" i="1"/>
  <c r="DW153" i="1"/>
  <c r="DJ98" i="1"/>
  <c r="DV98" i="1"/>
  <c r="DI130" i="1"/>
  <c r="DU130" i="1"/>
  <c r="DO67" i="1"/>
  <c r="EA67" i="1"/>
  <c r="DQ22" i="1"/>
  <c r="EC22" i="1"/>
  <c r="DJ151" i="1"/>
  <c r="DV151" i="1"/>
  <c r="DI93" i="1"/>
  <c r="DU93" i="1"/>
  <c r="DT85" i="1"/>
  <c r="EF85" i="1"/>
  <c r="DT131" i="1"/>
  <c r="EF131" i="1"/>
  <c r="DS17" i="1"/>
  <c r="EE17" i="1"/>
  <c r="DL141" i="1"/>
  <c r="DX141" i="1"/>
  <c r="DM124" i="1"/>
  <c r="DY124" i="1"/>
  <c r="DJ14" i="1"/>
  <c r="DV14" i="1"/>
  <c r="DP96" i="1"/>
  <c r="EB96" i="1"/>
  <c r="DR150" i="1"/>
  <c r="ED150" i="1"/>
  <c r="DS152" i="1"/>
  <c r="EE152" i="1"/>
  <c r="DS137" i="1"/>
  <c r="EE137" i="1"/>
  <c r="DQ121" i="1"/>
  <c r="EC121" i="1"/>
  <c r="DN55" i="1"/>
  <c r="DZ55" i="1"/>
  <c r="DK131" i="1"/>
  <c r="DW131" i="1"/>
  <c r="DT32" i="1"/>
  <c r="EF32" i="1"/>
  <c r="DK132" i="1"/>
  <c r="DW132" i="1"/>
  <c r="DL37" i="1"/>
  <c r="DX37" i="1"/>
  <c r="DQ100" i="1"/>
  <c r="EC100" i="1"/>
  <c r="DO47" i="1"/>
  <c r="EA47" i="1"/>
  <c r="DJ128" i="1"/>
  <c r="DV128" i="1"/>
  <c r="DJ49" i="1"/>
  <c r="DV49" i="1"/>
  <c r="DQ50" i="1"/>
  <c r="EC50" i="1"/>
  <c r="DO144" i="1"/>
  <c r="EA144" i="1"/>
  <c r="DK31" i="1"/>
  <c r="DW31" i="1"/>
  <c r="DP44" i="1"/>
  <c r="EB44" i="1"/>
  <c r="DK70" i="1"/>
  <c r="DW70" i="1"/>
  <c r="DL110" i="1"/>
  <c r="DX110" i="1"/>
  <c r="DM79" i="1"/>
  <c r="DY79" i="1"/>
  <c r="DJ107" i="1"/>
  <c r="DV107" i="1"/>
  <c r="DJ16" i="1"/>
  <c r="DV16" i="1"/>
  <c r="DR23" i="1"/>
  <c r="ED23" i="1"/>
  <c r="DT115" i="1"/>
  <c r="EF115" i="1"/>
  <c r="DL100" i="1"/>
  <c r="DX100" i="1"/>
  <c r="DO60" i="1"/>
  <c r="EA60" i="1"/>
  <c r="DT128" i="1"/>
  <c r="EF128" i="1"/>
  <c r="DK23" i="1"/>
  <c r="DW23" i="1"/>
  <c r="DJ147" i="1"/>
  <c r="DV147" i="1"/>
  <c r="DO108" i="1"/>
  <c r="EA108" i="1"/>
  <c r="DO128" i="1"/>
  <c r="EA128" i="1"/>
  <c r="DI9" i="1"/>
  <c r="DU9" i="1"/>
  <c r="DO109" i="1"/>
  <c r="EA109" i="1"/>
  <c r="DS67" i="1"/>
  <c r="EE67" i="1"/>
  <c r="DJ134" i="1"/>
  <c r="DV134" i="1"/>
  <c r="DK154" i="1"/>
  <c r="DW154" i="1"/>
  <c r="DJ8" i="1"/>
  <c r="DV8" i="1"/>
  <c r="DP130" i="1"/>
  <c r="EB130" i="1"/>
  <c r="DL9" i="1"/>
  <c r="DX9" i="1"/>
  <c r="DN7" i="1"/>
  <c r="DZ7" i="1"/>
  <c r="DS45" i="1"/>
  <c r="EE45" i="1"/>
  <c r="DS74" i="1"/>
  <c r="EE74" i="1"/>
  <c r="DT153" i="1"/>
  <c r="EF153" i="1"/>
  <c r="DK26" i="1"/>
  <c r="DW26" i="1"/>
  <c r="DT124" i="1"/>
  <c r="EF124" i="1"/>
  <c r="DL12" i="1"/>
  <c r="DX12" i="1"/>
  <c r="DP101" i="1"/>
  <c r="EB101" i="1"/>
  <c r="DN25" i="1"/>
  <c r="DZ25" i="1"/>
  <c r="DN108" i="1"/>
  <c r="DZ108" i="1"/>
  <c r="DJ31" i="1"/>
  <c r="DV31" i="1"/>
  <c r="DQ134" i="1"/>
  <c r="EC134" i="1"/>
  <c r="DT66" i="1"/>
  <c r="EF66" i="1"/>
  <c r="DM112" i="1"/>
  <c r="DY112" i="1"/>
  <c r="DN142" i="1"/>
  <c r="DZ142" i="1"/>
  <c r="DP38" i="1"/>
  <c r="EB38" i="1"/>
  <c r="DR117" i="1"/>
  <c r="ED117" i="1"/>
  <c r="DK52" i="1"/>
  <c r="DW52" i="1"/>
  <c r="DN67" i="1"/>
  <c r="DZ67" i="1"/>
  <c r="DQ60" i="1"/>
  <c r="EC60" i="1"/>
  <c r="DK44" i="1"/>
  <c r="DW44" i="1"/>
  <c r="DQ103" i="1"/>
  <c r="EC103" i="1"/>
  <c r="DQ80" i="1"/>
  <c r="EC80" i="1"/>
  <c r="DI17" i="1"/>
  <c r="DU17" i="1"/>
  <c r="DQ25" i="1"/>
  <c r="EC25" i="1"/>
  <c r="DL36" i="1"/>
  <c r="DX36" i="1"/>
  <c r="DI68" i="1"/>
  <c r="DU68" i="1"/>
  <c r="DQ32" i="1"/>
  <c r="EC32" i="1"/>
  <c r="DQ86" i="1"/>
  <c r="EC86" i="1"/>
  <c r="DL43" i="1"/>
  <c r="DX43" i="1"/>
  <c r="DN26" i="1"/>
  <c r="DZ26" i="1"/>
  <c r="DO86" i="1"/>
  <c r="EA86" i="1"/>
  <c r="DQ111" i="1"/>
  <c r="EC111" i="1"/>
  <c r="DP123" i="1"/>
  <c r="EB123" i="1"/>
  <c r="DP30" i="1"/>
  <c r="EB30" i="1"/>
  <c r="DR144" i="1"/>
  <c r="ED144" i="1"/>
  <c r="DR109" i="1"/>
  <c r="ED109" i="1"/>
  <c r="DK53" i="1"/>
  <c r="DW53" i="1"/>
  <c r="DR18" i="1"/>
  <c r="ED18" i="1"/>
  <c r="DR69" i="1"/>
  <c r="ED69" i="1"/>
  <c r="DQ63" i="1"/>
  <c r="EC63" i="1"/>
  <c r="DQ28" i="1"/>
  <c r="EC28" i="1"/>
  <c r="DO52" i="1"/>
  <c r="EA52" i="1"/>
  <c r="DS16" i="1"/>
  <c r="EE16" i="1"/>
  <c r="DI128" i="1"/>
  <c r="DU128" i="1"/>
  <c r="DO147" i="1"/>
  <c r="EA147" i="1"/>
  <c r="DQ85" i="1"/>
  <c r="EC85" i="1"/>
  <c r="DQ84" i="1"/>
  <c r="EC84" i="1"/>
  <c r="DI16" i="1"/>
  <c r="DU16" i="1"/>
  <c r="DR99" i="1"/>
  <c r="ED99" i="1"/>
  <c r="DS8" i="1"/>
  <c r="EE8" i="1"/>
  <c r="DP24" i="1"/>
  <c r="EB24" i="1"/>
  <c r="DI51" i="1"/>
  <c r="DU51" i="1"/>
  <c r="DM128" i="1"/>
  <c r="DY128" i="1"/>
  <c r="DN134" i="1"/>
  <c r="DZ134" i="1"/>
  <c r="DO120" i="1"/>
  <c r="EA120" i="1"/>
  <c r="DK51" i="1"/>
  <c r="DW51" i="1"/>
  <c r="DI133" i="1"/>
  <c r="DU133" i="1"/>
  <c r="DO45" i="1"/>
  <c r="EA45" i="1"/>
  <c r="DK130" i="1"/>
  <c r="DW130" i="1"/>
  <c r="DQ55" i="1"/>
  <c r="EC55" i="1"/>
  <c r="DI60" i="1"/>
  <c r="DU60" i="1"/>
  <c r="DL122" i="1"/>
  <c r="DX122" i="1"/>
  <c r="DS84" i="1"/>
  <c r="EE84" i="1"/>
  <c r="DM130" i="1"/>
  <c r="DY130" i="1"/>
  <c r="DR20" i="1"/>
  <c r="ED20" i="1"/>
  <c r="DK71" i="1"/>
  <c r="DW71" i="1"/>
  <c r="DP66" i="1"/>
  <c r="EB66" i="1"/>
  <c r="DI79" i="1"/>
  <c r="DU79" i="1"/>
  <c r="DI136" i="1"/>
  <c r="DU136" i="1"/>
  <c r="DM58" i="1"/>
  <c r="DY58" i="1"/>
  <c r="DS48" i="1"/>
  <c r="EE48" i="1"/>
  <c r="DK108" i="1"/>
  <c r="DW108" i="1"/>
  <c r="DQ97" i="1"/>
  <c r="EC97" i="1"/>
  <c r="DR118" i="1"/>
  <c r="ED118" i="1"/>
  <c r="DK42" i="1"/>
  <c r="DW42" i="1"/>
  <c r="DM121" i="1"/>
  <c r="DY121" i="1"/>
  <c r="DR151" i="1"/>
  <c r="ED151" i="1"/>
  <c r="DO141" i="1"/>
  <c r="EA141" i="1"/>
  <c r="DP54" i="1"/>
  <c r="EB54" i="1"/>
  <c r="DT150" i="1"/>
  <c r="EF150" i="1"/>
  <c r="DK105" i="1"/>
  <c r="DW105" i="1"/>
  <c r="DP90" i="1"/>
  <c r="EB90" i="1"/>
  <c r="DR29" i="1"/>
  <c r="ED29" i="1"/>
  <c r="DI110" i="1"/>
  <c r="DU110" i="1"/>
  <c r="DN43" i="1"/>
  <c r="DZ43" i="1"/>
  <c r="DR107" i="1"/>
  <c r="ED107" i="1"/>
  <c r="DM134" i="1"/>
  <c r="DY134" i="1"/>
  <c r="DM56" i="1"/>
  <c r="DY56" i="1"/>
  <c r="DQ66" i="1"/>
  <c r="EC66" i="1"/>
  <c r="DN70" i="1"/>
  <c r="DZ70" i="1"/>
  <c r="DM36" i="1"/>
  <c r="DY36" i="1"/>
  <c r="DI29" i="1"/>
  <c r="DU29" i="1"/>
  <c r="DO117" i="1"/>
  <c r="EA117" i="1"/>
  <c r="DR88" i="1"/>
  <c r="ED88" i="1"/>
  <c r="DP78" i="1"/>
  <c r="EB78" i="1"/>
  <c r="DO81" i="1"/>
  <c r="EA81" i="1"/>
  <c r="DO131" i="1"/>
  <c r="EA131" i="1"/>
  <c r="DQ41" i="1"/>
  <c r="EC41" i="1"/>
  <c r="DR24" i="1"/>
  <c r="ED24" i="1"/>
  <c r="DK60" i="1"/>
  <c r="DW60" i="1"/>
  <c r="DK91" i="1"/>
  <c r="DW91" i="1"/>
  <c r="DQ13" i="1"/>
  <c r="EC13" i="1"/>
  <c r="DP58" i="1"/>
  <c r="EB58" i="1"/>
  <c r="DP121" i="1"/>
  <c r="EB121" i="1"/>
  <c r="DR105" i="1"/>
  <c r="ED105" i="1"/>
  <c r="DK17" i="1"/>
  <c r="DW17" i="1"/>
  <c r="DI56" i="1"/>
  <c r="DU56" i="1"/>
  <c r="DK41" i="1"/>
  <c r="DW41" i="1"/>
  <c r="DP69" i="1"/>
  <c r="EB69" i="1"/>
  <c r="DL98" i="1"/>
  <c r="DX98" i="1"/>
  <c r="DS18" i="1"/>
  <c r="EE18" i="1"/>
  <c r="DR111" i="1"/>
  <c r="ED111" i="1"/>
  <c r="DK22" i="1"/>
  <c r="DW22" i="1"/>
  <c r="DO78" i="1"/>
  <c r="EA78" i="1"/>
  <c r="DK139" i="1"/>
  <c r="DW139" i="1"/>
  <c r="DQ36" i="1"/>
  <c r="EC36" i="1"/>
  <c r="DL125" i="1"/>
  <c r="DX125" i="1"/>
  <c r="DP19" i="1"/>
  <c r="EB19" i="1"/>
  <c r="DM78" i="1"/>
  <c r="DY78" i="1"/>
  <c r="DR47" i="1"/>
  <c r="ED47" i="1"/>
  <c r="DN141" i="1"/>
  <c r="DZ141" i="1"/>
  <c r="DK49" i="1"/>
  <c r="DW49" i="1"/>
  <c r="DL95" i="1"/>
  <c r="DX95" i="1"/>
  <c r="DQ123" i="1"/>
  <c r="EC123" i="1"/>
  <c r="DO6" i="1"/>
  <c r="EA6" i="1"/>
  <c r="DI20" i="1"/>
  <c r="DU20" i="1"/>
  <c r="DS147" i="1"/>
  <c r="EE147" i="1"/>
  <c r="DN154" i="1"/>
  <c r="DZ154" i="1"/>
  <c r="DJ27" i="1"/>
  <c r="DV27" i="1"/>
  <c r="DL30" i="1"/>
  <c r="DX30" i="1"/>
  <c r="DN50" i="1"/>
  <c r="DZ50" i="1"/>
  <c r="DS78" i="1"/>
  <c r="EE78" i="1"/>
  <c r="DJ53" i="1"/>
  <c r="DV53" i="1"/>
  <c r="DJ127" i="1"/>
  <c r="DV127" i="1"/>
  <c r="DN119" i="1"/>
  <c r="DZ119" i="1"/>
  <c r="DL58" i="1"/>
  <c r="DX58" i="1"/>
  <c r="DK65" i="1"/>
  <c r="DW65" i="1"/>
  <c r="DK106" i="1"/>
  <c r="DW106" i="1"/>
  <c r="DR123" i="1"/>
  <c r="ED123" i="1"/>
  <c r="DP99" i="1"/>
  <c r="EB99" i="1"/>
  <c r="DR73" i="1"/>
  <c r="ED73" i="1"/>
  <c r="DM122" i="1"/>
  <c r="DY122" i="1"/>
  <c r="DL99" i="1"/>
  <c r="DX99" i="1"/>
  <c r="DN68" i="1"/>
  <c r="DZ68" i="1"/>
  <c r="DP63" i="1"/>
  <c r="EB63" i="1"/>
  <c r="DO8" i="1"/>
  <c r="EA8" i="1"/>
  <c r="DN135" i="1"/>
  <c r="DZ135" i="1"/>
  <c r="DT38" i="1"/>
  <c r="EF38" i="1"/>
  <c r="DN114" i="1"/>
  <c r="DZ114" i="1"/>
  <c r="DM51" i="1"/>
  <c r="DY51" i="1"/>
  <c r="DI106" i="1"/>
  <c r="DU106" i="1"/>
  <c r="DJ120" i="1"/>
  <c r="DV120" i="1"/>
  <c r="DK75" i="1"/>
  <c r="DW75" i="1"/>
  <c r="DM32" i="1"/>
  <c r="DY32" i="1"/>
  <c r="DL119" i="1"/>
  <c r="DX119" i="1"/>
  <c r="DN16" i="1"/>
  <c r="DZ16" i="1"/>
  <c r="DO90" i="1"/>
  <c r="EA90" i="1"/>
  <c r="DO30" i="1"/>
  <c r="EA30" i="1"/>
  <c r="DP116" i="1"/>
  <c r="EB116" i="1"/>
  <c r="DS51" i="1"/>
  <c r="EE51" i="1"/>
  <c r="DT18" i="1"/>
  <c r="EF18" i="1"/>
  <c r="DQ64" i="1"/>
  <c r="EC64" i="1"/>
  <c r="DN121" i="1"/>
  <c r="DZ121" i="1"/>
  <c r="DP71" i="1"/>
  <c r="EB71" i="1"/>
  <c r="DK100" i="1"/>
  <c r="DW100" i="1"/>
  <c r="DR13" i="1"/>
  <c r="ED13" i="1"/>
  <c r="DM77" i="1"/>
  <c r="DY77" i="1"/>
  <c r="DJ130" i="1"/>
  <c r="DV130" i="1"/>
  <c r="DL135" i="1"/>
  <c r="DX135" i="1"/>
  <c r="DT16" i="1"/>
  <c r="EF16" i="1"/>
  <c r="DS101" i="1"/>
  <c r="EE101" i="1"/>
  <c r="DK37" i="1"/>
  <c r="DW37" i="1"/>
  <c r="DJ84" i="1"/>
  <c r="DV84" i="1"/>
  <c r="DL26" i="1"/>
  <c r="DX26" i="1"/>
  <c r="DQ62" i="1"/>
  <c r="EC62" i="1"/>
  <c r="DL24" i="1"/>
  <c r="DX24" i="1"/>
  <c r="DT144" i="1"/>
  <c r="EF144" i="1"/>
  <c r="DO93" i="1"/>
  <c r="EA93" i="1"/>
  <c r="DP39" i="1"/>
  <c r="EB39" i="1"/>
  <c r="DL127" i="1"/>
  <c r="DX127" i="1"/>
  <c r="DS104" i="1"/>
  <c r="EE104" i="1"/>
  <c r="DS155" i="1"/>
  <c r="EE155" i="1"/>
  <c r="DT110" i="1"/>
  <c r="EF110" i="1"/>
  <c r="DL118" i="1"/>
  <c r="DX118" i="1"/>
  <c r="DK20" i="1"/>
  <c r="DW20" i="1"/>
  <c r="DO80" i="1"/>
  <c r="EA80" i="1"/>
  <c r="DS53" i="1"/>
  <c r="EE53" i="1"/>
  <c r="DS128" i="1"/>
  <c r="EE128" i="1"/>
  <c r="DT13" i="1"/>
  <c r="EF13" i="1"/>
  <c r="DK133" i="1"/>
  <c r="DW133" i="1"/>
  <c r="DI6" i="1"/>
  <c r="DU6" i="1"/>
  <c r="DQ35" i="1"/>
  <c r="EC35" i="1"/>
  <c r="DT123" i="1"/>
  <c r="EF123" i="1"/>
  <c r="DL128" i="1"/>
  <c r="DX128" i="1"/>
  <c r="DO23" i="1"/>
  <c r="EA23" i="1"/>
  <c r="DN140" i="1"/>
  <c r="DZ140" i="1"/>
  <c r="DO100" i="1"/>
  <c r="EA100" i="1"/>
  <c r="DL31" i="1"/>
  <c r="DX31" i="1"/>
  <c r="DO54" i="1"/>
  <c r="EA54" i="1"/>
  <c r="DM100" i="1"/>
  <c r="DY100" i="1"/>
  <c r="DM140" i="1"/>
  <c r="DY140" i="1"/>
  <c r="DM47" i="1"/>
  <c r="DY47" i="1"/>
  <c r="DT74" i="1"/>
  <c r="EF74" i="1"/>
  <c r="DS150" i="1"/>
  <c r="EE150" i="1"/>
  <c r="DT120" i="1"/>
  <c r="EF120" i="1"/>
  <c r="DT79" i="1"/>
  <c r="EF79" i="1"/>
  <c r="DJ76" i="1"/>
  <c r="DV76" i="1"/>
  <c r="DT7" i="1"/>
  <c r="EF7" i="1"/>
  <c r="DS148" i="1"/>
  <c r="EE148" i="1"/>
  <c r="DQ82" i="1"/>
  <c r="EC82" i="1"/>
  <c r="DP53" i="1"/>
  <c r="EB53" i="1"/>
  <c r="DT133" i="1"/>
  <c r="EF133" i="1"/>
  <c r="DK55" i="1"/>
  <c r="DW55" i="1"/>
  <c r="DI47" i="1"/>
  <c r="DU47" i="1"/>
  <c r="DN71" i="1"/>
  <c r="DZ71" i="1"/>
  <c r="DT35" i="1"/>
  <c r="EF35" i="1"/>
  <c r="DL41" i="1"/>
  <c r="DX41" i="1"/>
  <c r="DK45" i="1"/>
  <c r="DW45" i="1"/>
  <c r="DR33" i="1"/>
  <c r="ED33" i="1"/>
  <c r="DJ86" i="1"/>
  <c r="DV86" i="1"/>
  <c r="DS54" i="1"/>
  <c r="EE54" i="1"/>
  <c r="DO17" i="1"/>
  <c r="EA17" i="1"/>
  <c r="DR127" i="1"/>
  <c r="ED127" i="1"/>
  <c r="DL137" i="1"/>
  <c r="DX137" i="1"/>
  <c r="DK88" i="1"/>
  <c r="DW88" i="1"/>
  <c r="DK12" i="1"/>
  <c r="DW12" i="1"/>
  <c r="DN54" i="1"/>
  <c r="DZ54" i="1"/>
  <c r="DI88" i="1"/>
  <c r="DU88" i="1"/>
  <c r="DM9" i="1"/>
  <c r="DY9" i="1"/>
  <c r="DL132" i="1"/>
  <c r="DX132" i="1"/>
  <c r="DN85" i="1"/>
  <c r="DZ85" i="1"/>
  <c r="DR27" i="1"/>
  <c r="ED27" i="1"/>
  <c r="DL134" i="1"/>
  <c r="DX134" i="1"/>
  <c r="DQ113" i="1"/>
  <c r="EC113" i="1"/>
  <c r="DO27" i="1"/>
  <c r="EA27" i="1"/>
  <c r="DN73" i="1"/>
  <c r="DZ73" i="1"/>
  <c r="DT105" i="1"/>
  <c r="EF105" i="1"/>
  <c r="DK98" i="1"/>
  <c r="DW98" i="1"/>
  <c r="DT6" i="1"/>
  <c r="EF6" i="1"/>
  <c r="DN60" i="1"/>
  <c r="DZ60" i="1"/>
  <c r="DM111" i="1"/>
  <c r="DY111" i="1"/>
  <c r="DK138" i="1"/>
  <c r="DW138" i="1"/>
  <c r="DM63" i="1"/>
  <c r="DY63" i="1"/>
  <c r="DL155" i="1"/>
  <c r="DX155" i="1"/>
  <c r="DQ139" i="1"/>
  <c r="EC139" i="1"/>
  <c r="DS35" i="1"/>
  <c r="EE35" i="1"/>
  <c r="DT152" i="1"/>
  <c r="EF152" i="1"/>
  <c r="DK39" i="1"/>
  <c r="DW39" i="1"/>
  <c r="DL123" i="1"/>
  <c r="DX123" i="1"/>
  <c r="DM137" i="1"/>
  <c r="DY137" i="1"/>
  <c r="DM146" i="1"/>
  <c r="DY146" i="1"/>
  <c r="DO76" i="1"/>
  <c r="EA76" i="1"/>
  <c r="DP138" i="1"/>
  <c r="EB138" i="1"/>
  <c r="DN94" i="1"/>
  <c r="DZ94" i="1"/>
  <c r="DL116" i="1"/>
  <c r="DX116" i="1"/>
  <c r="DP72" i="1"/>
  <c r="EB72" i="1"/>
  <c r="DJ55" i="1"/>
  <c r="DV55" i="1"/>
  <c r="DI13" i="1"/>
  <c r="DU13" i="1"/>
  <c r="DQ58" i="1"/>
  <c r="EC58" i="1"/>
  <c r="DP112" i="1"/>
  <c r="EB112" i="1"/>
  <c r="DR106" i="1"/>
  <c r="ED106" i="1"/>
  <c r="DR108" i="1"/>
  <c r="ED108" i="1"/>
  <c r="DL35" i="1"/>
  <c r="DX35" i="1"/>
  <c r="DL46" i="1"/>
  <c r="DX46" i="1"/>
  <c r="DS80" i="1"/>
  <c r="EE80" i="1"/>
  <c r="DO110" i="1"/>
  <c r="EA110" i="1"/>
  <c r="DL39" i="1"/>
  <c r="DX39" i="1"/>
  <c r="DM106" i="1"/>
  <c r="DY106" i="1"/>
  <c r="DQ47" i="1"/>
  <c r="EC47" i="1"/>
  <c r="DS153" i="1"/>
  <c r="EE153" i="1"/>
  <c r="DP34" i="1"/>
  <c r="EB34" i="1"/>
  <c r="DP132" i="1"/>
  <c r="EB132" i="1"/>
  <c r="DN87" i="1"/>
  <c r="DZ87" i="1"/>
  <c r="DQ151" i="1"/>
  <c r="EC151" i="1"/>
  <c r="DJ29" i="1"/>
  <c r="DV29" i="1"/>
  <c r="DJ90" i="1"/>
  <c r="DV90" i="1"/>
  <c r="DT137" i="1"/>
  <c r="EF137" i="1"/>
  <c r="DT125" i="1"/>
  <c r="EF125" i="1"/>
  <c r="DI146" i="1"/>
  <c r="DU146" i="1"/>
  <c r="DI113" i="1"/>
  <c r="DU113" i="1"/>
  <c r="DJ105" i="1"/>
  <c r="DV105" i="1"/>
  <c r="DN32" i="1"/>
  <c r="DZ32" i="1"/>
  <c r="DK86" i="1"/>
  <c r="DW86" i="1"/>
  <c r="DT48" i="1"/>
  <c r="EF48" i="1"/>
  <c r="DN122" i="1"/>
  <c r="DZ122" i="1"/>
  <c r="DN95" i="1"/>
  <c r="DZ95" i="1"/>
  <c r="DQ11" i="1"/>
  <c r="EC11" i="1"/>
  <c r="DI105" i="1"/>
  <c r="DU105" i="1"/>
  <c r="DP65" i="1"/>
  <c r="EB65" i="1"/>
  <c r="DR21" i="1"/>
  <c r="ED21" i="1"/>
  <c r="DR56" i="1"/>
  <c r="ED56" i="1"/>
  <c r="DO129" i="1"/>
  <c r="EA129" i="1"/>
  <c r="DP12" i="1"/>
  <c r="EB12" i="1"/>
  <c r="DK137" i="1"/>
  <c r="DW137" i="1"/>
  <c r="DP10" i="1"/>
  <c r="EB10" i="1"/>
  <c r="DK87" i="1"/>
  <c r="DW87" i="1"/>
  <c r="DO58" i="1"/>
  <c r="EA58" i="1"/>
  <c r="DR25" i="1"/>
  <c r="ED25" i="1"/>
  <c r="DO55" i="1"/>
  <c r="EA55" i="1"/>
  <c r="DK85" i="1"/>
  <c r="DW85" i="1"/>
  <c r="DO83" i="1"/>
  <c r="EA83" i="1"/>
  <c r="DI61" i="1"/>
  <c r="DU61" i="1"/>
  <c r="DP97" i="1"/>
  <c r="EB97" i="1"/>
  <c r="DJ32" i="1"/>
  <c r="DV32" i="1"/>
  <c r="DS110" i="1"/>
  <c r="EE110" i="1"/>
  <c r="DR119" i="1"/>
  <c r="ED119" i="1"/>
  <c r="DT78" i="1"/>
  <c r="EF78" i="1"/>
  <c r="DO32" i="1"/>
  <c r="EA32" i="1"/>
  <c r="DJ12" i="1"/>
  <c r="DV12" i="1"/>
  <c r="DI11" i="1"/>
  <c r="DU11" i="1"/>
  <c r="DQ83" i="1"/>
  <c r="EC83" i="1"/>
  <c r="DQ72" i="1"/>
  <c r="EC72" i="1"/>
  <c r="DJ104" i="1"/>
  <c r="DV104" i="1"/>
  <c r="DQ136" i="1"/>
  <c r="EC136" i="1"/>
  <c r="DN33" i="1"/>
  <c r="DZ33" i="1"/>
  <c r="DK124" i="1"/>
  <c r="DW124" i="1"/>
  <c r="DQ98" i="1"/>
  <c r="EC98" i="1"/>
  <c r="DR38" i="1"/>
  <c r="ED38" i="1"/>
  <c r="DO77" i="1"/>
  <c r="EA77" i="1"/>
  <c r="DR98" i="1"/>
  <c r="ED98" i="1"/>
  <c r="DI43" i="1"/>
  <c r="DU43" i="1"/>
  <c r="DQ147" i="1"/>
  <c r="EC147" i="1"/>
  <c r="DO59" i="1"/>
  <c r="EA59" i="1"/>
  <c r="DO14" i="1"/>
  <c r="EA14" i="1"/>
  <c r="DQ102" i="1"/>
  <c r="EC102" i="1"/>
  <c r="DN57" i="1"/>
  <c r="DZ57" i="1"/>
  <c r="DK109" i="1"/>
  <c r="DW109" i="1"/>
  <c r="DK58" i="1"/>
  <c r="DW58" i="1"/>
  <c r="DN17" i="1"/>
  <c r="DZ17" i="1"/>
  <c r="DP81" i="1"/>
  <c r="EB81" i="1"/>
  <c r="DP125" i="1"/>
  <c r="EB125" i="1"/>
  <c r="DR93" i="1"/>
  <c r="ED93" i="1"/>
  <c r="DP57" i="1"/>
  <c r="EB57" i="1"/>
  <c r="DO118" i="1"/>
  <c r="EA118" i="1"/>
  <c r="DM53" i="1"/>
  <c r="DY53" i="1"/>
  <c r="DR26" i="1"/>
  <c r="ED26" i="1"/>
  <c r="DP102" i="1"/>
  <c r="EB102" i="1"/>
  <c r="DN153" i="1"/>
  <c r="DZ153" i="1"/>
  <c r="DQ128" i="1"/>
  <c r="EC128" i="1"/>
  <c r="DQ104" i="1"/>
  <c r="EC104" i="1"/>
  <c r="DQ142" i="1"/>
  <c r="EC142" i="1"/>
  <c r="DJ95" i="1"/>
  <c r="DV95" i="1"/>
  <c r="DO89" i="1"/>
  <c r="EA89" i="1"/>
  <c r="DI152" i="1"/>
  <c r="DU152" i="1"/>
  <c r="DO134" i="1"/>
  <c r="EA134" i="1"/>
  <c r="DP145" i="1"/>
  <c r="EB145" i="1"/>
  <c r="DP108" i="1"/>
  <c r="EB108" i="1"/>
  <c r="DN96" i="1"/>
  <c r="DZ96" i="1"/>
  <c r="DR94" i="1"/>
  <c r="ED94" i="1"/>
  <c r="DS20" i="1"/>
  <c r="EE20" i="1"/>
  <c r="DS61" i="1"/>
  <c r="EE61" i="1"/>
  <c r="DQ110" i="1"/>
  <c r="EC110" i="1"/>
  <c r="DN155" i="1"/>
  <c r="DZ155" i="1"/>
  <c r="DT20" i="1"/>
  <c r="EF20" i="1"/>
  <c r="DR10" i="1"/>
  <c r="ED10" i="1"/>
  <c r="DT138" i="1"/>
  <c r="EF138" i="1"/>
  <c r="DT27" i="1"/>
  <c r="EF27" i="1"/>
  <c r="DL151" i="1"/>
  <c r="DX151" i="1"/>
  <c r="DL19" i="1"/>
  <c r="DX19" i="1"/>
  <c r="DR36" i="1"/>
  <c r="ED36" i="1"/>
  <c r="DM18" i="1"/>
  <c r="DY18" i="1"/>
  <c r="DS136" i="1"/>
  <c r="EE136" i="1"/>
  <c r="DS127" i="1"/>
  <c r="EE127" i="1"/>
  <c r="DI53" i="1"/>
  <c r="DU53" i="1"/>
  <c r="DI142" i="1"/>
  <c r="DU142" i="1"/>
  <c r="DM91" i="1"/>
  <c r="DY91" i="1"/>
  <c r="DT62" i="1"/>
  <c r="EF62" i="1"/>
  <c r="DJ20" i="1"/>
  <c r="DV20" i="1"/>
  <c r="DI77" i="1"/>
  <c r="DU77" i="1"/>
  <c r="DO152" i="1"/>
  <c r="EA152" i="1"/>
  <c r="DT8" i="1"/>
  <c r="EF8" i="1"/>
  <c r="DT117" i="1"/>
  <c r="EF117" i="1"/>
  <c r="DS115" i="1"/>
  <c r="EE115" i="1"/>
  <c r="DN104" i="1"/>
  <c r="DZ104" i="1"/>
  <c r="DN37" i="1"/>
  <c r="DZ37" i="1"/>
  <c r="DI135" i="1"/>
  <c r="DU135" i="1"/>
  <c r="DN14" i="1"/>
  <c r="DZ14" i="1"/>
  <c r="DP75" i="1"/>
  <c r="EB75" i="1"/>
  <c r="DP92" i="1"/>
  <c r="EB92" i="1"/>
  <c r="DM50" i="1"/>
  <c r="DY50" i="1"/>
  <c r="DM150" i="1"/>
  <c r="DY150" i="1"/>
  <c r="DP133" i="1"/>
  <c r="EB133" i="1"/>
  <c r="DO114" i="1"/>
  <c r="EA114" i="1"/>
  <c r="DT127" i="1"/>
  <c r="EF127" i="1"/>
  <c r="DL62" i="1"/>
  <c r="DX62" i="1"/>
  <c r="DO35" i="1"/>
  <c r="EA35" i="1"/>
  <c r="DL10" i="1"/>
  <c r="DX10" i="1"/>
  <c r="DQ118" i="1"/>
  <c r="EC118" i="1"/>
  <c r="DT17" i="1"/>
  <c r="EF17" i="1"/>
  <c r="DS33" i="1"/>
  <c r="EE33" i="1"/>
  <c r="DS143" i="1"/>
  <c r="EE143" i="1"/>
  <c r="DK35" i="1"/>
  <c r="DW35" i="1"/>
  <c r="DK16" i="1"/>
  <c r="DW16" i="1"/>
  <c r="DN100" i="1"/>
  <c r="DZ100" i="1"/>
  <c r="DK18" i="1"/>
  <c r="DW18" i="1"/>
  <c r="DK152" i="1"/>
  <c r="DW152" i="1"/>
  <c r="DN123" i="1"/>
  <c r="DZ123" i="1"/>
  <c r="DM139" i="1"/>
  <c r="DY139" i="1"/>
  <c r="DT141" i="1"/>
  <c r="EF141" i="1"/>
  <c r="DS113" i="1"/>
  <c r="EE113" i="1"/>
  <c r="DT107" i="1"/>
  <c r="EF107" i="1"/>
  <c r="DI148" i="1"/>
  <c r="DU148" i="1"/>
  <c r="DN38" i="1"/>
  <c r="DZ38" i="1"/>
  <c r="DN89" i="1"/>
  <c r="DZ89" i="1"/>
  <c r="DI36" i="1"/>
  <c r="DU36" i="1"/>
  <c r="DT92" i="1"/>
  <c r="EF92" i="1"/>
  <c r="DL121" i="1"/>
  <c r="DX121" i="1"/>
  <c r="DM14" i="1"/>
  <c r="DY14" i="1"/>
  <c r="DL51" i="1"/>
  <c r="DX51" i="1"/>
  <c r="DQ144" i="1"/>
  <c r="EC144" i="1"/>
  <c r="DO69" i="1"/>
  <c r="EA69" i="1"/>
  <c r="DM82" i="1"/>
  <c r="DY82" i="1"/>
  <c r="DN112" i="1"/>
  <c r="DZ112" i="1"/>
  <c r="DP70" i="1"/>
  <c r="EB70" i="1"/>
  <c r="DI58" i="1"/>
  <c r="DU58" i="1"/>
  <c r="DO112" i="1"/>
  <c r="EA112" i="1"/>
  <c r="DL72" i="1"/>
  <c r="DX72" i="1"/>
  <c r="DI145" i="1"/>
  <c r="DU145" i="1"/>
  <c r="DT84" i="1"/>
  <c r="EF84" i="1"/>
  <c r="DN130" i="1"/>
  <c r="DZ130" i="1"/>
  <c r="DQ107" i="1"/>
  <c r="EC107" i="1"/>
  <c r="DI70" i="1"/>
  <c r="DU70" i="1"/>
  <c r="DT29" i="1"/>
  <c r="EF29" i="1"/>
  <c r="DI119" i="1"/>
  <c r="DU119" i="1"/>
  <c r="DT24" i="1"/>
  <c r="EF24" i="1"/>
  <c r="DK79" i="1"/>
  <c r="DW79" i="1"/>
  <c r="DJ22" i="1"/>
  <c r="DV22" i="1"/>
  <c r="DN103" i="1"/>
  <c r="DZ103" i="1"/>
  <c r="DR31" i="1"/>
  <c r="ED31" i="1"/>
  <c r="DP68" i="1"/>
  <c r="EB68" i="1"/>
  <c r="DT103" i="1"/>
  <c r="EF103" i="1"/>
  <c r="DK95" i="1"/>
  <c r="DW95" i="1"/>
  <c r="DN58" i="1"/>
  <c r="DZ58" i="1"/>
  <c r="DJ18" i="1"/>
  <c r="DV18" i="1"/>
  <c r="DJ153" i="1"/>
  <c r="DV153" i="1"/>
  <c r="DJ41" i="1"/>
  <c r="DV41" i="1"/>
  <c r="DT88" i="1"/>
  <c r="EF88" i="1"/>
  <c r="DL66" i="1"/>
  <c r="DX66" i="1"/>
  <c r="DK145" i="1"/>
  <c r="DW145" i="1"/>
  <c r="DR78" i="1"/>
  <c r="ED78" i="1"/>
  <c r="DJ154" i="1"/>
  <c r="DV154" i="1"/>
  <c r="DP31" i="1"/>
  <c r="EB31" i="1"/>
  <c r="DL147" i="1"/>
  <c r="DX147" i="1"/>
  <c r="DK46" i="1"/>
  <c r="DW46" i="1"/>
  <c r="DT147" i="1"/>
  <c r="EF147" i="1"/>
  <c r="DJ71" i="1"/>
  <c r="DV71" i="1"/>
  <c r="DL6" i="1"/>
  <c r="DX6" i="1"/>
  <c r="DL68" i="1"/>
  <c r="DX68" i="1"/>
  <c r="DT80" i="1"/>
  <c r="EF80" i="1"/>
  <c r="DT61" i="1"/>
  <c r="EF61" i="1"/>
  <c r="DJ119" i="1"/>
  <c r="DV119" i="1"/>
  <c r="DS40" i="1"/>
  <c r="EE40" i="1"/>
  <c r="DQ46" i="1"/>
  <c r="EC46" i="1"/>
  <c r="DQ14" i="1"/>
  <c r="EC14" i="1"/>
  <c r="DS121" i="1"/>
  <c r="EE121" i="1"/>
  <c r="DQ87" i="1"/>
  <c r="EC87" i="1"/>
  <c r="DT100" i="1"/>
  <c r="EF100" i="1"/>
  <c r="DO125" i="1"/>
  <c r="EA125" i="1"/>
  <c r="DO101" i="1"/>
  <c r="EA101" i="1"/>
  <c r="DR74" i="1"/>
  <c r="ED74" i="1"/>
  <c r="DS56" i="1"/>
  <c r="EE56" i="1"/>
  <c r="DT36" i="1"/>
  <c r="EF36" i="1"/>
  <c r="DI118" i="1"/>
  <c r="DU118" i="1"/>
  <c r="DN148" i="1"/>
  <c r="DZ148" i="1"/>
  <c r="DN117" i="1"/>
  <c r="DZ117" i="1"/>
  <c r="DP59" i="1"/>
  <c r="EB59" i="1"/>
  <c r="DL7" i="1"/>
  <c r="DX7" i="1"/>
  <c r="DN145" i="1"/>
  <c r="DZ145" i="1"/>
  <c r="DL50" i="1"/>
  <c r="DX50" i="1"/>
  <c r="DO136" i="1"/>
  <c r="EA136" i="1"/>
  <c r="DS146" i="1"/>
  <c r="EE146" i="1"/>
  <c r="DM104" i="1"/>
  <c r="DY104" i="1"/>
  <c r="DS10" i="1"/>
  <c r="EE10" i="1"/>
  <c r="DM88" i="1"/>
  <c r="DY88" i="1"/>
  <c r="DJ39" i="1"/>
  <c r="DV39" i="1"/>
  <c r="DS94" i="1"/>
  <c r="EE94" i="1"/>
  <c r="DL131" i="1"/>
  <c r="DX131" i="1"/>
  <c r="DL104" i="1"/>
  <c r="DX104" i="1"/>
  <c r="DQ71" i="1"/>
  <c r="EC71" i="1"/>
  <c r="DL88" i="1"/>
  <c r="DX88" i="1"/>
  <c r="DQ125" i="1"/>
  <c r="EC125" i="1"/>
  <c r="DI57" i="1"/>
  <c r="DU57" i="1"/>
  <c r="DR95" i="1"/>
  <c r="ED95" i="1"/>
  <c r="DL13" i="1"/>
  <c r="DX13" i="1"/>
  <c r="DS102" i="1"/>
  <c r="EE102" i="1"/>
  <c r="DN136" i="1"/>
  <c r="DZ136" i="1"/>
  <c r="DJ125" i="1"/>
  <c r="DV125" i="1"/>
  <c r="DO38" i="1"/>
  <c r="EA38" i="1"/>
  <c r="DS125" i="1"/>
  <c r="EE125" i="1"/>
  <c r="DS99" i="1"/>
  <c r="EE99" i="1"/>
  <c r="DI92" i="1"/>
  <c r="DU92" i="1"/>
  <c r="DK90" i="1"/>
  <c r="DW90" i="1"/>
  <c r="DL67" i="1"/>
  <c r="DX67" i="1"/>
  <c r="DN36" i="1"/>
  <c r="DZ36" i="1"/>
  <c r="DJ75" i="1"/>
  <c r="DV75" i="1"/>
  <c r="DQ148" i="1"/>
  <c r="EC148" i="1"/>
  <c r="DL133" i="1"/>
  <c r="DX133" i="1"/>
  <c r="DP88" i="1"/>
  <c r="EB88" i="1"/>
  <c r="DN66" i="1"/>
  <c r="DZ66" i="1"/>
  <c r="DP148" i="1"/>
  <c r="EB148" i="1"/>
  <c r="DJ89" i="1"/>
  <c r="DV89" i="1"/>
  <c r="DN29" i="1"/>
  <c r="DZ29" i="1"/>
  <c r="DR39" i="1"/>
  <c r="ED39" i="1"/>
  <c r="DR147" i="1"/>
  <c r="ED147" i="1"/>
  <c r="DS82" i="1"/>
  <c r="EE82" i="1"/>
  <c r="DI18" i="1"/>
  <c r="DU18" i="1"/>
  <c r="DI90" i="1"/>
  <c r="DU90" i="1"/>
  <c r="DQ43" i="1"/>
  <c r="EC43" i="1"/>
  <c r="DS114" i="1"/>
  <c r="EE114" i="1"/>
  <c r="DK129" i="1"/>
  <c r="DW129" i="1"/>
  <c r="DQ18" i="1"/>
  <c r="EC18" i="1"/>
  <c r="DR35" i="1"/>
  <c r="ED35" i="1"/>
  <c r="DN105" i="1"/>
  <c r="DZ105" i="1"/>
  <c r="DQ120" i="1"/>
  <c r="EC120" i="1"/>
  <c r="DJ50" i="1"/>
  <c r="DV50" i="1"/>
  <c r="DJ79" i="1"/>
  <c r="DV79" i="1"/>
  <c r="DK73" i="1"/>
  <c r="DW73" i="1"/>
  <c r="DP50" i="1"/>
  <c r="EB50" i="1"/>
  <c r="DJ80" i="1"/>
  <c r="DV80" i="1"/>
  <c r="DT42" i="1"/>
  <c r="EF42" i="1"/>
  <c r="DL55" i="1"/>
  <c r="DX55" i="1"/>
  <c r="DJ143" i="1"/>
  <c r="DV143" i="1"/>
  <c r="DP154" i="1"/>
  <c r="EB154" i="1"/>
  <c r="DP6" i="1"/>
  <c r="EB6" i="1"/>
  <c r="DO97" i="1"/>
  <c r="EA97" i="1"/>
  <c r="DQ106" i="1"/>
  <c r="EC106" i="1"/>
  <c r="DR137" i="1"/>
  <c r="ED137" i="1"/>
  <c r="DM133" i="1"/>
  <c r="DY133" i="1"/>
  <c r="DP77" i="1"/>
  <c r="EB77" i="1"/>
  <c r="DQ33" i="1"/>
  <c r="EC33" i="1"/>
  <c r="DQ6" i="1"/>
  <c r="EC6" i="1"/>
  <c r="DM54" i="1"/>
  <c r="DY54" i="1"/>
  <c r="DK59" i="1"/>
  <c r="DW59" i="1"/>
  <c r="DN65" i="1"/>
  <c r="DZ65" i="1"/>
  <c r="DO137" i="1"/>
  <c r="EA137" i="1"/>
  <c r="DJ81" i="1"/>
  <c r="DV81" i="1"/>
  <c r="DR115" i="1"/>
  <c r="ED115" i="1"/>
  <c r="DP106" i="1"/>
  <c r="EB106" i="1"/>
  <c r="DT94" i="1"/>
  <c r="EF94" i="1"/>
  <c r="DN46" i="1"/>
  <c r="DZ46" i="1"/>
  <c r="DO48" i="1"/>
  <c r="EA48" i="1"/>
  <c r="DP89" i="1"/>
  <c r="EB89" i="1"/>
  <c r="DR52" i="1"/>
  <c r="ED52" i="1"/>
  <c r="DP139" i="1"/>
  <c r="EB139" i="1"/>
  <c r="DO9" i="1"/>
  <c r="EA9" i="1"/>
  <c r="DR76" i="1"/>
  <c r="ED76" i="1"/>
  <c r="DR64" i="1"/>
  <c r="ED64" i="1"/>
  <c r="DT81" i="1"/>
  <c r="EF81" i="1"/>
  <c r="DK118" i="1"/>
  <c r="DW118" i="1"/>
  <c r="DK13" i="1"/>
  <c r="DW13" i="1"/>
  <c r="DM143" i="1"/>
  <c r="DY143" i="1"/>
  <c r="DR30" i="1"/>
  <c r="ED30" i="1"/>
  <c r="DQ27" i="1"/>
  <c r="EC27" i="1"/>
  <c r="DR46" i="1"/>
  <c r="ED46" i="1"/>
  <c r="DN48" i="1"/>
  <c r="DZ48" i="1"/>
  <c r="DO46" i="1"/>
  <c r="EA46" i="1"/>
  <c r="DI139" i="1"/>
  <c r="DU139" i="1"/>
  <c r="DN99" i="1"/>
  <c r="DZ99" i="1"/>
  <c r="DJ70" i="1"/>
  <c r="DV70" i="1"/>
  <c r="DN144" i="1"/>
  <c r="DZ144" i="1"/>
  <c r="DI116" i="1"/>
  <c r="DU116" i="1"/>
  <c r="DM76" i="1"/>
  <c r="DY76" i="1"/>
  <c r="DR81" i="1"/>
  <c r="ED81" i="1"/>
  <c r="DO98" i="1"/>
  <c r="EA98" i="1"/>
  <c r="DO72" i="1"/>
  <c r="EA72" i="1"/>
  <c r="DO139" i="1"/>
  <c r="EA139" i="1"/>
  <c r="DO143" i="1"/>
  <c r="EA143" i="1"/>
  <c r="DQ26" i="1"/>
  <c r="EC26" i="1"/>
  <c r="DR48" i="1"/>
  <c r="ED48" i="1"/>
  <c r="DN13" i="1"/>
  <c r="DZ13" i="1"/>
  <c r="DR41" i="1"/>
  <c r="ED41" i="1"/>
  <c r="DO123" i="1"/>
  <c r="EA123" i="1"/>
  <c r="DO43" i="1"/>
  <c r="EA43" i="1"/>
  <c r="DP146" i="1"/>
  <c r="EB146" i="1"/>
  <c r="DP49" i="1"/>
  <c r="EB49" i="1"/>
  <c r="DO151" i="1"/>
  <c r="EA151" i="1"/>
  <c r="DN128" i="1"/>
  <c r="DZ128" i="1"/>
  <c r="DP36" i="1"/>
  <c r="EB36" i="1"/>
  <c r="DI45" i="1"/>
  <c r="DU45" i="1"/>
  <c r="DR141" i="1"/>
  <c r="ED141" i="1"/>
  <c r="DI95" i="1"/>
  <c r="DU95" i="1"/>
  <c r="DJ102" i="1"/>
  <c r="DV102" i="1"/>
  <c r="DR43" i="1"/>
  <c r="ED43" i="1"/>
  <c r="DJ136" i="1"/>
  <c r="DV136" i="1"/>
  <c r="DO64" i="1"/>
  <c r="EA64" i="1"/>
  <c r="DM86" i="1"/>
  <c r="DY86" i="1"/>
  <c r="DO13" i="1"/>
  <c r="EA13" i="1"/>
  <c r="DT23" i="1"/>
  <c r="EF23" i="1"/>
  <c r="DI74" i="1"/>
  <c r="DU74" i="1"/>
  <c r="DK112" i="1"/>
  <c r="DW112" i="1"/>
  <c r="DK127" i="1"/>
  <c r="DW127" i="1"/>
  <c r="DS65" i="1"/>
  <c r="EE65" i="1"/>
  <c r="DS11" i="1"/>
  <c r="EE11" i="1"/>
  <c r="DM118" i="1"/>
  <c r="DY118" i="1"/>
  <c r="DM94" i="1"/>
  <c r="DY94" i="1"/>
  <c r="DS47" i="1"/>
  <c r="EE47" i="1"/>
  <c r="DO19" i="1"/>
  <c r="EA19" i="1"/>
  <c r="DR19" i="1"/>
  <c r="ED19" i="1"/>
  <c r="DS141" i="1"/>
  <c r="EE141" i="1"/>
  <c r="DS13" i="1"/>
  <c r="EE13" i="1"/>
  <c r="DT86" i="1"/>
  <c r="EF86" i="1"/>
  <c r="DT50" i="1"/>
  <c r="EF50" i="1"/>
  <c r="DP103" i="1"/>
  <c r="EB103" i="1"/>
  <c r="DT155" i="1"/>
  <c r="EF155" i="1"/>
  <c r="DK43" i="1"/>
  <c r="DW43" i="1"/>
  <c r="DO84" i="1"/>
  <c r="EA84" i="1"/>
  <c r="DN24" i="1"/>
  <c r="DZ24" i="1"/>
  <c r="DS21" i="1"/>
  <c r="EE21" i="1"/>
  <c r="DM12" i="1"/>
  <c r="DY12" i="1"/>
  <c r="DM72" i="1"/>
  <c r="DY72" i="1"/>
  <c r="DN84" i="1"/>
  <c r="DZ84" i="1"/>
  <c r="DP94" i="1"/>
  <c r="EB94" i="1"/>
  <c r="DP28" i="1"/>
  <c r="EB28" i="1"/>
  <c r="DL149" i="1"/>
  <c r="DX149" i="1"/>
  <c r="DO11" i="1"/>
  <c r="EA11" i="1"/>
  <c r="DP150" i="1"/>
  <c r="EB150" i="1"/>
  <c r="DT46" i="1"/>
  <c r="EF46" i="1"/>
  <c r="DI37" i="1"/>
  <c r="DU37" i="1"/>
  <c r="DS124" i="1"/>
  <c r="EE124" i="1"/>
  <c r="DK68" i="1"/>
  <c r="DW68" i="1"/>
  <c r="DN115" i="1"/>
  <c r="DZ115" i="1"/>
  <c r="DQ39" i="1"/>
  <c r="EC39" i="1"/>
  <c r="DP67" i="1"/>
  <c r="EB67" i="1"/>
  <c r="DI86" i="1"/>
  <c r="DU86" i="1"/>
  <c r="DK61" i="1"/>
  <c r="DW61" i="1"/>
  <c r="DP21" i="1"/>
  <c r="EB21" i="1"/>
  <c r="DR51" i="1"/>
  <c r="ED51" i="1"/>
  <c r="DO126" i="1"/>
  <c r="EA126" i="1"/>
  <c r="DS59" i="1"/>
  <c r="EE59" i="1"/>
  <c r="DQ92" i="1"/>
  <c r="EC92" i="1"/>
  <c r="DT82" i="1"/>
  <c r="EF82" i="1"/>
  <c r="DL28" i="1"/>
  <c r="DX28" i="1"/>
  <c r="DK149" i="1"/>
  <c r="DW149" i="1"/>
  <c r="DM138" i="1"/>
  <c r="DY138" i="1"/>
  <c r="DM62" i="1"/>
  <c r="DY62" i="1"/>
  <c r="DK94" i="1"/>
  <c r="DW94" i="1"/>
  <c r="DI34" i="1"/>
  <c r="DU34" i="1"/>
  <c r="DJ73" i="1"/>
  <c r="DV73" i="1"/>
  <c r="DJ60" i="1"/>
  <c r="DV60" i="1"/>
  <c r="DQ52" i="1"/>
  <c r="EC52" i="1"/>
  <c r="DQ56" i="1"/>
  <c r="EC56" i="1"/>
  <c r="DS58" i="1"/>
  <c r="EE58" i="1"/>
  <c r="DT34" i="1"/>
  <c r="EF34" i="1"/>
  <c r="DL138" i="1"/>
  <c r="DX138" i="1"/>
  <c r="DR149" i="1"/>
  <c r="ED149" i="1"/>
  <c r="DL83" i="1"/>
  <c r="DX83" i="1"/>
  <c r="DR53" i="1"/>
  <c r="ED53" i="1"/>
  <c r="DJ100" i="1"/>
  <c r="DV100" i="1"/>
  <c r="DT14" i="1"/>
  <c r="EF14" i="1"/>
  <c r="DN113" i="1"/>
  <c r="DZ113" i="1"/>
  <c r="DM10" i="1"/>
  <c r="DY10" i="1"/>
  <c r="DM25" i="1"/>
  <c r="DY25" i="1"/>
  <c r="DM31" i="1"/>
  <c r="DY31" i="1"/>
  <c r="DR80" i="1"/>
  <c r="ED80" i="1"/>
  <c r="DL73" i="1"/>
  <c r="DX73" i="1"/>
  <c r="DL87" i="1"/>
  <c r="DX87" i="1"/>
  <c r="DS38" i="1"/>
  <c r="EE38" i="1"/>
  <c r="DT11" i="1"/>
  <c r="EF11" i="1"/>
  <c r="DI126" i="1"/>
  <c r="DU126" i="1"/>
  <c r="DN91" i="1"/>
  <c r="DZ91" i="1"/>
  <c r="DQ109" i="1"/>
  <c r="EC109" i="1"/>
  <c r="DQ145" i="1"/>
  <c r="EC145" i="1"/>
  <c r="DR153" i="1"/>
  <c r="ED153" i="1"/>
  <c r="DT142" i="1"/>
  <c r="EF142" i="1"/>
  <c r="DP7" i="1"/>
  <c r="EB7" i="1"/>
  <c r="DL106" i="1"/>
  <c r="DX106" i="1"/>
  <c r="DN34" i="1"/>
  <c r="DZ34" i="1"/>
  <c r="DS134" i="1"/>
  <c r="EE134" i="1"/>
  <c r="DS142" i="1"/>
  <c r="EE142" i="1"/>
  <c r="DR32" i="1"/>
  <c r="ED32" i="1"/>
  <c r="DL70" i="1"/>
  <c r="DX70" i="1"/>
  <c r="DJ96" i="1"/>
  <c r="DV96" i="1"/>
  <c r="DJ44" i="1"/>
  <c r="DV44" i="1"/>
  <c r="DL102" i="1"/>
  <c r="DX102" i="1"/>
  <c r="DO21" i="1"/>
  <c r="EA21" i="1"/>
  <c r="DI54" i="1"/>
  <c r="DU54" i="1"/>
  <c r="DJ106" i="1"/>
  <c r="DV106" i="1"/>
  <c r="DP60" i="1"/>
  <c r="EB60" i="1"/>
  <c r="DK11" i="1"/>
  <c r="DW11" i="1"/>
  <c r="DS14" i="1"/>
  <c r="EE14" i="1"/>
  <c r="DQ68" i="1"/>
  <c r="EC68" i="1"/>
  <c r="DK116" i="1"/>
  <c r="DW116" i="1"/>
  <c r="DJ116" i="1"/>
  <c r="DV116" i="1"/>
  <c r="DJ21" i="1"/>
  <c r="DV21" i="1"/>
  <c r="DM136" i="1"/>
  <c r="DY136" i="1"/>
  <c r="DJ114" i="1"/>
  <c r="DV114" i="1"/>
  <c r="DM145" i="1"/>
  <c r="DY145" i="1"/>
  <c r="DI84" i="1"/>
  <c r="DU84" i="1"/>
  <c r="DM155" i="1"/>
  <c r="DY155" i="1"/>
  <c r="DI82" i="1"/>
  <c r="DU82" i="1"/>
  <c r="DS63" i="1"/>
  <c r="EE63" i="1"/>
  <c r="DT10" i="1"/>
  <c r="EF10" i="1"/>
  <c r="DK25" i="1"/>
  <c r="DW25" i="1"/>
  <c r="DR34" i="1"/>
  <c r="ED34" i="1"/>
  <c r="DI98" i="1"/>
  <c r="DU98" i="1"/>
  <c r="DO148" i="1"/>
  <c r="EA148" i="1"/>
  <c r="DJ23" i="1"/>
  <c r="DV23" i="1"/>
  <c r="DS117" i="1"/>
  <c r="EE117" i="1"/>
  <c r="DR121" i="1"/>
  <c r="ED121" i="1"/>
  <c r="DT104" i="1"/>
  <c r="EF104" i="1"/>
  <c r="DO91" i="1"/>
  <c r="EA91" i="1"/>
  <c r="DS7" i="1"/>
  <c r="EE7" i="1"/>
  <c r="DL93" i="1"/>
  <c r="DX93" i="1"/>
  <c r="DJ30" i="1"/>
  <c r="DV30" i="1"/>
  <c r="DS50" i="1"/>
  <c r="EE50" i="1"/>
  <c r="DK111" i="1"/>
  <c r="DW111" i="1"/>
  <c r="DM141" i="1"/>
  <c r="DY141" i="1"/>
  <c r="DT9" i="1"/>
  <c r="EF9" i="1"/>
  <c r="DK14" i="1"/>
  <c r="DW14" i="1"/>
  <c r="DL108" i="1"/>
  <c r="DX108" i="1"/>
  <c r="DN10" i="1"/>
  <c r="DZ10" i="1"/>
  <c r="DS106" i="1"/>
  <c r="EE106" i="1"/>
  <c r="DM73" i="1"/>
  <c r="DY73" i="1"/>
  <c r="DL22" i="1"/>
  <c r="DX22" i="1"/>
  <c r="DK140" i="1"/>
  <c r="DW140" i="1"/>
  <c r="DJ150" i="1"/>
  <c r="DV150" i="1"/>
  <c r="DL25" i="1"/>
  <c r="DX25" i="1"/>
  <c r="DN133" i="1"/>
  <c r="DZ133" i="1"/>
  <c r="DM6" i="1"/>
  <c r="DY6" i="1"/>
  <c r="DI122" i="1"/>
  <c r="DU122" i="1"/>
  <c r="DK64" i="1"/>
  <c r="DW64" i="1"/>
  <c r="DL48" i="1"/>
  <c r="DX48" i="1"/>
  <c r="DL11" i="1"/>
  <c r="DX11" i="1"/>
  <c r="DR135" i="1"/>
  <c r="ED135" i="1"/>
  <c r="DL34" i="1"/>
  <c r="DX34" i="1"/>
  <c r="DM123" i="1"/>
  <c r="DY123" i="1"/>
  <c r="DN75" i="1"/>
  <c r="DZ75" i="1"/>
  <c r="DL154" i="1"/>
  <c r="DX154" i="1"/>
  <c r="DN83" i="1"/>
  <c r="DZ83" i="1"/>
  <c r="DT64" i="1"/>
  <c r="EF64" i="1"/>
  <c r="DJ133" i="1"/>
  <c r="DV133" i="1"/>
  <c r="DJ148" i="1"/>
  <c r="DV148" i="1"/>
  <c r="DS145" i="1"/>
  <c r="EE145" i="1"/>
  <c r="DT108" i="1"/>
  <c r="EF108" i="1"/>
  <c r="DK30" i="1"/>
  <c r="DW30" i="1"/>
  <c r="DS90" i="1"/>
  <c r="EE90" i="1"/>
  <c r="DS112" i="1"/>
  <c r="EE112" i="1"/>
  <c r="DJ17" i="1"/>
  <c r="DV17" i="1"/>
  <c r="DM84" i="1"/>
  <c r="DY84" i="1"/>
  <c r="DI150" i="1"/>
  <c r="DU150" i="1"/>
  <c r="DS89" i="1"/>
  <c r="EE89" i="1"/>
  <c r="DS151" i="1"/>
  <c r="EE151" i="1"/>
  <c r="DL145" i="1"/>
  <c r="DX145" i="1"/>
  <c r="DL150" i="1"/>
  <c r="DX150" i="1"/>
  <c r="DM102" i="1"/>
  <c r="DY102" i="1"/>
  <c r="DN102" i="1"/>
  <c r="DZ102" i="1"/>
  <c r="DP8" i="1"/>
  <c r="EB8" i="1"/>
  <c r="DL96" i="1"/>
  <c r="DX96" i="1"/>
  <c r="DL65" i="1"/>
  <c r="DX65" i="1"/>
  <c r="DQ141" i="1"/>
  <c r="EC141" i="1"/>
  <c r="DS140" i="1"/>
  <c r="EE140" i="1"/>
  <c r="DJ132" i="1"/>
  <c r="DV132" i="1"/>
  <c r="DJ28" i="1"/>
  <c r="DV28" i="1"/>
  <c r="DP153" i="1"/>
  <c r="EB153" i="1"/>
  <c r="DI151" i="1"/>
  <c r="DU151" i="1"/>
  <c r="DP134" i="1"/>
  <c r="EB134" i="1"/>
  <c r="DM110" i="1"/>
  <c r="DY110" i="1"/>
  <c r="DJ101" i="1"/>
  <c r="DV101" i="1"/>
  <c r="DT114" i="1"/>
  <c r="EF114" i="1"/>
  <c r="DP27" i="1"/>
  <c r="EB27" i="1"/>
  <c r="DO113" i="1"/>
  <c r="EA113" i="1"/>
  <c r="DT126" i="1"/>
  <c r="EF126" i="1"/>
  <c r="DT53" i="1"/>
  <c r="EF53" i="1"/>
  <c r="DS68" i="1"/>
  <c r="EE68" i="1"/>
  <c r="DJ115" i="1"/>
  <c r="DV115" i="1"/>
  <c r="DI107" i="1"/>
  <c r="DU107" i="1"/>
  <c r="DI129" i="1"/>
  <c r="DU129" i="1"/>
  <c r="DK62" i="1"/>
  <c r="DW62" i="1"/>
  <c r="DJ6" i="1"/>
  <c r="DV6" i="1"/>
  <c r="DQ130" i="1"/>
  <c r="EC130" i="1"/>
  <c r="DK150" i="1"/>
  <c r="DW150" i="1"/>
  <c r="DR101" i="1"/>
  <c r="ED101" i="1"/>
  <c r="DL112" i="1"/>
  <c r="DX112" i="1"/>
  <c r="DI8" i="1"/>
  <c r="DU8" i="1"/>
  <c r="DI39" i="1"/>
  <c r="DU39" i="1"/>
  <c r="DO95" i="1"/>
  <c r="EA95" i="1"/>
  <c r="DQ65" i="1"/>
  <c r="EC65" i="1"/>
  <c r="DQ30" i="1"/>
  <c r="EC30" i="1"/>
  <c r="DN109" i="1"/>
  <c r="DZ109" i="1"/>
  <c r="DO138" i="1"/>
  <c r="EA138" i="1"/>
  <c r="DI94" i="1"/>
  <c r="DU94" i="1"/>
  <c r="DQ129" i="1"/>
  <c r="EC129" i="1"/>
  <c r="DI143" i="1"/>
  <c r="DU143" i="1"/>
  <c r="DI42" i="1"/>
  <c r="DU42" i="1"/>
  <c r="DR142" i="1"/>
  <c r="ED142" i="1"/>
  <c r="DR11" i="1"/>
  <c r="ED11" i="1"/>
  <c r="DR12" i="1"/>
  <c r="ED12" i="1"/>
  <c r="DN12" i="1"/>
  <c r="DZ12" i="1"/>
  <c r="DO18" i="1"/>
  <c r="EA18" i="1"/>
  <c r="DN40" i="1"/>
  <c r="DZ40" i="1"/>
  <c r="DS79" i="1"/>
  <c r="EE79" i="1"/>
  <c r="DO70" i="1"/>
  <c r="EA70" i="1"/>
  <c r="DI59" i="1"/>
  <c r="DU59" i="1"/>
  <c r="DJ117" i="1"/>
  <c r="DV117" i="1"/>
  <c r="DO149" i="1"/>
  <c r="EA149" i="1"/>
  <c r="DR55" i="1"/>
  <c r="ED55" i="1"/>
  <c r="DK33" i="1"/>
  <c r="DW33" i="1"/>
  <c r="DJ111" i="1"/>
  <c r="DV111" i="1"/>
  <c r="DO96" i="1"/>
  <c r="EA96" i="1"/>
  <c r="DP55" i="1"/>
  <c r="EB55" i="1"/>
  <c r="DL92" i="1"/>
  <c r="DX92" i="1"/>
  <c r="DN132" i="1"/>
  <c r="DZ132" i="1"/>
  <c r="DI114" i="1"/>
  <c r="DU114" i="1"/>
  <c r="DN62" i="1"/>
  <c r="DZ62" i="1"/>
  <c r="DO31" i="1"/>
  <c r="EA31" i="1"/>
  <c r="DM75" i="1"/>
  <c r="DY75" i="1"/>
  <c r="DR9" i="1"/>
  <c r="ED9" i="1"/>
  <c r="DR72" i="1"/>
  <c r="ED72" i="1"/>
  <c r="DN53" i="1"/>
  <c r="DZ53" i="1"/>
  <c r="DI97" i="1"/>
  <c r="DU97" i="1"/>
  <c r="DR84" i="1"/>
  <c r="ED84" i="1"/>
  <c r="DR59" i="1"/>
  <c r="ED59" i="1"/>
  <c r="DO53" i="1"/>
  <c r="EA53" i="1"/>
  <c r="DP109" i="1"/>
  <c r="EB109" i="1"/>
  <c r="DM38" i="1"/>
  <c r="DY38" i="1"/>
  <c r="DM61" i="1"/>
  <c r="DY61" i="1"/>
  <c r="DM46" i="1"/>
  <c r="DY46" i="1"/>
  <c r="DQ29" i="1"/>
  <c r="EC29" i="1"/>
  <c r="DN81" i="1"/>
  <c r="DZ81" i="1"/>
  <c r="DP33" i="1"/>
  <c r="EB33" i="1"/>
  <c r="DP48" i="1"/>
  <c r="EB48" i="1"/>
  <c r="DP17" i="1"/>
  <c r="EB17" i="1"/>
  <c r="DQ96" i="1"/>
  <c r="EC96" i="1"/>
  <c r="DR7" i="1"/>
  <c r="ED7" i="1"/>
  <c r="DP40" i="1"/>
  <c r="EB40" i="1"/>
  <c r="DQ122" i="1"/>
  <c r="EC122" i="1"/>
  <c r="DQ74" i="1"/>
  <c r="EC74" i="1"/>
  <c r="DO87" i="1"/>
  <c r="EA87" i="1"/>
  <c r="DN72" i="1"/>
  <c r="DZ72" i="1"/>
  <c r="DR45" i="1"/>
  <c r="ED45" i="1"/>
  <c r="DO36" i="1"/>
  <c r="EA36" i="1"/>
  <c r="DI30" i="1"/>
  <c r="DU30" i="1"/>
  <c r="DM40" i="1"/>
  <c r="DY40" i="1"/>
  <c r="DR40" i="1"/>
  <c r="ED40" i="1"/>
  <c r="DR54" i="1"/>
  <c r="ED54" i="1"/>
  <c r="DP42" i="1"/>
  <c r="EB42" i="1"/>
  <c r="DN80" i="1"/>
  <c r="DZ80" i="1"/>
  <c r="DT30" i="1"/>
  <c r="EF30" i="1"/>
  <c r="DT145" i="1"/>
  <c r="EF145" i="1"/>
  <c r="DT116" i="1"/>
  <c r="EF116" i="1"/>
  <c r="DI120" i="1"/>
  <c r="DU120" i="1"/>
  <c r="DS37" i="1"/>
  <c r="EE37" i="1"/>
  <c r="DN90" i="1"/>
  <c r="DZ90" i="1"/>
  <c r="DT102" i="1"/>
  <c r="EF102" i="1"/>
  <c r="DN101" i="1"/>
  <c r="DZ101" i="1"/>
  <c r="DR152" i="1"/>
  <c r="ED152" i="1"/>
  <c r="DN19" i="1"/>
  <c r="DZ19" i="1"/>
  <c r="DJ19" i="1"/>
  <c r="DV19" i="1"/>
  <c r="DJ35" i="1"/>
  <c r="DV35" i="1"/>
  <c r="DL82" i="1"/>
  <c r="DX82" i="1"/>
  <c r="DM27" i="1"/>
  <c r="DY27" i="1"/>
  <c r="DQ53" i="1"/>
  <c r="EC53" i="1"/>
  <c r="DI55" i="1"/>
  <c r="DU55" i="1"/>
  <c r="DO127" i="1"/>
  <c r="EA127" i="1"/>
  <c r="DJ45" i="1"/>
  <c r="DV45" i="1"/>
  <c r="DR83" i="1"/>
  <c r="ED83" i="1"/>
  <c r="DI7" i="1"/>
  <c r="DU7" i="1"/>
  <c r="DM125" i="1"/>
  <c r="DY125" i="1"/>
  <c r="DJ118" i="1"/>
  <c r="DV118" i="1"/>
  <c r="DQ88" i="1"/>
  <c r="EC88" i="1"/>
  <c r="DM41" i="1"/>
  <c r="DY41" i="1"/>
  <c r="DM116" i="1"/>
  <c r="DY116" i="1"/>
  <c r="DM64" i="1"/>
  <c r="DY64" i="1"/>
  <c r="DM16" i="1"/>
  <c r="DY16" i="1"/>
  <c r="DJ146" i="1"/>
  <c r="DV146" i="1"/>
  <c r="DP16" i="1"/>
  <c r="EB16" i="1"/>
  <c r="DQ119" i="1"/>
  <c r="EC119" i="1"/>
  <c r="DM39" i="1"/>
  <c r="DY39" i="1"/>
  <c r="DR131" i="1"/>
  <c r="ED131" i="1"/>
  <c r="DO62" i="1"/>
  <c r="EA62" i="1"/>
  <c r="DO104" i="1"/>
  <c r="EA104" i="1"/>
  <c r="DI25" i="1"/>
  <c r="DU25" i="1"/>
  <c r="DJ94" i="1"/>
  <c r="DV94" i="1"/>
  <c r="DM48" i="1"/>
  <c r="DY48" i="1"/>
  <c r="DN129" i="1"/>
  <c r="DZ129" i="1"/>
  <c r="DN93" i="1"/>
  <c r="DZ93" i="1"/>
  <c r="DJ68" i="1"/>
  <c r="DV68" i="1"/>
  <c r="DP142" i="1"/>
  <c r="EB142" i="1"/>
  <c r="DO105" i="1"/>
  <c r="EA105" i="1"/>
  <c r="DP83" i="1"/>
  <c r="EB83" i="1"/>
  <c r="DI155" i="1"/>
  <c r="DU155" i="1"/>
  <c r="DN79" i="1"/>
  <c r="DZ79" i="1"/>
  <c r="DL47" i="1"/>
  <c r="DX47" i="1"/>
  <c r="DR91" i="1"/>
  <c r="ED91" i="1"/>
  <c r="DR66" i="1"/>
  <c r="ED66" i="1"/>
  <c r="DL42" i="1"/>
  <c r="DX42" i="1"/>
  <c r="DO111" i="1"/>
  <c r="EA111" i="1"/>
  <c r="DJ33" i="1"/>
  <c r="DV33" i="1"/>
  <c r="DO102" i="1"/>
  <c r="EA102" i="1"/>
  <c r="DN143" i="1"/>
  <c r="DZ143" i="1"/>
  <c r="DS98" i="1"/>
  <c r="EE98" i="1"/>
  <c r="DJ66" i="1"/>
  <c r="DV66" i="1"/>
  <c r="DP100" i="1"/>
  <c r="EB100" i="1"/>
  <c r="DT151" i="1"/>
  <c r="EF151" i="1"/>
  <c r="DJ122" i="1"/>
  <c r="DV122" i="1"/>
  <c r="DL114" i="1"/>
  <c r="DX114" i="1"/>
  <c r="DI132" i="1"/>
  <c r="DU132" i="1"/>
  <c r="DT37" i="1"/>
  <c r="EF37" i="1"/>
  <c r="DS81" i="1"/>
  <c r="EE81" i="1"/>
  <c r="DL78" i="1"/>
  <c r="DX78" i="1"/>
  <c r="DS149" i="1"/>
  <c r="EE149" i="1"/>
  <c r="DR134" i="1"/>
  <c r="ED134" i="1"/>
  <c r="DT77" i="1"/>
  <c r="EF77" i="1"/>
  <c r="DS109" i="1"/>
  <c r="EE109" i="1"/>
  <c r="DP126" i="1"/>
  <c r="EB126" i="1"/>
  <c r="DJ47" i="1"/>
  <c r="DV47" i="1"/>
  <c r="DI62" i="1"/>
  <c r="DU62" i="1"/>
  <c r="DS92" i="1"/>
  <c r="EE92" i="1"/>
  <c r="DT99" i="1"/>
  <c r="EF99" i="1"/>
  <c r="DR65" i="1"/>
  <c r="ED65" i="1"/>
  <c r="DO71" i="1"/>
  <c r="EA71" i="1"/>
  <c r="DT89" i="1"/>
  <c r="EF89" i="1"/>
  <c r="DJ10" i="1"/>
  <c r="DV10" i="1"/>
  <c r="DL105" i="1"/>
  <c r="DX105" i="1"/>
  <c r="DJ48" i="1"/>
  <c r="DV48" i="1"/>
  <c r="DR124" i="1"/>
  <c r="ED124" i="1"/>
  <c r="DJ121" i="1"/>
  <c r="DV121" i="1"/>
  <c r="DP62" i="1"/>
  <c r="EB62" i="1"/>
  <c r="DL74" i="1"/>
  <c r="DX74" i="1"/>
  <c r="DT135" i="1"/>
  <c r="EF135" i="1"/>
  <c r="DT72" i="1"/>
  <c r="EF72" i="1"/>
  <c r="DT69" i="1"/>
  <c r="EF69" i="1"/>
  <c r="DT12" i="1"/>
  <c r="EF12" i="1"/>
  <c r="DN146" i="1"/>
  <c r="DZ146" i="1"/>
  <c r="DT33" i="1"/>
  <c r="EF33" i="1"/>
  <c r="DQ54" i="1"/>
  <c r="EC54" i="1"/>
  <c r="DS25" i="1"/>
  <c r="EE25" i="1"/>
  <c r="DL33" i="1"/>
  <c r="DX33" i="1"/>
  <c r="DK93" i="1"/>
  <c r="DW93" i="1"/>
  <c r="DN44" i="1"/>
  <c r="DZ44" i="1"/>
  <c r="DM152" i="1"/>
  <c r="DY152" i="1"/>
  <c r="DM26" i="1"/>
  <c r="DY26" i="1"/>
  <c r="DI124" i="1"/>
  <c r="DU124" i="1"/>
  <c r="DS39" i="1"/>
  <c r="EE39" i="1"/>
  <c r="DJ64" i="1"/>
  <c r="DV64" i="1"/>
  <c r="DJ54" i="1"/>
  <c r="DV54" i="1"/>
  <c r="DP131" i="1"/>
  <c r="EB131" i="1"/>
  <c r="DK7" i="1"/>
  <c r="DW7" i="1"/>
  <c r="DK110" i="1"/>
  <c r="DW110" i="1"/>
  <c r="DL23" i="1"/>
  <c r="DX23" i="1"/>
  <c r="DK89" i="1"/>
  <c r="DW89" i="1"/>
  <c r="DL126" i="1"/>
  <c r="DX126" i="1"/>
  <c r="DK38" i="1"/>
  <c r="DW38" i="1"/>
  <c r="DS73" i="1"/>
  <c r="EE73" i="1"/>
  <c r="DS126" i="1"/>
  <c r="EE126" i="1"/>
  <c r="DR110" i="1"/>
  <c r="ED110" i="1"/>
  <c r="DT148" i="1"/>
  <c r="EF148" i="1"/>
  <c r="DI117" i="1"/>
  <c r="DU117" i="1"/>
  <c r="DT101" i="1"/>
  <c r="EF101" i="1"/>
  <c r="DT57" i="1"/>
  <c r="EF57" i="1"/>
  <c r="DJ13" i="1"/>
  <c r="DV13" i="1"/>
  <c r="DS57" i="1"/>
  <c r="EE57" i="1"/>
  <c r="DN39" i="1"/>
  <c r="DZ39" i="1"/>
  <c r="DR28" i="1"/>
  <c r="ED28" i="1"/>
  <c r="DP22" i="1"/>
  <c r="EB22" i="1"/>
  <c r="DI112" i="1"/>
  <c r="DU112" i="1"/>
  <c r="DP149" i="1"/>
  <c r="EB149" i="1"/>
  <c r="DM113" i="1"/>
  <c r="DY113" i="1"/>
  <c r="DM96" i="1"/>
  <c r="DY96" i="1"/>
  <c r="DJ56" i="1"/>
  <c r="DV56" i="1"/>
  <c r="DL75" i="1"/>
  <c r="DX75" i="1"/>
  <c r="DT95" i="1"/>
  <c r="EF95" i="1"/>
  <c r="DL97" i="1"/>
  <c r="DX97" i="1"/>
  <c r="DR125" i="1"/>
  <c r="ED125" i="1"/>
  <c r="DL8" i="1"/>
  <c r="DX8" i="1"/>
  <c r="DK27" i="1"/>
  <c r="DW27" i="1"/>
  <c r="DT65" i="1"/>
  <c r="EF65" i="1"/>
  <c r="DO29" i="1"/>
  <c r="EA29" i="1"/>
  <c r="DL53" i="1"/>
  <c r="DX53" i="1"/>
  <c r="DL115" i="1"/>
  <c r="DX115" i="1"/>
  <c r="DM11" i="1"/>
  <c r="DY11" i="1"/>
  <c r="DT45" i="1"/>
  <c r="EF45" i="1"/>
  <c r="DI81" i="1"/>
  <c r="DU81" i="1"/>
  <c r="DS130" i="1"/>
  <c r="EE130" i="1"/>
  <c r="DR139" i="1"/>
  <c r="ED139" i="1"/>
  <c r="DO40" i="1"/>
  <c r="EA40" i="1"/>
  <c r="DQ51" i="1"/>
  <c r="EC51" i="1"/>
  <c r="DI10" i="1"/>
  <c r="DU10" i="1"/>
  <c r="DQ8" i="1"/>
  <c r="EC8" i="1"/>
  <c r="DQ70" i="1"/>
  <c r="EC70" i="1"/>
  <c r="DJ108" i="1"/>
  <c r="DV108" i="1"/>
  <c r="DJ34" i="1"/>
  <c r="DV34" i="1"/>
  <c r="DQ78" i="1"/>
  <c r="EC78" i="1"/>
  <c r="DJ131" i="1"/>
  <c r="DV131" i="1"/>
  <c r="DI41" i="1"/>
  <c r="DU41" i="1"/>
  <c r="DL20" i="1"/>
  <c r="DX20" i="1"/>
  <c r="DQ90" i="1"/>
  <c r="EC90" i="1"/>
  <c r="DJ123" i="1"/>
  <c r="DV123" i="1"/>
  <c r="DK83" i="1"/>
  <c r="DW83" i="1"/>
  <c r="DQ155" i="1"/>
  <c r="EC155" i="1"/>
  <c r="DQ67" i="1"/>
  <c r="EC67" i="1"/>
  <c r="DS107" i="1"/>
  <c r="EE107" i="1"/>
  <c r="DR17" i="1"/>
  <c r="ED17" i="1"/>
  <c r="DN61" i="1"/>
  <c r="DZ61" i="1"/>
  <c r="DP41" i="1"/>
  <c r="EB41" i="1"/>
  <c r="DI63" i="1"/>
  <c r="DU63" i="1"/>
  <c r="DN150" i="1"/>
  <c r="DZ150" i="1"/>
  <c r="DK103" i="1"/>
  <c r="DW103" i="1"/>
  <c r="DK24" i="1"/>
  <c r="DW24" i="1"/>
  <c r="DR67" i="1"/>
  <c r="ED67" i="1"/>
  <c r="DQ114" i="1"/>
  <c r="EC114" i="1"/>
  <c r="DT63" i="1"/>
  <c r="EF63" i="1"/>
  <c r="DJ40" i="1"/>
  <c r="DV40" i="1"/>
  <c r="DO130" i="1"/>
  <c r="EA130" i="1"/>
  <c r="DP23" i="1"/>
  <c r="EB23" i="1"/>
  <c r="DS77" i="1"/>
  <c r="EE77" i="1"/>
  <c r="DO65" i="1"/>
  <c r="EA65" i="1"/>
  <c r="DN11" i="1"/>
  <c r="DZ11" i="1"/>
  <c r="DR112" i="1"/>
  <c r="ED112" i="1"/>
  <c r="DI44" i="1"/>
  <c r="DU44" i="1"/>
  <c r="DQ116" i="1"/>
  <c r="EC116" i="1"/>
  <c r="DM52" i="1"/>
  <c r="DY52" i="1"/>
  <c r="DN139" i="1"/>
  <c r="DZ139" i="1"/>
  <c r="DK6" i="1"/>
  <c r="DW6" i="1"/>
  <c r="DR68" i="1"/>
  <c r="ED68" i="1"/>
  <c r="DO41" i="1"/>
  <c r="EA41" i="1"/>
  <c r="DI67" i="1"/>
  <c r="DU67" i="1"/>
  <c r="DR6" i="1"/>
  <c r="ED6" i="1"/>
  <c r="DJ61" i="1"/>
  <c r="DV61" i="1"/>
  <c r="DN107" i="1"/>
  <c r="DZ107" i="1"/>
  <c r="DP47" i="1"/>
  <c r="EB47" i="1"/>
  <c r="DQ143" i="1"/>
  <c r="EC143" i="1"/>
  <c r="DM60" i="1"/>
  <c r="DY60" i="1"/>
  <c r="DO73" i="1"/>
  <c r="EA73" i="1"/>
  <c r="DP52" i="1"/>
  <c r="EB52" i="1"/>
  <c r="DR96" i="1"/>
  <c r="ED96" i="1"/>
  <c r="DI109" i="1"/>
  <c r="DU109" i="1"/>
  <c r="DM71" i="1"/>
  <c r="DY71" i="1"/>
  <c r="DO145" i="1"/>
  <c r="EA145" i="1"/>
  <c r="DP137" i="1"/>
  <c r="EB137" i="1"/>
  <c r="DO26" i="1"/>
  <c r="EA26" i="1"/>
  <c r="DP114" i="1"/>
  <c r="EB114" i="1"/>
  <c r="DP84" i="1"/>
  <c r="EB84" i="1"/>
  <c r="DM131" i="1"/>
  <c r="DY131" i="1"/>
  <c r="DO79" i="1"/>
  <c r="EA79" i="1"/>
  <c r="DQ57" i="1"/>
  <c r="EC57" i="1"/>
  <c r="DN20" i="1"/>
  <c r="DZ20" i="1"/>
  <c r="DQ81" i="1"/>
  <c r="EC81" i="1"/>
  <c r="DN41" i="1"/>
  <c r="DZ41" i="1"/>
  <c r="DR86" i="1"/>
  <c r="ED86" i="1"/>
  <c r="DI21" i="1"/>
  <c r="DU21" i="1"/>
  <c r="DS36" i="1"/>
  <c r="EE36" i="1"/>
  <c r="DN82" i="1"/>
  <c r="DZ82" i="1"/>
  <c r="DO116" i="1"/>
  <c r="EA116" i="1"/>
  <c r="DJ113" i="1"/>
  <c r="DV113" i="1"/>
  <c r="DP11" i="1"/>
  <c r="EB11" i="1"/>
  <c r="DK99" i="1"/>
  <c r="DW99" i="1"/>
  <c r="DQ61" i="1"/>
  <c r="EC61" i="1"/>
  <c r="DR14" i="1"/>
  <c r="ED14" i="1"/>
  <c r="DO63" i="1"/>
  <c r="EA63" i="1"/>
  <c r="DI108" i="1"/>
  <c r="DU108" i="1"/>
  <c r="DI123" i="1"/>
  <c r="DU123" i="1"/>
  <c r="DN124" i="1"/>
  <c r="DZ124" i="1"/>
  <c r="DQ69" i="1"/>
  <c r="EC69" i="1"/>
  <c r="DK120" i="1"/>
  <c r="DW120" i="1"/>
  <c r="DO39" i="1"/>
  <c r="EA39" i="1"/>
  <c r="DO51" i="1"/>
  <c r="EA51" i="1"/>
  <c r="DK155" i="1"/>
  <c r="DW155" i="1"/>
  <c r="DR90" i="1"/>
  <c r="ED90" i="1"/>
  <c r="DI127" i="1"/>
  <c r="DU127" i="1"/>
  <c r="DP120" i="1"/>
  <c r="EB120" i="1"/>
  <c r="DM43" i="1"/>
  <c r="DY43" i="1"/>
  <c r="DJ142" i="1"/>
  <c r="DV142" i="1"/>
  <c r="DO33" i="1"/>
  <c r="EA33" i="1"/>
  <c r="DI101" i="1"/>
  <c r="DU101" i="1"/>
  <c r="DP147" i="1"/>
  <c r="EB147" i="1"/>
  <c r="DJ63" i="1"/>
  <c r="DV63" i="1"/>
  <c r="DM22" i="1"/>
  <c r="DY22" i="1"/>
  <c r="DM35" i="1"/>
  <c r="DY35" i="1"/>
  <c r="DQ89" i="1"/>
  <c r="EC89" i="1"/>
  <c r="DR103" i="1"/>
  <c r="ED103" i="1"/>
  <c r="DR8" i="1"/>
  <c r="ED8" i="1"/>
  <c r="DR128" i="1"/>
  <c r="ED128" i="1"/>
  <c r="DS27" i="1"/>
  <c r="EE27" i="1"/>
  <c r="DQ127" i="1"/>
  <c r="EC127" i="1"/>
  <c r="DP98" i="1"/>
  <c r="EB98" i="1"/>
  <c r="DJ7" i="1"/>
  <c r="DV7" i="1"/>
  <c r="DO124" i="1"/>
  <c r="EA124" i="1"/>
  <c r="DI52" i="1"/>
  <c r="DU52" i="1"/>
  <c r="DP95" i="1"/>
  <c r="EB95" i="1"/>
  <c r="DR77" i="1"/>
  <c r="ED77" i="1"/>
  <c r="DS88" i="1"/>
  <c r="EE88" i="1"/>
  <c r="DS31" i="1"/>
  <c r="EE31" i="1"/>
  <c r="DJ110" i="1"/>
  <c r="DV110" i="1"/>
  <c r="DL152" i="1"/>
  <c r="DX152" i="1"/>
  <c r="DM19" i="1"/>
  <c r="DY19" i="1"/>
  <c r="DQ19" i="1"/>
  <c r="EC19" i="1"/>
  <c r="DP80" i="1"/>
  <c r="EB80" i="1"/>
  <c r="DJ37" i="1"/>
  <c r="DV37" i="1"/>
  <c r="DP151" i="1"/>
  <c r="EB151" i="1"/>
  <c r="DL129" i="1"/>
  <c r="DX129" i="1"/>
  <c r="DS103" i="1"/>
  <c r="EE103" i="1"/>
  <c r="DT75" i="1"/>
  <c r="EF75" i="1"/>
  <c r="DJ144" i="1"/>
  <c r="DV144" i="1"/>
  <c r="DN120" i="1"/>
  <c r="DZ120" i="1"/>
  <c r="DQ137" i="1"/>
  <c r="EC137" i="1"/>
  <c r="DP127" i="1"/>
  <c r="EB127" i="1"/>
  <c r="DL94" i="1"/>
  <c r="DX94" i="1"/>
  <c r="DL69" i="1"/>
  <c r="DX69" i="1"/>
  <c r="DN42" i="1"/>
  <c r="DZ42" i="1"/>
  <c r="DI33" i="1"/>
  <c r="DU33" i="1"/>
  <c r="DT22" i="1"/>
  <c r="EF22" i="1"/>
  <c r="DO153" i="1"/>
  <c r="EA153" i="1"/>
  <c r="DI64" i="1"/>
  <c r="DU64" i="1"/>
  <c r="DR62" i="1"/>
  <c r="ED62" i="1"/>
  <c r="DK92" i="1"/>
  <c r="DW92" i="1"/>
  <c r="DS43" i="1"/>
  <c r="EE43" i="1"/>
  <c r="DL79" i="1"/>
  <c r="DX79" i="1"/>
  <c r="DP29" i="1"/>
  <c r="EB29" i="1"/>
  <c r="DJ69" i="1"/>
  <c r="DV69" i="1"/>
  <c r="DO142" i="1"/>
  <c r="EA142" i="1"/>
  <c r="DJ93" i="1"/>
  <c r="DV93" i="1"/>
  <c r="DP13" i="1"/>
  <c r="EB13" i="1"/>
  <c r="DO154" i="1"/>
  <c r="EA154" i="1"/>
  <c r="DM87" i="1"/>
  <c r="DY87" i="1"/>
  <c r="DR116" i="1"/>
  <c r="ED116" i="1"/>
  <c r="DK125" i="1"/>
  <c r="DW125" i="1"/>
  <c r="DL107" i="1"/>
  <c r="DX107" i="1"/>
  <c r="DS66" i="1"/>
  <c r="EE66" i="1"/>
  <c r="DK50" i="1"/>
  <c r="DW50" i="1"/>
  <c r="DR145" i="1"/>
  <c r="ED145" i="1"/>
  <c r="DL86" i="1"/>
  <c r="DX86" i="1"/>
  <c r="DK107" i="1"/>
  <c r="DW107" i="1"/>
  <c r="DO25" i="1"/>
  <c r="EA25" i="1"/>
  <c r="DO75" i="1"/>
  <c r="EA75" i="1"/>
  <c r="DQ37" i="1"/>
  <c r="EC37" i="1"/>
  <c r="DN56" i="1"/>
  <c r="DZ56" i="1"/>
  <c r="DN147" i="1"/>
  <c r="DZ147" i="1"/>
  <c r="DO74" i="1"/>
  <c r="EA74" i="1"/>
  <c r="DK74" i="1"/>
  <c r="DW74" i="1"/>
  <c r="DI149" i="1"/>
  <c r="DU149" i="1"/>
  <c r="DN131" i="1"/>
  <c r="DZ131" i="1"/>
  <c r="DM83" i="1"/>
  <c r="DY83" i="1"/>
  <c r="DT111" i="1"/>
  <c r="EF111" i="1"/>
  <c r="DL21" i="1"/>
  <c r="DX21" i="1"/>
  <c r="DL113" i="1"/>
  <c r="DX113" i="1"/>
  <c r="DL143" i="1"/>
  <c r="DX143" i="1"/>
  <c r="DJ97" i="1"/>
  <c r="DV97" i="1"/>
  <c r="DK84" i="1"/>
  <c r="DW84" i="1"/>
  <c r="DN51" i="1"/>
  <c r="DZ51" i="1"/>
  <c r="DP140" i="1"/>
  <c r="EB140" i="1"/>
  <c r="DL63" i="1"/>
  <c r="DX63" i="1"/>
  <c r="DP46" i="1"/>
  <c r="EB46" i="1"/>
  <c r="DK122" i="1"/>
  <c r="DW122" i="1"/>
  <c r="DL124" i="1"/>
  <c r="DX124" i="1"/>
  <c r="DL52" i="1"/>
  <c r="DX52" i="1"/>
  <c r="DN116" i="1"/>
  <c r="DZ116" i="1"/>
  <c r="DJ155" i="1"/>
  <c r="DV155" i="1"/>
  <c r="DK114" i="1"/>
  <c r="DW114" i="1"/>
  <c r="DQ40" i="1"/>
  <c r="EC40" i="1"/>
  <c r="DL40" i="1"/>
  <c r="DX40" i="1"/>
  <c r="DT87" i="1"/>
  <c r="EF87" i="1"/>
  <c r="DL54" i="1"/>
  <c r="DX54" i="1"/>
  <c r="DP76" i="1"/>
  <c r="EB76" i="1"/>
  <c r="DI40" i="1"/>
  <c r="DU40" i="1"/>
  <c r="DS97" i="1"/>
  <c r="EE97" i="1"/>
  <c r="DQ76" i="1"/>
  <c r="EC76" i="1"/>
  <c r="DO16" i="1"/>
  <c r="EA16" i="1"/>
  <c r="DK96" i="1"/>
  <c r="DW96" i="1"/>
  <c r="DS46" i="1"/>
  <c r="EE46" i="1"/>
  <c r="DQ45" i="1"/>
  <c r="EC45" i="1"/>
  <c r="DT113" i="1"/>
  <c r="EF113" i="1"/>
  <c r="DI72" i="1"/>
  <c r="DU72" i="1"/>
  <c r="DL60" i="1"/>
  <c r="DX60" i="1"/>
  <c r="DI28" i="1"/>
  <c r="DU28" i="1"/>
  <c r="DK141" i="1"/>
  <c r="DW141" i="1"/>
  <c r="DR79" i="1"/>
  <c r="ED79" i="1"/>
  <c r="DK142" i="1"/>
  <c r="DW142" i="1"/>
  <c r="DS91" i="1"/>
  <c r="EE91" i="1"/>
  <c r="DS96" i="1"/>
  <c r="EE96" i="1"/>
  <c r="DK32" i="1"/>
  <c r="DW32" i="1"/>
  <c r="DJ52" i="1"/>
  <c r="DV52" i="1"/>
  <c r="DP136" i="1"/>
  <c r="EB136" i="1"/>
  <c r="DQ77" i="1"/>
  <c r="EC77" i="1"/>
  <c r="DS154" i="1"/>
  <c r="EE154" i="1"/>
  <c r="DK36" i="1"/>
  <c r="DW36" i="1"/>
  <c r="DR97" i="1"/>
  <c r="ED97" i="1"/>
  <c r="DS30" i="1"/>
  <c r="EE30" i="1"/>
  <c r="DK66" i="1"/>
  <c r="DW66" i="1"/>
  <c r="DT140" i="1"/>
  <c r="EF140" i="1"/>
  <c r="DS28" i="1"/>
  <c r="EE28" i="1"/>
  <c r="DO99" i="1"/>
  <c r="EA99" i="1"/>
  <c r="DS9" i="1"/>
  <c r="EE9" i="1"/>
  <c r="DO140" i="1"/>
  <c r="EA140" i="1"/>
  <c r="DM21" i="1"/>
  <c r="DY21" i="1"/>
  <c r="DQ48" i="1"/>
  <c r="EC48" i="1"/>
  <c r="DS29" i="1"/>
  <c r="EE29" i="1"/>
  <c r="DJ9" i="1"/>
  <c r="DV9" i="1"/>
  <c r="DR63" i="1"/>
  <c r="ED63" i="1"/>
  <c r="DS123" i="1"/>
  <c r="EE123" i="1"/>
  <c r="DN106" i="1"/>
  <c r="DZ106" i="1"/>
  <c r="DL117" i="1"/>
  <c r="DX117" i="1"/>
  <c r="DL91" i="1"/>
  <c r="DX91" i="1"/>
  <c r="DT76" i="1"/>
  <c r="EF76" i="1"/>
  <c r="DS64" i="1"/>
  <c r="EE64" i="1"/>
  <c r="DM45" i="1"/>
  <c r="DY45" i="1"/>
  <c r="DK126" i="1"/>
  <c r="DW126" i="1"/>
  <c r="DJ140" i="1"/>
  <c r="DV140" i="1"/>
  <c r="DS49" i="1"/>
  <c r="EE49" i="1"/>
  <c r="DM42" i="1"/>
  <c r="DY42" i="1"/>
  <c r="DK78" i="1"/>
  <c r="DW78" i="1"/>
  <c r="DQ9" i="1"/>
  <c r="EC9" i="1"/>
  <c r="DJ137" i="1"/>
  <c r="DV137" i="1"/>
  <c r="DK8" i="1"/>
  <c r="DW8" i="1"/>
  <c r="DP35" i="1"/>
  <c r="EB35" i="1"/>
  <c r="DS72" i="1"/>
  <c r="EE72" i="1"/>
  <c r="DK102" i="1"/>
  <c r="DW102" i="1"/>
  <c r="DM37" i="1"/>
  <c r="DY37" i="1"/>
  <c r="DT112" i="1"/>
  <c r="EF112" i="1"/>
  <c r="DO34" i="1"/>
  <c r="EA34" i="1"/>
  <c r="DK67" i="1"/>
  <c r="DW67" i="1"/>
  <c r="DM80" i="1"/>
  <c r="DY80" i="1"/>
  <c r="DM33" i="1"/>
  <c r="DY33" i="1"/>
  <c r="DT41" i="1"/>
  <c r="EF41" i="1"/>
  <c r="DJ77" i="1"/>
  <c r="DV77" i="1"/>
  <c r="DS60" i="1"/>
  <c r="EE60" i="1"/>
  <c r="DS116" i="1"/>
  <c r="EE116" i="1"/>
  <c r="DN151" i="1"/>
  <c r="DZ151" i="1"/>
  <c r="DQ138" i="1"/>
  <c r="EC138" i="1"/>
  <c r="DK63" i="1"/>
  <c r="DW63" i="1"/>
  <c r="DQ99" i="1"/>
  <c r="EC99" i="1"/>
  <c r="DL144" i="1"/>
  <c r="DX144" i="1"/>
  <c r="DO132" i="1"/>
  <c r="EA132" i="1"/>
  <c r="DM49" i="1"/>
  <c r="DY49" i="1"/>
  <c r="DJ112" i="1"/>
  <c r="DV112" i="1"/>
  <c r="DQ101" i="1"/>
  <c r="EC101" i="1"/>
  <c r="DL44" i="1"/>
  <c r="DX44" i="1"/>
  <c r="DI22" i="1"/>
  <c r="DU22" i="1"/>
  <c r="DP111" i="1"/>
  <c r="EB111" i="1"/>
  <c r="DP74" i="1"/>
  <c r="EB74" i="1"/>
  <c r="DQ49" i="1"/>
  <c r="EC49" i="1"/>
  <c r="DI24" i="1"/>
  <c r="DU24" i="1"/>
  <c r="DK9" i="1"/>
  <c r="DW9" i="1"/>
  <c r="DT54" i="1"/>
  <c r="EF54" i="1"/>
  <c r="DQ7" i="1"/>
  <c r="EC7" i="1"/>
  <c r="DP45" i="1"/>
  <c r="EB45" i="1"/>
  <c r="DS108" i="1"/>
  <c r="EE108" i="1"/>
  <c r="DO133" i="1"/>
  <c r="EA133" i="1"/>
  <c r="DP73" i="1"/>
  <c r="EB73" i="1"/>
  <c r="DK117" i="1"/>
  <c r="DW117" i="1"/>
  <c r="DR120" i="1"/>
  <c r="ED120" i="1"/>
  <c r="DO94" i="1"/>
  <c r="EA94" i="1"/>
  <c r="DQ140" i="1"/>
  <c r="EC140" i="1"/>
  <c r="DJ141" i="1"/>
  <c r="DV141" i="1"/>
  <c r="DO155" i="1"/>
  <c r="EA155" i="1"/>
  <c r="DT47" i="1"/>
  <c r="EF47" i="1"/>
  <c r="DJ51" i="1"/>
  <c r="DV51" i="1"/>
  <c r="DM92" i="1"/>
  <c r="DY92" i="1"/>
  <c r="DR104" i="1"/>
  <c r="ED104" i="1"/>
  <c r="DK80" i="1"/>
  <c r="DW80" i="1"/>
  <c r="DL29" i="1"/>
  <c r="DX29" i="1"/>
  <c r="DT118" i="1"/>
  <c r="EF118" i="1"/>
  <c r="DT40" i="1"/>
  <c r="EF40" i="1"/>
  <c r="DM109" i="1"/>
  <c r="DY109" i="1"/>
  <c r="DQ146" i="1"/>
  <c r="EC146" i="1"/>
  <c r="DK81" i="1"/>
  <c r="DW81" i="1"/>
  <c r="DO103" i="1"/>
  <c r="EA103" i="1"/>
  <c r="DJ25" i="1"/>
  <c r="DV25" i="1"/>
  <c r="DO88" i="1"/>
  <c r="EA88" i="1"/>
  <c r="DP18" i="1"/>
  <c r="EB18" i="1"/>
  <c r="DI138" i="1"/>
  <c r="DU138" i="1"/>
  <c r="DI85" i="1"/>
  <c r="DU85" i="1"/>
  <c r="DS52" i="1"/>
  <c r="EE52" i="1"/>
  <c r="DI26" i="1"/>
  <c r="DU26" i="1"/>
  <c r="DS100" i="1"/>
  <c r="EE100" i="1"/>
  <c r="DN69" i="1"/>
  <c r="DZ69" i="1"/>
  <c r="DR85" i="1"/>
  <c r="ED85" i="1"/>
  <c r="DQ23" i="1"/>
  <c r="EC23" i="1"/>
  <c r="DO92" i="1"/>
  <c r="EA92" i="1"/>
  <c r="DS44" i="1"/>
  <c r="EE44" i="1"/>
  <c r="DO107" i="1"/>
  <c r="EA107" i="1"/>
  <c r="DJ85" i="1"/>
  <c r="DV85" i="1"/>
  <c r="DQ59" i="1"/>
  <c r="EC59" i="1"/>
  <c r="DO24" i="1"/>
  <c r="EA24" i="1"/>
  <c r="DN31" i="1"/>
  <c r="DZ31" i="1"/>
  <c r="DP37" i="1"/>
  <c r="EB37" i="1"/>
  <c r="DO135" i="1"/>
  <c r="EA135" i="1"/>
  <c r="DP25" i="1"/>
  <c r="EB25" i="1"/>
  <c r="DR89" i="1"/>
  <c r="ED89" i="1"/>
  <c r="DR113" i="1"/>
  <c r="ED113" i="1"/>
  <c r="DL59" i="1"/>
  <c r="DX59" i="1"/>
  <c r="DO44" i="1"/>
  <c r="EA44" i="1"/>
  <c r="DN49" i="1"/>
  <c r="DZ49" i="1"/>
  <c r="DJ42" i="1"/>
  <c r="DV42" i="1"/>
  <c r="DK128" i="1"/>
  <c r="DW128" i="1"/>
  <c r="DQ79" i="1"/>
  <c r="EC79" i="1"/>
  <c r="DR50" i="1"/>
  <c r="ED50" i="1"/>
  <c r="DN152" i="1"/>
  <c r="DZ152" i="1"/>
  <c r="DI100" i="1"/>
  <c r="DU100" i="1"/>
  <c r="DM34" i="1"/>
  <c r="DY34" i="1"/>
  <c r="DP82" i="1"/>
  <c r="EB82" i="1"/>
  <c r="DK76" i="1"/>
  <c r="DW76" i="1"/>
  <c r="DS75" i="1"/>
  <c r="EE75" i="1"/>
  <c r="DL101" i="1"/>
  <c r="DX101" i="1"/>
  <c r="DK21" i="1"/>
  <c r="DW21" i="1"/>
  <c r="DJ58" i="1"/>
  <c r="DV58" i="1"/>
  <c r="DJ83" i="1"/>
  <c r="DV83" i="1"/>
  <c r="DR60" i="1"/>
  <c r="ED60" i="1"/>
  <c r="DM65" i="1"/>
  <c r="DY65" i="1"/>
  <c r="DQ16" i="1"/>
  <c r="EC16" i="1"/>
  <c r="DO50" i="1"/>
  <c r="EA50" i="1"/>
  <c r="DN138" i="1"/>
  <c r="DZ138" i="1"/>
  <c r="DR22" i="1"/>
  <c r="ED22" i="1"/>
  <c r="DR143" i="1"/>
  <c r="ED143" i="1"/>
  <c r="DR114" i="1"/>
  <c r="ED114" i="1"/>
  <c r="DM81" i="1"/>
  <c r="DY81" i="1"/>
  <c r="DQ152" i="1"/>
  <c r="EC152" i="1"/>
  <c r="DP135" i="1"/>
  <c r="EB135" i="1"/>
  <c r="DQ124" i="1"/>
  <c r="EC124" i="1"/>
  <c r="DN127" i="1"/>
  <c r="DZ127" i="1"/>
  <c r="DN45" i="1"/>
  <c r="DZ45" i="1"/>
  <c r="DJ57" i="1"/>
  <c r="DV57" i="1"/>
  <c r="DI35" i="1"/>
  <c r="DU35" i="1"/>
  <c r="DK34" i="1"/>
  <c r="DW34" i="1"/>
  <c r="DM107" i="1"/>
  <c r="DY107" i="1"/>
  <c r="DO150" i="1"/>
  <c r="EA150" i="1"/>
  <c r="DI125" i="1"/>
  <c r="DU125" i="1"/>
  <c r="DJ99" i="1"/>
  <c r="DV99" i="1"/>
  <c r="DR154" i="1"/>
  <c r="ED154" i="1"/>
  <c r="DP105" i="1"/>
  <c r="EB105" i="1"/>
  <c r="DP93" i="1"/>
  <c r="EB93" i="1"/>
  <c r="DQ131" i="1"/>
  <c r="EC131" i="1"/>
  <c r="DM30" i="1"/>
  <c r="DY30" i="1"/>
  <c r="DI14" i="1"/>
  <c r="DU14" i="1"/>
  <c r="DN92" i="1"/>
  <c r="DZ92" i="1"/>
  <c r="DN23" i="1"/>
  <c r="DZ23" i="1"/>
  <c r="DO146" i="1"/>
  <c r="EA146" i="1"/>
  <c r="DL17" i="1"/>
  <c r="DX17" i="1"/>
  <c r="DL16" i="1"/>
  <c r="DX16" i="1"/>
  <c r="DI75" i="1"/>
  <c r="DU75" i="1"/>
  <c r="DI31" i="1"/>
  <c r="DU31" i="1"/>
  <c r="DM97" i="1"/>
  <c r="DY97" i="1"/>
  <c r="DL14" i="1"/>
  <c r="DX14" i="1"/>
  <c r="DI50" i="1"/>
  <c r="DU50" i="1"/>
  <c r="DR57" i="1"/>
  <c r="ED57" i="1"/>
  <c r="DK134" i="1"/>
  <c r="DW134" i="1"/>
  <c r="DT154" i="1"/>
  <c r="EF154" i="1"/>
  <c r="DI154" i="1"/>
  <c r="DU154" i="1"/>
  <c r="DQ154" i="1"/>
  <c r="EC154" i="1"/>
  <c r="DT19" i="1"/>
  <c r="EF19" i="1"/>
  <c r="DI19" i="1"/>
  <c r="DU19" i="1"/>
  <c r="DL5" i="1"/>
  <c r="DX5" i="1"/>
  <c r="DK5" i="1"/>
  <c r="DW5" i="1"/>
  <c r="DQ5" i="1"/>
  <c r="EC5" i="1"/>
  <c r="DP5" i="1"/>
  <c r="EB5" i="1"/>
  <c r="DS5" i="1"/>
  <c r="EE5" i="1"/>
  <c r="DN5" i="1"/>
  <c r="DZ5" i="1"/>
  <c r="DR5" i="1"/>
  <c r="ED5" i="1"/>
  <c r="DM5" i="1"/>
  <c r="DY5" i="1"/>
  <c r="DJ5" i="1"/>
  <c r="DV5" i="1"/>
  <c r="DT5" i="1"/>
  <c r="EF5" i="1"/>
  <c r="DO5" i="1"/>
  <c r="EA5" i="1"/>
  <c r="DI5" i="1"/>
  <c r="DU5" i="1"/>
  <c r="DI115" i="1"/>
  <c r="EG115" i="1" s="1"/>
  <c r="DI134" i="1"/>
  <c r="DJ74" i="1"/>
  <c r="DJ15" i="1"/>
  <c r="DM15" i="1"/>
  <c r="EK15" i="1" s="1"/>
  <c r="DO122" i="1"/>
  <c r="EM122" i="1" s="1"/>
  <c r="DR126" i="1"/>
  <c r="EP126" i="1" s="1"/>
  <c r="DQ108" i="1"/>
  <c r="DL15" i="1"/>
  <c r="EJ15" i="1" s="1"/>
  <c r="DL120" i="1"/>
  <c r="DR15" i="1"/>
  <c r="EP15" i="1" s="1"/>
  <c r="DJ26" i="1"/>
  <c r="DL56" i="1"/>
  <c r="DL148" i="1"/>
  <c r="DL142" i="1"/>
  <c r="EJ142" i="1" s="1"/>
  <c r="DS15" i="1"/>
  <c r="EQ15" i="1" s="1"/>
  <c r="DK146" i="1"/>
  <c r="EI146" i="1" s="1"/>
  <c r="DI15" i="1"/>
  <c r="EG15" i="1" s="1"/>
  <c r="DN15" i="1"/>
  <c r="EL15" i="1" s="1"/>
  <c r="DT15" i="1"/>
  <c r="DN98" i="1"/>
  <c r="EL98" i="1" s="1"/>
  <c r="DN78" i="1"/>
  <c r="DQ42" i="1"/>
  <c r="EO42" i="1" s="1"/>
  <c r="DT43" i="1"/>
  <c r="DJ82" i="1"/>
  <c r="EH82" i="1" s="1"/>
  <c r="DL139" i="1"/>
  <c r="EJ139" i="1" s="1"/>
  <c r="DK15" i="1"/>
  <c r="EI15" i="1" s="1"/>
  <c r="DK144" i="1"/>
  <c r="DM129" i="1"/>
  <c r="EK129" i="1" s="1"/>
  <c r="DQ115" i="1"/>
  <c r="DP15" i="1"/>
  <c r="EN15" i="1" s="1"/>
  <c r="DT109" i="1"/>
  <c r="DI32" i="1"/>
  <c r="EG32" i="1" s="1"/>
  <c r="DK56" i="1"/>
  <c r="EI56" i="1" s="1"/>
  <c r="DL109" i="1"/>
  <c r="EJ109" i="1" s="1"/>
  <c r="DQ15" i="1"/>
  <c r="DK54" i="1"/>
  <c r="EI54" i="1" s="1"/>
  <c r="DP152" i="1"/>
  <c r="DO15" i="1"/>
  <c r="EM15" i="1" s="1"/>
  <c r="DI103" i="1"/>
  <c r="DM44" i="1"/>
  <c r="EK44" i="1" s="1"/>
  <c r="DB9" i="1"/>
  <c r="DE12" i="1"/>
  <c r="DA17" i="1"/>
  <c r="EP104" i="1" l="1"/>
  <c r="EM155" i="1"/>
  <c r="EP120" i="1"/>
  <c r="EQ108" i="1"/>
  <c r="EI9" i="1"/>
  <c r="EN111" i="1"/>
  <c r="EH112" i="1"/>
  <c r="EO99" i="1"/>
  <c r="EQ116" i="1"/>
  <c r="EK33" i="1"/>
  <c r="ER112" i="1"/>
  <c r="EN35" i="1"/>
  <c r="EI78" i="1"/>
  <c r="EI126" i="1"/>
  <c r="EJ91" i="1"/>
  <c r="EP63" i="1"/>
  <c r="EK21" i="1"/>
  <c r="EQ28" i="1"/>
  <c r="EP97" i="1"/>
  <c r="EN136" i="1"/>
  <c r="EQ91" i="1"/>
  <c r="EG28" i="1"/>
  <c r="EO45" i="1"/>
  <c r="EO76" i="1"/>
  <c r="EJ54" i="1"/>
  <c r="EI114" i="1"/>
  <c r="EJ124" i="1"/>
  <c r="EN140" i="1"/>
  <c r="EJ143" i="1"/>
  <c r="EK83" i="1"/>
  <c r="EM74" i="1"/>
  <c r="EM75" i="1"/>
  <c r="EP145" i="1"/>
  <c r="EI125" i="1"/>
  <c r="EN13" i="1"/>
  <c r="EN29" i="1"/>
  <c r="EP62" i="1"/>
  <c r="EG33" i="1"/>
  <c r="EN127" i="1"/>
  <c r="ER75" i="1"/>
  <c r="EH37" i="1"/>
  <c r="EJ152" i="1"/>
  <c r="EP77" i="1"/>
  <c r="EH7" i="1"/>
  <c r="EP128" i="1"/>
  <c r="EK35" i="1"/>
  <c r="EG101" i="1"/>
  <c r="EN120" i="1"/>
  <c r="EM51" i="1"/>
  <c r="EL124" i="1"/>
  <c r="EP14" i="1"/>
  <c r="EH113" i="1"/>
  <c r="EG21" i="1"/>
  <c r="EL20" i="1"/>
  <c r="EN84" i="1"/>
  <c r="EM145" i="1"/>
  <c r="EN52" i="1"/>
  <c r="EN47" i="1"/>
  <c r="EG67" i="1"/>
  <c r="EL139" i="1"/>
  <c r="EP112" i="1"/>
  <c r="EN23" i="1"/>
  <c r="EO114" i="1"/>
  <c r="EL150" i="1"/>
  <c r="EP17" i="1"/>
  <c r="EI83" i="1"/>
  <c r="EG41" i="1"/>
  <c r="EH108" i="1"/>
  <c r="EO51" i="1"/>
  <c r="EG81" i="1"/>
  <c r="EJ53" i="1"/>
  <c r="EJ8" i="1"/>
  <c r="EJ75" i="1"/>
  <c r="EN149" i="1"/>
  <c r="EL39" i="1"/>
  <c r="ER101" i="1"/>
  <c r="EQ126" i="1"/>
  <c r="EI89" i="1"/>
  <c r="EN131" i="1"/>
  <c r="EG124" i="1"/>
  <c r="EI93" i="1"/>
  <c r="ER33" i="1"/>
  <c r="ER72" i="1"/>
  <c r="EH121" i="1"/>
  <c r="EH10" i="1"/>
  <c r="ER99" i="1"/>
  <c r="EN126" i="1"/>
  <c r="EQ149" i="1"/>
  <c r="EG132" i="1"/>
  <c r="EN100" i="1"/>
  <c r="EM102" i="1"/>
  <c r="EP66" i="1"/>
  <c r="EG155" i="1"/>
  <c r="EH68" i="1"/>
  <c r="EH94" i="1"/>
  <c r="EP131" i="1"/>
  <c r="EH146" i="1"/>
  <c r="EK41" i="1"/>
  <c r="EG7" i="1"/>
  <c r="EG55" i="1"/>
  <c r="EH35" i="1"/>
  <c r="EL101" i="1"/>
  <c r="EG120" i="1"/>
  <c r="EL80" i="1"/>
  <c r="EK40" i="1"/>
  <c r="EL72" i="1"/>
  <c r="EN40" i="1"/>
  <c r="EN48" i="1"/>
  <c r="EK46" i="1"/>
  <c r="EM53" i="1"/>
  <c r="EL53" i="1"/>
  <c r="EM31" i="1"/>
  <c r="EJ92" i="1"/>
  <c r="EI33" i="1"/>
  <c r="EG59" i="1"/>
  <c r="EM18" i="1"/>
  <c r="EP142" i="1"/>
  <c r="EG94" i="1"/>
  <c r="EO65" i="1"/>
  <c r="EJ112" i="1"/>
  <c r="EH6" i="1"/>
  <c r="EH115" i="1"/>
  <c r="EM113" i="1"/>
  <c r="EK110" i="1"/>
  <c r="EH28" i="1"/>
  <c r="EJ65" i="1"/>
  <c r="EK102" i="1"/>
  <c r="EQ89" i="1"/>
  <c r="EQ112" i="1"/>
  <c r="EQ145" i="1"/>
  <c r="EL83" i="1"/>
  <c r="EJ34" i="1"/>
  <c r="EI64" i="1"/>
  <c r="EJ25" i="1"/>
  <c r="EK73" i="1"/>
  <c r="EI14" i="1"/>
  <c r="EQ50" i="1"/>
  <c r="EM91" i="1"/>
  <c r="EH23" i="1"/>
  <c r="EI25" i="1"/>
  <c r="EK155" i="1"/>
  <c r="EK136" i="1"/>
  <c r="EO68" i="1"/>
  <c r="EH106" i="1"/>
  <c r="EH44" i="1"/>
  <c r="EQ142" i="1"/>
  <c r="EN7" i="1"/>
  <c r="EO109" i="1"/>
  <c r="EQ38" i="1"/>
  <c r="EK31" i="1"/>
  <c r="ER14" i="1"/>
  <c r="EP149" i="1"/>
  <c r="EO56" i="1"/>
  <c r="EG34" i="1"/>
  <c r="EI149" i="1"/>
  <c r="EQ59" i="1"/>
  <c r="EI61" i="1"/>
  <c r="EJ14" i="1"/>
  <c r="EP114" i="1"/>
  <c r="EJ59" i="1"/>
  <c r="ER40" i="1"/>
  <c r="ER154" i="1"/>
  <c r="EO124" i="1"/>
  <c r="EM135" i="1"/>
  <c r="EN5" i="1"/>
  <c r="EN93" i="1"/>
  <c r="EH83" i="1"/>
  <c r="EO59" i="1"/>
  <c r="EL92" i="1"/>
  <c r="EG100" i="1"/>
  <c r="EG138" i="1"/>
  <c r="EK5" i="1"/>
  <c r="EG35" i="1"/>
  <c r="EI128" i="1"/>
  <c r="EM103" i="1"/>
  <c r="EG125" i="1"/>
  <c r="EQ75" i="1"/>
  <c r="EQ100" i="1"/>
  <c r="EG19" i="1"/>
  <c r="EJ16" i="1"/>
  <c r="EM50" i="1"/>
  <c r="EM92" i="1"/>
  <c r="EL115" i="1"/>
  <c r="ER46" i="1"/>
  <c r="EN28" i="1"/>
  <c r="EK12" i="1"/>
  <c r="EI43" i="1"/>
  <c r="ER86" i="1"/>
  <c r="EM19" i="1"/>
  <c r="EQ11" i="1"/>
  <c r="EG74" i="1"/>
  <c r="EM64" i="1"/>
  <c r="EG95" i="1"/>
  <c r="EL128" i="1"/>
  <c r="EM43" i="1"/>
  <c r="EP48" i="1"/>
  <c r="EM72" i="1"/>
  <c r="EG116" i="1"/>
  <c r="EG139" i="1"/>
  <c r="EO27" i="1"/>
  <c r="EI118" i="1"/>
  <c r="EM9" i="1"/>
  <c r="EM48" i="1"/>
  <c r="EP115" i="1"/>
  <c r="EI59" i="1"/>
  <c r="EN77" i="1"/>
  <c r="EM97" i="1"/>
  <c r="EJ55" i="1"/>
  <c r="EI73" i="1"/>
  <c r="EL105" i="1"/>
  <c r="EQ114" i="1"/>
  <c r="EQ82" i="1"/>
  <c r="EH89" i="1"/>
  <c r="EJ133" i="1"/>
  <c r="EJ67" i="1"/>
  <c r="EQ125" i="1"/>
  <c r="EQ102" i="1"/>
  <c r="EO125" i="1"/>
  <c r="EJ131" i="1"/>
  <c r="EQ10" i="1"/>
  <c r="EJ50" i="1"/>
  <c r="EL117" i="1"/>
  <c r="EQ56" i="1"/>
  <c r="ER100" i="1"/>
  <c r="EO46" i="1"/>
  <c r="ER80" i="1"/>
  <c r="ER147" i="1"/>
  <c r="EH154" i="1"/>
  <c r="ER88" i="1"/>
  <c r="EL58" i="1"/>
  <c r="EP31" i="1"/>
  <c r="ER24" i="1"/>
  <c r="EO107" i="1"/>
  <c r="EJ72" i="1"/>
  <c r="EL112" i="1"/>
  <c r="EJ51" i="1"/>
  <c r="EG36" i="1"/>
  <c r="ER107" i="1"/>
  <c r="EL123" i="1"/>
  <c r="EI16" i="1"/>
  <c r="ER17" i="1"/>
  <c r="EJ62" i="1"/>
  <c r="EK150" i="1"/>
  <c r="EL14" i="1"/>
  <c r="EQ115" i="1"/>
  <c r="EG77" i="1"/>
  <c r="EG142" i="1"/>
  <c r="EK18" i="1"/>
  <c r="ER27" i="1"/>
  <c r="EL155" i="1"/>
  <c r="EP94" i="1"/>
  <c r="EM134" i="1"/>
  <c r="EO142" i="1"/>
  <c r="EN102" i="1"/>
  <c r="EN57" i="1"/>
  <c r="EL17" i="1"/>
  <c r="EO102" i="1"/>
  <c r="EG43" i="1"/>
  <c r="EO98" i="1"/>
  <c r="EH104" i="1"/>
  <c r="EH12" i="1"/>
  <c r="EQ110" i="1"/>
  <c r="EM83" i="1"/>
  <c r="EM58" i="1"/>
  <c r="EN12" i="1"/>
  <c r="EN65" i="1"/>
  <c r="EL122" i="1"/>
  <c r="EO15" i="1"/>
  <c r="EI144" i="1"/>
  <c r="ER15" i="1"/>
  <c r="EJ120" i="1"/>
  <c r="EO108" i="1"/>
  <c r="EH105" i="1"/>
  <c r="ER137" i="1"/>
  <c r="EL87" i="1"/>
  <c r="EO47" i="1"/>
  <c r="EQ80" i="1"/>
  <c r="EP106" i="1"/>
  <c r="EH55" i="1"/>
  <c r="EN138" i="1"/>
  <c r="EJ123" i="1"/>
  <c r="EO139" i="1"/>
  <c r="EK111" i="1"/>
  <c r="ER105" i="1"/>
  <c r="EJ134" i="1"/>
  <c r="EK9" i="1"/>
  <c r="EI88" i="1"/>
  <c r="EQ54" i="1"/>
  <c r="EJ41" i="1"/>
  <c r="EI55" i="1"/>
  <c r="EQ148" i="1"/>
  <c r="ER120" i="1"/>
  <c r="EK140" i="1"/>
  <c r="EM100" i="1"/>
  <c r="ER123" i="1"/>
  <c r="ER13" i="1"/>
  <c r="EI20" i="1"/>
  <c r="EQ104" i="1"/>
  <c r="ER144" i="1"/>
  <c r="EH84" i="1"/>
  <c r="EJ135" i="1"/>
  <c r="EI100" i="1"/>
  <c r="ER18" i="1"/>
  <c r="EM90" i="1"/>
  <c r="EI75" i="1"/>
  <c r="EL114" i="1"/>
  <c r="EN63" i="1"/>
  <c r="EP73" i="1"/>
  <c r="EI65" i="1"/>
  <c r="EH53" i="1"/>
  <c r="EH27" i="1"/>
  <c r="EM6" i="1"/>
  <c r="EL141" i="1"/>
  <c r="EJ125" i="1"/>
  <c r="EI22" i="1"/>
  <c r="EN69" i="1"/>
  <c r="EP105" i="1"/>
  <c r="EI91" i="1"/>
  <c r="EM131" i="1"/>
  <c r="EM117" i="1"/>
  <c r="EO66" i="1"/>
  <c r="EL43" i="1"/>
  <c r="EI105" i="1"/>
  <c r="EP151" i="1"/>
  <c r="EO97" i="1"/>
  <c r="EG136" i="1"/>
  <c r="EP20" i="1"/>
  <c r="EG60" i="1"/>
  <c r="EG133" i="1"/>
  <c r="EI53" i="1"/>
  <c r="EN123" i="1"/>
  <c r="EJ43" i="1"/>
  <c r="EJ36" i="1"/>
  <c r="EO103" i="1"/>
  <c r="EI52" i="1"/>
  <c r="EK112" i="1"/>
  <c r="EL108" i="1"/>
  <c r="ER124" i="1"/>
  <c r="EQ45" i="1"/>
  <c r="EH8" i="1"/>
  <c r="EM109" i="1"/>
  <c r="EH147" i="1"/>
  <c r="EJ100" i="1"/>
  <c r="EH107" i="1"/>
  <c r="EN44" i="1"/>
  <c r="EH49" i="1"/>
  <c r="EJ37" i="1"/>
  <c r="EL55" i="1"/>
  <c r="EP150" i="1"/>
  <c r="EJ141" i="1"/>
  <c r="EG93" i="1"/>
  <c r="EG130" i="1"/>
  <c r="EJ84" i="1"/>
  <c r="EG96" i="1"/>
  <c r="EM121" i="1"/>
  <c r="EI101" i="1"/>
  <c r="EK132" i="1"/>
  <c r="EH14" i="1"/>
  <c r="ER131" i="1"/>
  <c r="EO22" i="1"/>
  <c r="EI153" i="1"/>
  <c r="EK108" i="1"/>
  <c r="EN115" i="1"/>
  <c r="EK66" i="1"/>
  <c r="EG87" i="1"/>
  <c r="EG153" i="1"/>
  <c r="EJ77" i="1"/>
  <c r="EM68" i="1"/>
  <c r="ER83" i="1"/>
  <c r="EQ139" i="1"/>
  <c r="EH87" i="1"/>
  <c r="ER21" i="1"/>
  <c r="EJ85" i="1"/>
  <c r="EO20" i="1"/>
  <c r="EP138" i="1"/>
  <c r="EM28" i="1"/>
  <c r="EO149" i="1"/>
  <c r="EO10" i="1"/>
  <c r="EP102" i="1"/>
  <c r="EG137" i="1"/>
  <c r="EG104" i="1"/>
  <c r="EH145" i="1"/>
  <c r="EH74" i="1"/>
  <c r="EH139" i="1"/>
  <c r="EL74" i="1"/>
  <c r="EJ146" i="1"/>
  <c r="ER97" i="1"/>
  <c r="EG91" i="1"/>
  <c r="EQ135" i="1"/>
  <c r="EO95" i="1"/>
  <c r="EO34" i="1"/>
  <c r="EG71" i="1"/>
  <c r="EH72" i="1"/>
  <c r="EK105" i="1"/>
  <c r="EI97" i="1"/>
  <c r="EP16" i="1"/>
  <c r="EK114" i="1"/>
  <c r="EG78" i="1"/>
  <c r="EN124" i="1"/>
  <c r="EQ85" i="1"/>
  <c r="EI143" i="1"/>
  <c r="EL126" i="1"/>
  <c r="EQ120" i="1"/>
  <c r="ER26" i="1"/>
  <c r="EP148" i="1"/>
  <c r="ER58" i="1"/>
  <c r="EH92" i="1"/>
  <c r="EM12" i="1"/>
  <c r="EP61" i="1"/>
  <c r="EQ55" i="1"/>
  <c r="EH24" i="1"/>
  <c r="EQ42" i="1"/>
  <c r="EP122" i="1"/>
  <c r="EP49" i="1"/>
  <c r="EK154" i="1"/>
  <c r="EK28" i="1"/>
  <c r="EK103" i="1"/>
  <c r="EN91" i="1"/>
  <c r="EK74" i="1"/>
  <c r="EP132" i="1"/>
  <c r="EK55" i="1"/>
  <c r="EK67" i="1"/>
  <c r="ER129" i="1"/>
  <c r="EK117" i="1"/>
  <c r="EL52" i="1"/>
  <c r="EG111" i="1"/>
  <c r="ER52" i="1"/>
  <c r="EJ38" i="1"/>
  <c r="EH36" i="1"/>
  <c r="EH109" i="1"/>
  <c r="EP71" i="1"/>
  <c r="EK101" i="1"/>
  <c r="ER60" i="1"/>
  <c r="EG80" i="1"/>
  <c r="EH43" i="1"/>
  <c r="EQ34" i="1"/>
  <c r="EH78" i="1"/>
  <c r="EL21" i="1"/>
  <c r="EO112" i="1"/>
  <c r="EQ26" i="1"/>
  <c r="EL137" i="1"/>
  <c r="EM49" i="1"/>
  <c r="EO91" i="1"/>
  <c r="EI29" i="1"/>
  <c r="EK99" i="1"/>
  <c r="EG83" i="1"/>
  <c r="EQ86" i="1"/>
  <c r="ER28" i="1"/>
  <c r="EP92" i="1"/>
  <c r="EO105" i="1"/>
  <c r="EI5" i="1"/>
  <c r="EK30" i="1"/>
  <c r="EO152" i="1"/>
  <c r="EN82" i="1"/>
  <c r="EL31" i="1"/>
  <c r="EM88" i="1"/>
  <c r="EH51" i="1"/>
  <c r="EN73" i="1"/>
  <c r="EO49" i="1"/>
  <c r="EM132" i="1"/>
  <c r="EI67" i="1"/>
  <c r="EQ49" i="1"/>
  <c r="EL106" i="1"/>
  <c r="EQ9" i="1"/>
  <c r="EQ154" i="1"/>
  <c r="EP79" i="1"/>
  <c r="EI96" i="1"/>
  <c r="EJ40" i="1"/>
  <c r="EN46" i="1"/>
  <c r="EJ21" i="1"/>
  <c r="EL56" i="1"/>
  <c r="EQ66" i="1"/>
  <c r="EM142" i="1"/>
  <c r="EQ43" i="1"/>
  <c r="EJ69" i="1"/>
  <c r="EJ129" i="1"/>
  <c r="EQ31" i="1"/>
  <c r="EO127" i="1"/>
  <c r="EH63" i="1"/>
  <c r="EP90" i="1"/>
  <c r="EG108" i="1"/>
  <c r="EL82" i="1"/>
  <c r="EM79" i="1"/>
  <c r="EG109" i="1"/>
  <c r="EK60" i="1"/>
  <c r="EH61" i="1"/>
  <c r="EP68" i="1"/>
  <c r="EO116" i="1"/>
  <c r="EM65" i="1"/>
  <c r="EH40" i="1"/>
  <c r="EI24" i="1"/>
  <c r="EN41" i="1"/>
  <c r="EO67" i="1"/>
  <c r="EO78" i="1"/>
  <c r="EO8" i="1"/>
  <c r="ER5" i="1"/>
  <c r="EP57" i="1"/>
  <c r="EL45" i="1"/>
  <c r="EK65" i="1"/>
  <c r="EL49" i="1"/>
  <c r="EQ52" i="1"/>
  <c r="EH137" i="1"/>
  <c r="EL5" i="1"/>
  <c r="EM146" i="1"/>
  <c r="EK107" i="1"/>
  <c r="EI21" i="1"/>
  <c r="EP89" i="1"/>
  <c r="EP85" i="1"/>
  <c r="EJ29" i="1"/>
  <c r="EO140" i="1"/>
  <c r="EO7" i="1"/>
  <c r="EJ44" i="1"/>
  <c r="EH77" i="1"/>
  <c r="EI102" i="1"/>
  <c r="EQ64" i="1"/>
  <c r="EQ29" i="1"/>
  <c r="EI66" i="1"/>
  <c r="EI32" i="1"/>
  <c r="EG72" i="1"/>
  <c r="EG40" i="1"/>
  <c r="EL116" i="1"/>
  <c r="EI84" i="1"/>
  <c r="EG149" i="1"/>
  <c r="EI107" i="1"/>
  <c r="EK87" i="1"/>
  <c r="EM153" i="1"/>
  <c r="EL120" i="1"/>
  <c r="EO19" i="1"/>
  <c r="EG52" i="1"/>
  <c r="EP103" i="1"/>
  <c r="EH142" i="1"/>
  <c r="EI120" i="1"/>
  <c r="EI99" i="1"/>
  <c r="EL41" i="1"/>
  <c r="EM26" i="1"/>
  <c r="EO90" i="1"/>
  <c r="EO154" i="1"/>
  <c r="EG31" i="1"/>
  <c r="EP154" i="1"/>
  <c r="EP22" i="1"/>
  <c r="EP50" i="1"/>
  <c r="EM107" i="1"/>
  <c r="EO146" i="1"/>
  <c r="EO138" i="1"/>
  <c r="EP139" i="1"/>
  <c r="EK11" i="1"/>
  <c r="ER65" i="1"/>
  <c r="EJ97" i="1"/>
  <c r="EK96" i="1"/>
  <c r="EN22" i="1"/>
  <c r="EH13" i="1"/>
  <c r="ER148" i="1"/>
  <c r="EI38" i="1"/>
  <c r="EI110" i="1"/>
  <c r="EH64" i="1"/>
  <c r="EK152" i="1"/>
  <c r="EQ25" i="1"/>
  <c r="ER12" i="1"/>
  <c r="EJ74" i="1"/>
  <c r="EH48" i="1"/>
  <c r="EM71" i="1"/>
  <c r="EG62" i="1"/>
  <c r="ER77" i="1"/>
  <c r="EQ81" i="1"/>
  <c r="EH122" i="1"/>
  <c r="EQ98" i="1"/>
  <c r="EM111" i="1"/>
  <c r="EJ47" i="1"/>
  <c r="EM105" i="1"/>
  <c r="EL129" i="1"/>
  <c r="EM104" i="1"/>
  <c r="EO119" i="1"/>
  <c r="EK64" i="1"/>
  <c r="EH118" i="1"/>
  <c r="EH45" i="1"/>
  <c r="EK27" i="1"/>
  <c r="EL19" i="1"/>
  <c r="EL90" i="1"/>
  <c r="ER145" i="1"/>
  <c r="EP54" i="1"/>
  <c r="EM36" i="1"/>
  <c r="EO74" i="1"/>
  <c r="EO96" i="1"/>
  <c r="EL81" i="1"/>
  <c r="EK38" i="1"/>
  <c r="EP84" i="1"/>
  <c r="EP9" i="1"/>
  <c r="EG114" i="1"/>
  <c r="EM96" i="1"/>
  <c r="EM149" i="1"/>
  <c r="EQ79" i="1"/>
  <c r="EP12" i="1"/>
  <c r="EG143" i="1"/>
  <c r="EL109" i="1"/>
  <c r="EG39" i="1"/>
  <c r="EI150" i="1"/>
  <c r="EG129" i="1"/>
  <c r="ER53" i="1"/>
  <c r="ER114" i="1"/>
  <c r="EG151" i="1"/>
  <c r="EQ140" i="1"/>
  <c r="EN8" i="1"/>
  <c r="EJ145" i="1"/>
  <c r="EK84" i="1"/>
  <c r="EI30" i="1"/>
  <c r="EH133" i="1"/>
  <c r="EL75" i="1"/>
  <c r="EJ11" i="1"/>
  <c r="EK6" i="1"/>
  <c r="EI140" i="1"/>
  <c r="EL10" i="1"/>
  <c r="EK141" i="1"/>
  <c r="EJ93" i="1"/>
  <c r="EP121" i="1"/>
  <c r="EG98" i="1"/>
  <c r="EQ63" i="1"/>
  <c r="EK145" i="1"/>
  <c r="EH116" i="1"/>
  <c r="EI11" i="1"/>
  <c r="EM21" i="1"/>
  <c r="EJ70" i="1"/>
  <c r="EL34" i="1"/>
  <c r="EP153" i="1"/>
  <c r="EG126" i="1"/>
  <c r="EJ73" i="1"/>
  <c r="EK10" i="1"/>
  <c r="EP53" i="1"/>
  <c r="ER34" i="1"/>
  <c r="EH60" i="1"/>
  <c r="EK62" i="1"/>
  <c r="ER82" i="1"/>
  <c r="EP51" i="1"/>
  <c r="EN67" i="1"/>
  <c r="EQ124" i="1"/>
  <c r="EM11" i="1"/>
  <c r="EL84" i="1"/>
  <c r="EL24" i="1"/>
  <c r="EN103" i="1"/>
  <c r="EQ141" i="1"/>
  <c r="EK94" i="1"/>
  <c r="EI127" i="1"/>
  <c r="EM13" i="1"/>
  <c r="EP43" i="1"/>
  <c r="EG45" i="1"/>
  <c r="EN49" i="1"/>
  <c r="EP41" i="1"/>
  <c r="EM143" i="1"/>
  <c r="EP81" i="1"/>
  <c r="EH70" i="1"/>
  <c r="EL48" i="1"/>
  <c r="EK143" i="1"/>
  <c r="EP64" i="1"/>
  <c r="EP52" i="1"/>
  <c r="ER94" i="1"/>
  <c r="EM137" i="1"/>
  <c r="EO6" i="1"/>
  <c r="EP137" i="1"/>
  <c r="EN154" i="1"/>
  <c r="EH80" i="1"/>
  <c r="EH50" i="1"/>
  <c r="EO18" i="1"/>
  <c r="EG90" i="1"/>
  <c r="EP39" i="1"/>
  <c r="EL66" i="1"/>
  <c r="EH75" i="1"/>
  <c r="EG92" i="1"/>
  <c r="EH125" i="1"/>
  <c r="EP95" i="1"/>
  <c r="EO71" i="1"/>
  <c r="EH39" i="1"/>
  <c r="EQ146" i="1"/>
  <c r="EJ7" i="1"/>
  <c r="EG118" i="1"/>
  <c r="EM101" i="1"/>
  <c r="EQ121" i="1"/>
  <c r="EH119" i="1"/>
  <c r="EJ6" i="1"/>
  <c r="EJ147" i="1"/>
  <c r="EI145" i="1"/>
  <c r="EH153" i="1"/>
  <c r="ER103" i="1"/>
  <c r="EH22" i="1"/>
  <c r="ER29" i="1"/>
  <c r="ER84" i="1"/>
  <c r="EG58" i="1"/>
  <c r="EM69" i="1"/>
  <c r="EJ121" i="1"/>
  <c r="EL38" i="1"/>
  <c r="ER141" i="1"/>
  <c r="EI18" i="1"/>
  <c r="EQ143" i="1"/>
  <c r="EJ10" i="1"/>
  <c r="EM114" i="1"/>
  <c r="EN92" i="1"/>
  <c r="EL37" i="1"/>
  <c r="ER8" i="1"/>
  <c r="ER62" i="1"/>
  <c r="EQ127" i="1"/>
  <c r="EJ19" i="1"/>
  <c r="EP10" i="1"/>
  <c r="EQ61" i="1"/>
  <c r="EN108" i="1"/>
  <c r="EM89" i="1"/>
  <c r="EO128" i="1"/>
  <c r="EK53" i="1"/>
  <c r="EN125" i="1"/>
  <c r="EI109" i="1"/>
  <c r="EM59" i="1"/>
  <c r="EM77" i="1"/>
  <c r="EL33" i="1"/>
  <c r="EO83" i="1"/>
  <c r="ER78" i="1"/>
  <c r="EN97" i="1"/>
  <c r="EM55" i="1"/>
  <c r="EN10" i="1"/>
  <c r="EP56" i="1"/>
  <c r="EO11" i="1"/>
  <c r="EI86" i="1"/>
  <c r="EG146" i="1"/>
  <c r="EH29" i="1"/>
  <c r="EN34" i="1"/>
  <c r="EJ39" i="1"/>
  <c r="EJ35" i="1"/>
  <c r="EO58" i="1"/>
  <c r="EJ116" i="1"/>
  <c r="EK146" i="1"/>
  <c r="ER152" i="1"/>
  <c r="EK63" i="1"/>
  <c r="ER6" i="1"/>
  <c r="EM27" i="1"/>
  <c r="EL85" i="1"/>
  <c r="EL54" i="1"/>
  <c r="EP127" i="1"/>
  <c r="EP33" i="1"/>
  <c r="EL71" i="1"/>
  <c r="EN53" i="1"/>
  <c r="EH76" i="1"/>
  <c r="ER74" i="1"/>
  <c r="EM54" i="1"/>
  <c r="EM23" i="1"/>
  <c r="EG6" i="1"/>
  <c r="EQ53" i="1"/>
  <c r="ER110" i="1"/>
  <c r="EN39" i="1"/>
  <c r="EO62" i="1"/>
  <c r="EQ101" i="1"/>
  <c r="EK77" i="1"/>
  <c r="EL121" i="1"/>
  <c r="EN116" i="1"/>
  <c r="EJ119" i="1"/>
  <c r="EG106" i="1"/>
  <c r="EL135" i="1"/>
  <c r="EJ99" i="1"/>
  <c r="EP123" i="1"/>
  <c r="EL119" i="1"/>
  <c r="EL50" i="1"/>
  <c r="EQ147" i="1"/>
  <c r="EJ95" i="1"/>
  <c r="EK78" i="1"/>
  <c r="EI139" i="1"/>
  <c r="EQ18" i="1"/>
  <c r="EG56" i="1"/>
  <c r="EN58" i="1"/>
  <c r="EP24" i="1"/>
  <c r="EN78" i="1"/>
  <c r="EK36" i="1"/>
  <c r="EK134" i="1"/>
  <c r="EP29" i="1"/>
  <c r="EN54" i="1"/>
  <c r="EI42" i="1"/>
  <c r="EQ48" i="1"/>
  <c r="EN66" i="1"/>
  <c r="EQ84" i="1"/>
  <c r="EI130" i="1"/>
  <c r="EM120" i="1"/>
  <c r="EN24" i="1"/>
  <c r="EO84" i="1"/>
  <c r="EQ16" i="1"/>
  <c r="EP69" i="1"/>
  <c r="EP144" i="1"/>
  <c r="EM86" i="1"/>
  <c r="EO32" i="1"/>
  <c r="EG17" i="1"/>
  <c r="EO60" i="1"/>
  <c r="EN38" i="1"/>
  <c r="EO134" i="1"/>
  <c r="EN101" i="1"/>
  <c r="ER153" i="1"/>
  <c r="EJ9" i="1"/>
  <c r="EH134" i="1"/>
  <c r="EM128" i="1"/>
  <c r="ER128" i="1"/>
  <c r="EP23" i="1"/>
  <c r="EJ110" i="1"/>
  <c r="EM144" i="1"/>
  <c r="EM47" i="1"/>
  <c r="ER32" i="1"/>
  <c r="EQ137" i="1"/>
  <c r="EP100" i="1"/>
  <c r="EM119" i="1"/>
  <c r="ER93" i="1"/>
  <c r="ER49" i="1"/>
  <c r="ER44" i="1"/>
  <c r="ER55" i="1"/>
  <c r="EQ118" i="1"/>
  <c r="EP133" i="1"/>
  <c r="EQ133" i="1"/>
  <c r="EO21" i="1"/>
  <c r="EO24" i="1"/>
  <c r="EI47" i="1"/>
  <c r="EN51" i="1"/>
  <c r="EL118" i="1"/>
  <c r="ER96" i="1"/>
  <c r="EH124" i="1"/>
  <c r="EN110" i="1"/>
  <c r="EL22" i="1"/>
  <c r="ER73" i="1"/>
  <c r="EQ144" i="1"/>
  <c r="EG66" i="1"/>
  <c r="EQ138" i="1"/>
  <c r="EG23" i="1"/>
  <c r="EI123" i="1"/>
  <c r="EN79" i="1"/>
  <c r="EM61" i="1"/>
  <c r="EG99" i="1"/>
  <c r="EN143" i="1"/>
  <c r="EO126" i="1"/>
  <c r="EK149" i="1"/>
  <c r="ER25" i="1"/>
  <c r="EG65" i="1"/>
  <c r="EL28" i="1"/>
  <c r="EN141" i="1"/>
  <c r="EM106" i="1"/>
  <c r="EN128" i="1"/>
  <c r="EN117" i="1"/>
  <c r="EN61" i="1"/>
  <c r="EQ87" i="1"/>
  <c r="EK70" i="1"/>
  <c r="EL64" i="1"/>
  <c r="EM115" i="1"/>
  <c r="EM22" i="1"/>
  <c r="EI48" i="1"/>
  <c r="EI28" i="1"/>
  <c r="EJ45" i="1"/>
  <c r="EI151" i="1"/>
  <c r="EI77" i="1"/>
  <c r="EK20" i="1"/>
  <c r="EM82" i="1"/>
  <c r="EG27" i="1"/>
  <c r="EK127" i="1"/>
  <c r="EM85" i="1"/>
  <c r="EH103" i="1"/>
  <c r="ER31" i="1"/>
  <c r="EQ71" i="1"/>
  <c r="EH149" i="1"/>
  <c r="ER139" i="1"/>
  <c r="EQ76" i="1"/>
  <c r="EK23" i="1"/>
  <c r="EL76" i="1"/>
  <c r="EQ6" i="1"/>
  <c r="EG89" i="1"/>
  <c r="EG48" i="1"/>
  <c r="ER132" i="1"/>
  <c r="EL111" i="1"/>
  <c r="EH11" i="1"/>
  <c r="EJ57" i="1"/>
  <c r="EP146" i="1"/>
  <c r="EK135" i="1"/>
  <c r="ER146" i="1"/>
  <c r="EK126" i="1"/>
  <c r="EQ32" i="1"/>
  <c r="EO132" i="1"/>
  <c r="EK89" i="1"/>
  <c r="EO31" i="1"/>
  <c r="EG141" i="1"/>
  <c r="EJ81" i="1"/>
  <c r="ER149" i="1"/>
  <c r="ER39" i="1"/>
  <c r="EI104" i="1"/>
  <c r="EN43" i="1"/>
  <c r="EN85" i="1"/>
  <c r="EJ130" i="1"/>
  <c r="EH135" i="1"/>
  <c r="EO150" i="1"/>
  <c r="EK128" i="1"/>
  <c r="EP99" i="1"/>
  <c r="EM147" i="1"/>
  <c r="EO28" i="1"/>
  <c r="EM133" i="1"/>
  <c r="EN152" i="1"/>
  <c r="EO115" i="1"/>
  <c r="EL78" i="1"/>
  <c r="EH26" i="1"/>
  <c r="EG134" i="1"/>
  <c r="EK34" i="1"/>
  <c r="EM44" i="1"/>
  <c r="EM24" i="1"/>
  <c r="EL69" i="1"/>
  <c r="EG85" i="1"/>
  <c r="EI80" i="1"/>
  <c r="ER47" i="1"/>
  <c r="EM94" i="1"/>
  <c r="ER54" i="1"/>
  <c r="EN74" i="1"/>
  <c r="EJ144" i="1"/>
  <c r="ER41" i="1"/>
  <c r="EQ72" i="1"/>
  <c r="EO9" i="1"/>
  <c r="EH140" i="1"/>
  <c r="ER76" i="1"/>
  <c r="EQ123" i="1"/>
  <c r="EO48" i="1"/>
  <c r="EM99" i="1"/>
  <c r="EQ30" i="1"/>
  <c r="EO77" i="1"/>
  <c r="EQ96" i="1"/>
  <c r="EI141" i="1"/>
  <c r="ER113" i="1"/>
  <c r="EM16" i="1"/>
  <c r="EN76" i="1"/>
  <c r="EO40" i="1"/>
  <c r="EJ52" i="1"/>
  <c r="EJ63" i="1"/>
  <c r="EH97" i="1"/>
  <c r="ER111" i="1"/>
  <c r="EI74" i="1"/>
  <c r="EO37" i="1"/>
  <c r="EJ86" i="1"/>
  <c r="EJ107" i="1"/>
  <c r="EM154" i="1"/>
  <c r="EH69" i="1"/>
  <c r="EI92" i="1"/>
  <c r="ER22" i="1"/>
  <c r="EJ94" i="1"/>
  <c r="EH144" i="1"/>
  <c r="EN151" i="1"/>
  <c r="EK19" i="1"/>
  <c r="EQ88" i="1"/>
  <c r="EM124" i="1"/>
  <c r="EQ27" i="1"/>
  <c r="EO89" i="1"/>
  <c r="EN147" i="1"/>
  <c r="EK43" i="1"/>
  <c r="EI155" i="1"/>
  <c r="EO69" i="1"/>
  <c r="EM63" i="1"/>
  <c r="EN11" i="1"/>
  <c r="EQ36" i="1"/>
  <c r="EK131" i="1"/>
  <c r="EN137" i="1"/>
  <c r="EP96" i="1"/>
  <c r="EO143" i="1"/>
  <c r="EP6" i="1"/>
  <c r="EI6" i="1"/>
  <c r="EG44" i="1"/>
  <c r="EQ77" i="1"/>
  <c r="ER63" i="1"/>
  <c r="EI103" i="1"/>
  <c r="EL61" i="1"/>
  <c r="EO155" i="1"/>
  <c r="EJ20" i="1"/>
  <c r="EH34" i="1"/>
  <c r="EG10" i="1"/>
  <c r="EQ130" i="1"/>
  <c r="EJ115" i="1"/>
  <c r="EI27" i="1"/>
  <c r="ER95" i="1"/>
  <c r="EK113" i="1"/>
  <c r="EJ101" i="1"/>
  <c r="EO79" i="1"/>
  <c r="EN25" i="1"/>
  <c r="EQ44" i="1"/>
  <c r="EH25" i="1"/>
  <c r="EH15" i="1"/>
  <c r="EK98" i="1"/>
  <c r="EG49" i="1"/>
  <c r="EP28" i="1"/>
  <c r="ER57" i="1"/>
  <c r="EP110" i="1"/>
  <c r="EJ126" i="1"/>
  <c r="EI7" i="1"/>
  <c r="EQ39" i="1"/>
  <c r="EL44" i="1"/>
  <c r="EO54" i="1"/>
  <c r="ER69" i="1"/>
  <c r="EN62" i="1"/>
  <c r="EJ105" i="1"/>
  <c r="EP65" i="1"/>
  <c r="EH47" i="1"/>
  <c r="EP134" i="1"/>
  <c r="ER37" i="1"/>
  <c r="ER151" i="1"/>
  <c r="EL143" i="1"/>
  <c r="EJ42" i="1"/>
  <c r="EL79" i="1"/>
  <c r="EN142" i="1"/>
  <c r="EK48" i="1"/>
  <c r="EM62" i="1"/>
  <c r="EN16" i="1"/>
  <c r="EK116" i="1"/>
  <c r="EK125" i="1"/>
  <c r="EM127" i="1"/>
  <c r="EP152" i="1"/>
  <c r="EQ37" i="1"/>
  <c r="ER30" i="1"/>
  <c r="EP40" i="1"/>
  <c r="EN109" i="1"/>
  <c r="EL132" i="1"/>
  <c r="EH111" i="1"/>
  <c r="EO129" i="1"/>
  <c r="EN153" i="1"/>
  <c r="EN59" i="1"/>
  <c r="EJ56" i="1"/>
  <c r="EM5" i="1"/>
  <c r="EP5" i="1"/>
  <c r="EO5" i="1"/>
  <c r="ER19" i="1"/>
  <c r="EI134" i="1"/>
  <c r="EK97" i="1"/>
  <c r="EJ17" i="1"/>
  <c r="EG14" i="1"/>
  <c r="EN105" i="1"/>
  <c r="EM150" i="1"/>
  <c r="EH57" i="1"/>
  <c r="EN135" i="1"/>
  <c r="EP143" i="1"/>
  <c r="EO16" i="1"/>
  <c r="EH58" i="1"/>
  <c r="EI76" i="1"/>
  <c r="EL152" i="1"/>
  <c r="EH42" i="1"/>
  <c r="EP113" i="1"/>
  <c r="EN37" i="1"/>
  <c r="EH85" i="1"/>
  <c r="EO23" i="1"/>
  <c r="EG26" i="1"/>
  <c r="EN18" i="1"/>
  <c r="EI81" i="1"/>
  <c r="ER118" i="1"/>
  <c r="EK92" i="1"/>
  <c r="EH141" i="1"/>
  <c r="EI117" i="1"/>
  <c r="EN45" i="1"/>
  <c r="EG24" i="1"/>
  <c r="EG22" i="1"/>
  <c r="EK49" i="1"/>
  <c r="EI63" i="1"/>
  <c r="EQ60" i="1"/>
  <c r="EK80" i="1"/>
  <c r="EK37" i="1"/>
  <c r="EI8" i="1"/>
  <c r="EK42" i="1"/>
  <c r="EK45" i="1"/>
  <c r="EJ117" i="1"/>
  <c r="EH9" i="1"/>
  <c r="EM140" i="1"/>
  <c r="ER140" i="1"/>
  <c r="EI36" i="1"/>
  <c r="EH52" i="1"/>
  <c r="EI142" i="1"/>
  <c r="EJ60" i="1"/>
  <c r="EQ46" i="1"/>
  <c r="EQ97" i="1"/>
  <c r="ER87" i="1"/>
  <c r="EH155" i="1"/>
  <c r="EI122" i="1"/>
  <c r="EL51" i="1"/>
  <c r="EJ113" i="1"/>
  <c r="EL131" i="1"/>
  <c r="EL147" i="1"/>
  <c r="EM25" i="1"/>
  <c r="EI50" i="1"/>
  <c r="EP116" i="1"/>
  <c r="EH93" i="1"/>
  <c r="EJ79" i="1"/>
  <c r="EG64" i="1"/>
  <c r="EL42" i="1"/>
  <c r="EO137" i="1"/>
  <c r="EQ103" i="1"/>
  <c r="EN80" i="1"/>
  <c r="EH110" i="1"/>
  <c r="EN95" i="1"/>
  <c r="EN98" i="1"/>
  <c r="EP8" i="1"/>
  <c r="EK22" i="1"/>
  <c r="EM33" i="1"/>
  <c r="EG127" i="1"/>
  <c r="EM39" i="1"/>
  <c r="EG123" i="1"/>
  <c r="EO61" i="1"/>
  <c r="EM116" i="1"/>
  <c r="EP86" i="1"/>
  <c r="EO57" i="1"/>
  <c r="EN114" i="1"/>
  <c r="EK71" i="1"/>
  <c r="EM73" i="1"/>
  <c r="EL107" i="1"/>
  <c r="EM41" i="1"/>
  <c r="EK52" i="1"/>
  <c r="EL11" i="1"/>
  <c r="EM130" i="1"/>
  <c r="EP67" i="1"/>
  <c r="EG63" i="1"/>
  <c r="EQ107" i="1"/>
  <c r="EH123" i="1"/>
  <c r="EH131" i="1"/>
  <c r="EO70" i="1"/>
  <c r="EM40" i="1"/>
  <c r="ER45" i="1"/>
  <c r="EM29" i="1"/>
  <c r="EP125" i="1"/>
  <c r="EH56" i="1"/>
  <c r="EG112" i="1"/>
  <c r="EQ57" i="1"/>
  <c r="EG117" i="1"/>
  <c r="EQ73" i="1"/>
  <c r="EJ23" i="1"/>
  <c r="EH54" i="1"/>
  <c r="EK26" i="1"/>
  <c r="EJ33" i="1"/>
  <c r="EL146" i="1"/>
  <c r="ER135" i="1"/>
  <c r="EP124" i="1"/>
  <c r="ER89" i="1"/>
  <c r="EQ92" i="1"/>
  <c r="EQ109" i="1"/>
  <c r="EJ78" i="1"/>
  <c r="EJ114" i="1"/>
  <c r="EH66" i="1"/>
  <c r="EH33" i="1"/>
  <c r="EP91" i="1"/>
  <c r="EN83" i="1"/>
  <c r="EL93" i="1"/>
  <c r="EG25" i="1"/>
  <c r="EK39" i="1"/>
  <c r="EK16" i="1"/>
  <c r="EO88" i="1"/>
  <c r="EP83" i="1"/>
  <c r="EO53" i="1"/>
  <c r="EH19" i="1"/>
  <c r="ER102" i="1"/>
  <c r="ER116" i="1"/>
  <c r="EN42" i="1"/>
  <c r="EG30" i="1"/>
  <c r="EM87" i="1"/>
  <c r="EP7" i="1"/>
  <c r="EN33" i="1"/>
  <c r="EK61" i="1"/>
  <c r="EP59" i="1"/>
  <c r="EP72" i="1"/>
  <c r="EL62" i="1"/>
  <c r="EN55" i="1"/>
  <c r="EP55" i="1"/>
  <c r="EM70" i="1"/>
  <c r="EL12" i="1"/>
  <c r="EG42" i="1"/>
  <c r="EM138" i="1"/>
  <c r="EM95" i="1"/>
  <c r="EP101" i="1"/>
  <c r="EI62" i="1"/>
  <c r="EQ68" i="1"/>
  <c r="EN27" i="1"/>
  <c r="EN134" i="1"/>
  <c r="EH132" i="1"/>
  <c r="EJ96" i="1"/>
  <c r="EJ150" i="1"/>
  <c r="EG150" i="1"/>
  <c r="EQ90" i="1"/>
  <c r="EH148" i="1"/>
  <c r="EJ154" i="1"/>
  <c r="EP135" i="1"/>
  <c r="EG122" i="1"/>
  <c r="EH150" i="1"/>
  <c r="EQ106" i="1"/>
  <c r="ER9" i="1"/>
  <c r="EH30" i="1"/>
  <c r="ER104" i="1"/>
  <c r="EM148" i="1"/>
  <c r="ER10" i="1"/>
  <c r="EG84" i="1"/>
  <c r="EH21" i="1"/>
  <c r="EQ14" i="1"/>
  <c r="EG54" i="1"/>
  <c r="EH96" i="1"/>
  <c r="EQ134" i="1"/>
  <c r="ER142" i="1"/>
  <c r="EL91" i="1"/>
  <c r="EJ87" i="1"/>
  <c r="EK25" i="1"/>
  <c r="EH100" i="1"/>
  <c r="EJ138" i="1"/>
  <c r="EO52" i="1"/>
  <c r="EI94" i="1"/>
  <c r="EJ28" i="1"/>
  <c r="EM126" i="1"/>
  <c r="EG86" i="1"/>
  <c r="EI68" i="1"/>
  <c r="EN150" i="1"/>
  <c r="EN94" i="1"/>
  <c r="EQ21" i="1"/>
  <c r="EJ148" i="1"/>
  <c r="EK109" i="1"/>
  <c r="EO101" i="1"/>
  <c r="EL151" i="1"/>
  <c r="EM34" i="1"/>
  <c r="EO81" i="1"/>
  <c r="EJ82" i="1"/>
  <c r="EG103" i="1"/>
  <c r="ER109" i="1"/>
  <c r="ER43" i="1"/>
  <c r="ER155" i="1"/>
  <c r="EQ13" i="1"/>
  <c r="EQ47" i="1"/>
  <c r="EQ65" i="1"/>
  <c r="ER23" i="1"/>
  <c r="EH136" i="1"/>
  <c r="EP141" i="1"/>
  <c r="EM151" i="1"/>
  <c r="EM123" i="1"/>
  <c r="EO26" i="1"/>
  <c r="EM98" i="1"/>
  <c r="EL144" i="1"/>
  <c r="EM46" i="1"/>
  <c r="EP30" i="1"/>
  <c r="ER81" i="1"/>
  <c r="EN139" i="1"/>
  <c r="EL46" i="1"/>
  <c r="EH81" i="1"/>
  <c r="EK54" i="1"/>
  <c r="EK133" i="1"/>
  <c r="EN6" i="1"/>
  <c r="ER42" i="1"/>
  <c r="EH79" i="1"/>
  <c r="EP35" i="1"/>
  <c r="EO43" i="1"/>
  <c r="EP147" i="1"/>
  <c r="EN148" i="1"/>
  <c r="EO148" i="1"/>
  <c r="EI90" i="1"/>
  <c r="EM38" i="1"/>
  <c r="EJ13" i="1"/>
  <c r="EJ88" i="1"/>
  <c r="EQ94" i="1"/>
  <c r="EK104" i="1"/>
  <c r="EL145" i="1"/>
  <c r="EL148" i="1"/>
  <c r="EP74" i="1"/>
  <c r="EO87" i="1"/>
  <c r="EQ40" i="1"/>
  <c r="EJ68" i="1"/>
  <c r="EI46" i="1"/>
  <c r="EP78" i="1"/>
  <c r="EH41" i="1"/>
  <c r="EI95" i="1"/>
  <c r="EL103" i="1"/>
  <c r="EG119" i="1"/>
  <c r="EL130" i="1"/>
  <c r="EM112" i="1"/>
  <c r="EK82" i="1"/>
  <c r="EK14" i="1"/>
  <c r="EL89" i="1"/>
  <c r="EQ113" i="1"/>
  <c r="EI152" i="1"/>
  <c r="EI35" i="1"/>
  <c r="EO118" i="1"/>
  <c r="ER127" i="1"/>
  <c r="EK50" i="1"/>
  <c r="EG135" i="1"/>
  <c r="ER117" i="1"/>
  <c r="EH20" i="1"/>
  <c r="EG53" i="1"/>
  <c r="EP36" i="1"/>
  <c r="ER138" i="1"/>
  <c r="EO110" i="1"/>
  <c r="EL96" i="1"/>
  <c r="EG152" i="1"/>
  <c r="EO104" i="1"/>
  <c r="EP26" i="1"/>
  <c r="EP93" i="1"/>
  <c r="EI58" i="1"/>
  <c r="EM14" i="1"/>
  <c r="EP98" i="1"/>
  <c r="EI124" i="1"/>
  <c r="EO72" i="1"/>
  <c r="EM32" i="1"/>
  <c r="EH32" i="1"/>
  <c r="EI85" i="1"/>
  <c r="EI87" i="1"/>
  <c r="EM129" i="1"/>
  <c r="EG105" i="1"/>
  <c r="ER48" i="1"/>
  <c r="EG113" i="1"/>
  <c r="EH90" i="1"/>
  <c r="EN132" i="1"/>
  <c r="EK106" i="1"/>
  <c r="EJ46" i="1"/>
  <c r="EN112" i="1"/>
  <c r="EN72" i="1"/>
  <c r="EM76" i="1"/>
  <c r="EI39" i="1"/>
  <c r="EJ155" i="1"/>
  <c r="EL60" i="1"/>
  <c r="EL73" i="1"/>
  <c r="EP27" i="1"/>
  <c r="EG88" i="1"/>
  <c r="EJ137" i="1"/>
  <c r="EH86" i="1"/>
  <c r="ER35" i="1"/>
  <c r="ER133" i="1"/>
  <c r="ER7" i="1"/>
  <c r="EQ150" i="1"/>
  <c r="EK100" i="1"/>
  <c r="EL140" i="1"/>
  <c r="EO35" i="1"/>
  <c r="EQ128" i="1"/>
  <c r="EJ118" i="1"/>
  <c r="EJ127" i="1"/>
  <c r="EJ24" i="1"/>
  <c r="EI37" i="1"/>
  <c r="EH130" i="1"/>
  <c r="EN71" i="1"/>
  <c r="EQ51" i="1"/>
  <c r="EL16" i="1"/>
  <c r="EH120" i="1"/>
  <c r="ER38" i="1"/>
  <c r="EL68" i="1"/>
  <c r="EN99" i="1"/>
  <c r="EJ58" i="1"/>
  <c r="EQ78" i="1"/>
  <c r="EL154" i="1"/>
  <c r="EO123" i="1"/>
  <c r="EP47" i="1"/>
  <c r="EO36" i="1"/>
  <c r="EP111" i="1"/>
  <c r="EI41" i="1"/>
  <c r="EN121" i="1"/>
  <c r="EI60" i="1"/>
  <c r="EM81" i="1"/>
  <c r="EG29" i="1"/>
  <c r="EK56" i="1"/>
  <c r="EG110" i="1"/>
  <c r="ER150" i="1"/>
  <c r="EK121" i="1"/>
  <c r="EI108" i="1"/>
  <c r="EG79" i="1"/>
  <c r="EK130" i="1"/>
  <c r="EO55" i="1"/>
  <c r="EI51" i="1"/>
  <c r="EG51" i="1"/>
  <c r="EG16" i="1"/>
  <c r="EG128" i="1"/>
  <c r="EO63" i="1"/>
  <c r="EP109" i="1"/>
  <c r="EO111" i="1"/>
  <c r="EO86" i="1"/>
  <c r="EO25" i="1"/>
  <c r="EI44" i="1"/>
  <c r="EP117" i="1"/>
  <c r="ER66" i="1"/>
  <c r="EL25" i="1"/>
  <c r="EI26" i="1"/>
  <c r="EL7" i="1"/>
  <c r="EI154" i="1"/>
  <c r="EG9" i="1"/>
  <c r="EI23" i="1"/>
  <c r="ER115" i="1"/>
  <c r="EK79" i="1"/>
  <c r="EI31" i="1"/>
  <c r="EH128" i="1"/>
  <c r="EI132" i="1"/>
  <c r="EO121" i="1"/>
  <c r="EN96" i="1"/>
  <c r="EQ17" i="1"/>
  <c r="EH151" i="1"/>
  <c r="EH98" i="1"/>
  <c r="EJ32" i="1"/>
  <c r="EJ18" i="1"/>
  <c r="EH91" i="1"/>
  <c r="EI136" i="1"/>
  <c r="EP42" i="1"/>
  <c r="EI17" i="1"/>
  <c r="EL110" i="1"/>
  <c r="EP75" i="1"/>
  <c r="EG147" i="1"/>
  <c r="EK115" i="1"/>
  <c r="ER68" i="1"/>
  <c r="EG46" i="1"/>
  <c r="ER90" i="1"/>
  <c r="EK69" i="1"/>
  <c r="EQ62" i="1"/>
  <c r="EL86" i="1"/>
  <c r="EK29" i="1"/>
  <c r="EN9" i="1"/>
  <c r="EH59" i="1"/>
  <c r="EN113" i="1"/>
  <c r="EJ49" i="1"/>
  <c r="EJ111" i="1"/>
  <c r="EQ69" i="1"/>
  <c r="ER143" i="1"/>
  <c r="EI19" i="1"/>
  <c r="EN32" i="1"/>
  <c r="ER59" i="1"/>
  <c r="EO44" i="1"/>
  <c r="EO94" i="1"/>
  <c r="EL18" i="1"/>
  <c r="EN56" i="1"/>
  <c r="EG102" i="1"/>
  <c r="EN20" i="1"/>
  <c r="EG76" i="1"/>
  <c r="EI115" i="1"/>
  <c r="EH126" i="1"/>
  <c r="EL77" i="1"/>
  <c r="EL27" i="1"/>
  <c r="EH152" i="1"/>
  <c r="EN107" i="1"/>
  <c r="EK142" i="1"/>
  <c r="EI119" i="1"/>
  <c r="EQ12" i="1"/>
  <c r="EG131" i="1"/>
  <c r="EL63" i="1"/>
  <c r="EL149" i="1"/>
  <c r="EG121" i="1"/>
  <c r="ER70" i="1"/>
  <c r="EN118" i="1"/>
  <c r="EJ140" i="1"/>
  <c r="EG38" i="1"/>
  <c r="EJ61" i="1"/>
  <c r="EP136" i="1"/>
  <c r="EN122" i="1"/>
  <c r="EP155" i="1"/>
  <c r="EJ90" i="1"/>
  <c r="EN26" i="1"/>
  <c r="EI121" i="1"/>
  <c r="EK93" i="1"/>
  <c r="EP37" i="1"/>
  <c r="EH67" i="1"/>
  <c r="ER119" i="1"/>
  <c r="EI10" i="1"/>
  <c r="ER130" i="1"/>
  <c r="ER56" i="1"/>
  <c r="EL88" i="1"/>
  <c r="EN155" i="1"/>
  <c r="EP70" i="1"/>
  <c r="EN86" i="1"/>
  <c r="EL125" i="1"/>
  <c r="EL47" i="1"/>
  <c r="EM20" i="1"/>
  <c r="ER106" i="1"/>
  <c r="EQ83" i="1"/>
  <c r="ER51" i="1"/>
  <c r="EJ136" i="1"/>
  <c r="EQ95" i="1"/>
  <c r="ER98" i="1"/>
  <c r="EO75" i="1"/>
  <c r="EO153" i="1"/>
  <c r="EO38" i="1"/>
  <c r="EM57" i="1"/>
  <c r="EM42" i="1"/>
  <c r="EQ111" i="1"/>
  <c r="EK68" i="1"/>
  <c r="EH129" i="1"/>
  <c r="EG140" i="1"/>
  <c r="EK59" i="1"/>
  <c r="EP130" i="1"/>
  <c r="EI147" i="1"/>
  <c r="EJ64" i="1"/>
  <c r="DY17" i="1"/>
  <c r="EH5" i="1"/>
  <c r="EJ5" i="1"/>
  <c r="EG75" i="1"/>
  <c r="EI34" i="1"/>
  <c r="EP45" i="1"/>
  <c r="EO122" i="1"/>
  <c r="EN17" i="1"/>
  <c r="EO29" i="1"/>
  <c r="EG97" i="1"/>
  <c r="EK75" i="1"/>
  <c r="EH117" i="1"/>
  <c r="EL40" i="1"/>
  <c r="EP11" i="1"/>
  <c r="EO30" i="1"/>
  <c r="EG8" i="1"/>
  <c r="EO130" i="1"/>
  <c r="EG107" i="1"/>
  <c r="ER126" i="1"/>
  <c r="EH101" i="1"/>
  <c r="EO141" i="1"/>
  <c r="EL102" i="1"/>
  <c r="EQ151" i="1"/>
  <c r="EH17" i="1"/>
  <c r="ER108" i="1"/>
  <c r="ER64" i="1"/>
  <c r="EK123" i="1"/>
  <c r="EJ48" i="1"/>
  <c r="EL133" i="1"/>
  <c r="EJ22" i="1"/>
  <c r="EJ108" i="1"/>
  <c r="EI111" i="1"/>
  <c r="EQ7" i="1"/>
  <c r="EQ117" i="1"/>
  <c r="EP34" i="1"/>
  <c r="EG82" i="1"/>
  <c r="EH114" i="1"/>
  <c r="EI116" i="1"/>
  <c r="EN60" i="1"/>
  <c r="EJ102" i="1"/>
  <c r="EP32" i="1"/>
  <c r="EJ106" i="1"/>
  <c r="EO145" i="1"/>
  <c r="ER11" i="1"/>
  <c r="EP80" i="1"/>
  <c r="EL113" i="1"/>
  <c r="EJ83" i="1"/>
  <c r="EQ58" i="1"/>
  <c r="EH73" i="1"/>
  <c r="EK138" i="1"/>
  <c r="EO92" i="1"/>
  <c r="EN21" i="1"/>
  <c r="EO39" i="1"/>
  <c r="EG37" i="1"/>
  <c r="EJ149" i="1"/>
  <c r="EK72" i="1"/>
  <c r="EM84" i="1"/>
  <c r="ER50" i="1"/>
  <c r="EP19" i="1"/>
  <c r="EK118" i="1"/>
  <c r="EI112" i="1"/>
  <c r="EK86" i="1"/>
  <c r="EH102" i="1"/>
  <c r="EN36" i="1"/>
  <c r="EN146" i="1"/>
  <c r="EL13" i="1"/>
  <c r="EM139" i="1"/>
  <c r="EK76" i="1"/>
  <c r="EL99" i="1"/>
  <c r="EP46" i="1"/>
  <c r="EI13" i="1"/>
  <c r="EP76" i="1"/>
  <c r="EN89" i="1"/>
  <c r="EN106" i="1"/>
  <c r="EL65" i="1"/>
  <c r="EO33" i="1"/>
  <c r="EO106" i="1"/>
  <c r="EH143" i="1"/>
  <c r="EN50" i="1"/>
  <c r="EO120" i="1"/>
  <c r="EI129" i="1"/>
  <c r="EG18" i="1"/>
  <c r="EL29" i="1"/>
  <c r="EN88" i="1"/>
  <c r="EL36" i="1"/>
  <c r="EQ99" i="1"/>
  <c r="EL136" i="1"/>
  <c r="EG57" i="1"/>
  <c r="EJ104" i="1"/>
  <c r="EK88" i="1"/>
  <c r="EM136" i="1"/>
  <c r="ER36" i="1"/>
  <c r="EM125" i="1"/>
  <c r="EO14" i="1"/>
  <c r="ER61" i="1"/>
  <c r="EH71" i="1"/>
  <c r="EN31" i="1"/>
  <c r="EJ66" i="1"/>
  <c r="EH18" i="1"/>
  <c r="EN68" i="1"/>
  <c r="EI79" i="1"/>
  <c r="EG70" i="1"/>
  <c r="EG145" i="1"/>
  <c r="EN70" i="1"/>
  <c r="EO144" i="1"/>
  <c r="ER92" i="1"/>
  <c r="EG148" i="1"/>
  <c r="EK139" i="1"/>
  <c r="EL100" i="1"/>
  <c r="EQ33" i="1"/>
  <c r="EM35" i="1"/>
  <c r="EN133" i="1"/>
  <c r="EN75" i="1"/>
  <c r="EL104" i="1"/>
  <c r="EM152" i="1"/>
  <c r="EK91" i="1"/>
  <c r="EQ136" i="1"/>
  <c r="EJ151" i="1"/>
  <c r="ER20" i="1"/>
  <c r="EQ20" i="1"/>
  <c r="EN145" i="1"/>
  <c r="EH95" i="1"/>
  <c r="EL153" i="1"/>
  <c r="EM118" i="1"/>
  <c r="EN81" i="1"/>
  <c r="EL57" i="1"/>
  <c r="EO147" i="1"/>
  <c r="EP38" i="1"/>
  <c r="EO136" i="1"/>
  <c r="EG11" i="1"/>
  <c r="EP119" i="1"/>
  <c r="EG61" i="1"/>
  <c r="EP25" i="1"/>
  <c r="EI137" i="1"/>
  <c r="EP21" i="1"/>
  <c r="EL95" i="1"/>
  <c r="EL32" i="1"/>
  <c r="ER125" i="1"/>
  <c r="EO151" i="1"/>
  <c r="EQ153" i="1"/>
  <c r="EM110" i="1"/>
  <c r="EP108" i="1"/>
  <c r="EG13" i="1"/>
  <c r="EL94" i="1"/>
  <c r="EK137" i="1"/>
  <c r="EQ35" i="1"/>
  <c r="EI138" i="1"/>
  <c r="EI98" i="1"/>
  <c r="EO113" i="1"/>
  <c r="EJ132" i="1"/>
  <c r="EI12" i="1"/>
  <c r="EM17" i="1"/>
  <c r="EI45" i="1"/>
  <c r="EG47" i="1"/>
  <c r="EO82" i="1"/>
  <c r="ER79" i="1"/>
  <c r="EK47" i="1"/>
  <c r="EJ31" i="1"/>
  <c r="EJ128" i="1"/>
  <c r="EI133" i="1"/>
  <c r="EM80" i="1"/>
  <c r="EQ155" i="1"/>
  <c r="EM93" i="1"/>
  <c r="EJ26" i="1"/>
  <c r="ER16" i="1"/>
  <c r="EP13" i="1"/>
  <c r="EO64" i="1"/>
  <c r="EM30" i="1"/>
  <c r="EK32" i="1"/>
  <c r="EK51" i="1"/>
  <c r="EM8" i="1"/>
  <c r="EK122" i="1"/>
  <c r="EI106" i="1"/>
  <c r="EH127" i="1"/>
  <c r="EJ30" i="1"/>
  <c r="EG20" i="1"/>
  <c r="EI49" i="1"/>
  <c r="EN19" i="1"/>
  <c r="EM78" i="1"/>
  <c r="EJ98" i="1"/>
  <c r="EO13" i="1"/>
  <c r="EO41" i="1"/>
  <c r="EP88" i="1"/>
  <c r="EL70" i="1"/>
  <c r="EP107" i="1"/>
  <c r="EM141" i="1"/>
  <c r="EL134" i="1"/>
  <c r="EN30" i="1"/>
  <c r="EO100" i="1"/>
  <c r="EM37" i="1"/>
  <c r="EP87" i="1"/>
  <c r="EO73" i="1"/>
  <c r="DZ9" i="1"/>
  <c r="EQ5" i="1"/>
  <c r="EG154" i="1"/>
  <c r="EG50" i="1"/>
  <c r="EL23" i="1"/>
  <c r="EO131" i="1"/>
  <c r="EH99" i="1"/>
  <c r="EL127" i="1"/>
  <c r="EK81" i="1"/>
  <c r="EL138" i="1"/>
  <c r="EP60" i="1"/>
  <c r="EN90" i="1"/>
  <c r="EP118" i="1"/>
  <c r="EK58" i="1"/>
  <c r="EI71" i="1"/>
  <c r="EJ122" i="1"/>
  <c r="EM45" i="1"/>
  <c r="EQ8" i="1"/>
  <c r="EO85" i="1"/>
  <c r="EM52" i="1"/>
  <c r="EP18" i="1"/>
  <c r="EL26" i="1"/>
  <c r="EG68" i="1"/>
  <c r="EO80" i="1"/>
  <c r="EL67" i="1"/>
  <c r="EL142" i="1"/>
  <c r="EH31" i="1"/>
  <c r="EJ12" i="1"/>
  <c r="EQ74" i="1"/>
  <c r="EN130" i="1"/>
  <c r="EQ67" i="1"/>
  <c r="EM108" i="1"/>
  <c r="EM60" i="1"/>
  <c r="EH16" i="1"/>
  <c r="EI70" i="1"/>
  <c r="EO50" i="1"/>
  <c r="EI131" i="1"/>
  <c r="EQ152" i="1"/>
  <c r="EK124" i="1"/>
  <c r="ER85" i="1"/>
  <c r="EM67" i="1"/>
  <c r="EJ103" i="1"/>
  <c r="EL8" i="1"/>
  <c r="EJ80" i="1"/>
  <c r="EK13" i="1"/>
  <c r="EP82" i="1"/>
  <c r="EQ70" i="1"/>
  <c r="EN119" i="1"/>
  <c r="EI82" i="1"/>
  <c r="EH138" i="1"/>
  <c r="EN64" i="1"/>
  <c r="EM7" i="1"/>
  <c r="EO117" i="1"/>
  <c r="EJ71" i="1"/>
  <c r="EQ19" i="1"/>
  <c r="EN144" i="1"/>
  <c r="EO133" i="1"/>
  <c r="EK85" i="1"/>
  <c r="EK8" i="1"/>
  <c r="ER71" i="1"/>
  <c r="EI113" i="1"/>
  <c r="EQ105" i="1"/>
  <c r="EN87" i="1"/>
  <c r="ER136" i="1"/>
  <c r="EK57" i="1"/>
  <c r="EK151" i="1"/>
  <c r="EK144" i="1"/>
  <c r="EK119" i="1"/>
  <c r="EM66" i="1"/>
  <c r="EO135" i="1"/>
  <c r="EI57" i="1"/>
  <c r="EO17" i="1"/>
  <c r="EK153" i="1"/>
  <c r="EI148" i="1"/>
  <c r="EK90" i="1"/>
  <c r="EN104" i="1"/>
  <c r="EO93" i="1"/>
  <c r="EI135" i="1"/>
  <c r="EK24" i="1"/>
  <c r="EI40" i="1"/>
  <c r="EL30" i="1"/>
  <c r="EM10" i="1"/>
  <c r="EJ76" i="1"/>
  <c r="EK147" i="1"/>
  <c r="ER67" i="1"/>
  <c r="EH65" i="1"/>
  <c r="EQ122" i="1"/>
  <c r="EG12" i="1"/>
  <c r="EH62" i="1"/>
  <c r="EI72" i="1"/>
  <c r="EP58" i="1"/>
  <c r="EH46" i="1"/>
  <c r="EQ131" i="1"/>
  <c r="ER122" i="1"/>
  <c r="ER91" i="1"/>
  <c r="EM56" i="1"/>
  <c r="EJ153" i="1"/>
  <c r="EQ24" i="1"/>
  <c r="EN14" i="1"/>
  <c r="EH38" i="1"/>
  <c r="EK95" i="1"/>
  <c r="EL6" i="1"/>
  <c r="EG73" i="1"/>
  <c r="EQ129" i="1"/>
  <c r="EJ27" i="1"/>
  <c r="EL97" i="1"/>
  <c r="EG69" i="1"/>
  <c r="EK120" i="1"/>
  <c r="ER134" i="1"/>
  <c r="EQ132" i="1"/>
  <c r="EN129" i="1"/>
  <c r="EL35" i="1"/>
  <c r="EQ119" i="1"/>
  <c r="EJ89" i="1"/>
  <c r="EQ41" i="1"/>
  <c r="EL59" i="1"/>
  <c r="EP140" i="1"/>
  <c r="EP129" i="1"/>
  <c r="EQ93" i="1"/>
  <c r="EH88" i="1"/>
  <c r="ER121" i="1"/>
  <c r="EP44" i="1"/>
  <c r="EI69" i="1"/>
  <c r="EQ23" i="1"/>
  <c r="EQ22" i="1"/>
  <c r="EK7" i="1"/>
  <c r="EG144" i="1"/>
  <c r="EK148" i="1"/>
  <c r="EG5" i="1"/>
  <c r="DQ12" i="1"/>
  <c r="EC12" i="1"/>
  <c r="DM17" i="1"/>
  <c r="DN9" i="1"/>
  <c r="DG3" i="1"/>
  <c r="EO12" i="1" l="1"/>
  <c r="EL9" i="1"/>
  <c r="EK17" i="1"/>
  <c r="DS3" i="1"/>
  <c r="EQ3" i="1" l="1"/>
</calcChain>
</file>

<file path=xl/sharedStrings.xml><?xml version="1.0" encoding="utf-8"?>
<sst xmlns="http://schemas.openxmlformats.org/spreadsheetml/2006/main" count="1271" uniqueCount="579">
  <si>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</si>
  <si>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</si>
  <si>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</si>
  <si>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</si>
  <si>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</si>
  <si>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</si>
  <si>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</si>
  <si>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</si>
  <si>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</si>
  <si>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</si>
  <si>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</si>
  <si>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</si>
  <si>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</si>
  <si>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</si>
  <si>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</si>
  <si>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</si>
  <si>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</si>
  <si>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</si>
  <si>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</si>
  <si>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</si>
  <si>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</si>
  <si>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</si>
  <si>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</si>
  <si>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</si>
  <si>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</si>
  <si>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</si>
  <si>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</si>
  <si>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</si>
  <si>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</si>
  <si>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</si>
  <si>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</si>
  <si>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</si>
  <si>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</si>
  <si>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</si>
  <si>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</si>
  <si>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</si>
  <si>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</si>
  <si>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</si>
  <si>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</si>
  <si>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</si>
  <si>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</si>
  <si>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</si>
  <si>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</si>
  <si>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</si>
  <si>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</si>
  <si>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</si>
  <si>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</si>
  <si>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</si>
  <si>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</si>
  <si>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</si>
  <si>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</si>
  <si>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</si>
  <si>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</si>
  <si>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</si>
  <si>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</si>
  <si>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</si>
  <si>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</si>
  <si>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</si>
  <si>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</si>
  <si>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</si>
  <si>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</si>
  <si>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</si>
  <si>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</si>
  <si>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</si>
  <si>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</si>
  <si>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</si>
  <si>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</si>
  <si>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</si>
  <si>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</si>
  <si>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</si>
  <si>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</si>
  <si>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</si>
  <si>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</si>
  <si>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</si>
  <si>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</si>
  <si>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</si>
  <si>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</si>
  <si>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</si>
  <si>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</si>
  <si>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</si>
  <si>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</si>
  <si>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</si>
  <si>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</si>
  <si>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</si>
  <si>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</si>
  <si>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</si>
  <si>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</si>
  <si>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</si>
  <si>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</si>
  <si>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</si>
  <si>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</si>
  <si>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</si>
  <si>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</si>
  <si>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</si>
  <si>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</si>
  <si>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</si>
  <si>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</si>
  <si>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</si>
  <si>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</si>
  <si>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</si>
  <si>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</si>
  <si>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</si>
  <si>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</si>
  <si>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</si>
  <si>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</si>
  <si>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</si>
  <si>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</si>
  <si>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</si>
  <si>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</si>
  <si>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</si>
  <si>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</si>
  <si>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</si>
  <si>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</si>
  <si>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</si>
  <si>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</si>
  <si>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</si>
  <si>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</si>
  <si>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</si>
  <si>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</si>
  <si>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</si>
  <si>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</si>
  <si>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</si>
  <si>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</si>
  <si>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</si>
  <si>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</si>
  <si>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</si>
  <si>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</si>
  <si>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</si>
  <si>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</si>
  <si>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</si>
  <si>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</si>
  <si>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</si>
  <si>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</si>
  <si>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</si>
  <si>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</si>
  <si>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</si>
  <si>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</si>
  <si>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</si>
  <si>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</si>
  <si>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</si>
  <si>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</si>
  <si>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</si>
  <si>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</si>
  <si>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</si>
  <si>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</si>
  <si>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</si>
  <si>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</si>
  <si>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</si>
  <si>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</si>
  <si>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</si>
  <si>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</si>
  <si>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</si>
  <si>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</si>
  <si>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</si>
  <si>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</si>
  <si>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</si>
  <si>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</si>
  <si>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</si>
  <si>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</si>
  <si>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</si>
  <si>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</si>
  <si>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</si>
  <si>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</si>
  <si>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</si>
  <si>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</si>
  <si>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</si>
  <si>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</si>
  <si>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</si>
  <si>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</si>
  <si>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</si>
  <si>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</si>
  <si>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</si>
  <si>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</si>
  <si>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</si>
  <si>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</si>
  <si>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</si>
  <si>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</si>
  <si>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</si>
  <si>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</si>
  <si>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</si>
  <si>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</si>
  <si>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</si>
  <si>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</si>
  <si>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</si>
  <si>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</si>
  <si>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</si>
  <si>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</si>
  <si>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</si>
  <si>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</si>
  <si>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</si>
  <si>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</si>
  <si>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</si>
  <si>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</si>
  <si>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</si>
  <si>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</si>
  <si>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</si>
  <si>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</si>
  <si>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</si>
  <si>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</si>
  <si>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</si>
  <si>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</si>
  <si>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</si>
  <si>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</si>
  <si>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</si>
  <si>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</si>
  <si>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</si>
  <si>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</si>
  <si>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</si>
  <si>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</si>
  <si>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</si>
  <si>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</si>
  <si>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</si>
  <si>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</si>
  <si>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</si>
  <si>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</si>
  <si>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</si>
  <si>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</si>
  <si>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</si>
  <si>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</si>
  <si>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</si>
  <si>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</si>
  <si>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</si>
  <si>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</si>
  <si>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</si>
  <si>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</si>
  <si>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</si>
  <si>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</si>
  <si>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</si>
  <si>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</si>
  <si>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</si>
  <si>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</si>
  <si>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</si>
  <si>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</si>
  <si>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</si>
  <si>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</si>
  <si>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</si>
  <si>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</si>
  <si>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</si>
  <si>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</si>
  <si>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</si>
  <si>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</si>
  <si>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</si>
  <si>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</si>
  <si>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</si>
  <si>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</si>
  <si>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</si>
  <si>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</si>
  <si>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</si>
  <si>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</si>
  <si>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</si>
  <si>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</si>
  <si>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</si>
  <si>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</si>
  <si>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</si>
  <si>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</si>
  <si>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</si>
  <si>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</si>
  <si>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</si>
  <si>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</si>
  <si>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</si>
  <si>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</si>
  <si>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</si>
  <si>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</si>
  <si>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</si>
  <si>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</si>
  <si>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</si>
  <si>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</si>
  <si>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</si>
  <si>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</si>
  <si>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</si>
  <si>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</si>
  <si>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</si>
  <si>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</si>
  <si>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</si>
  <si>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</si>
  <si>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</si>
  <si>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</si>
  <si>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</si>
  <si>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</si>
  <si>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</si>
  <si>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</si>
  <si>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</si>
  <si>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</si>
  <si>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</si>
  <si>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</si>
  <si>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</si>
  <si>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</si>
  <si>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</si>
  <si>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</si>
  <si>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</si>
  <si>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</si>
  <si>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</si>
  <si>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</si>
  <si>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</si>
  <si>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</si>
  <si>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</si>
  <si>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</si>
  <si>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</si>
  <si>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</si>
  <si>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</si>
  <si>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</si>
  <si>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</si>
  <si>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</si>
  <si>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</si>
  <si>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</si>
  <si>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</si>
  <si>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</si>
  <si>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</si>
  <si>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</si>
  <si>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</si>
  <si>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</si>
  <si>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</si>
  <si>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</si>
  <si>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</si>
  <si>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</si>
  <si>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</si>
  <si>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</si>
  <si>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</si>
  <si>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</si>
  <si>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</si>
  <si>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</si>
  <si>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</si>
  <si>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</si>
  <si>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</si>
  <si>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</si>
  <si>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</si>
  <si>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</si>
  <si>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</si>
  <si>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</si>
  <si>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</si>
  <si>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</si>
  <si>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</si>
  <si>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</si>
  <si>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</si>
  <si>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</si>
  <si>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</si>
  <si>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</si>
  <si>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</si>
  <si>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</si>
  <si>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</si>
  <si>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</si>
  <si>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</si>
  <si>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</si>
  <si>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</si>
  <si>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</si>
  <si>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</si>
  <si>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</si>
  <si>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</si>
  <si>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</si>
  <si>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</si>
  <si>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</si>
  <si>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</si>
  <si>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</si>
  <si>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</si>
  <si>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</si>
  <si>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</si>
  <si>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</si>
  <si>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</si>
  <si>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</si>
  <si>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</si>
  <si>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</si>
  <si>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</si>
  <si>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</si>
  <si>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</si>
  <si>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</si>
  <si>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</si>
  <si>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</si>
  <si>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</si>
  <si>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</si>
  <si>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</si>
  <si>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</si>
  <si>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</si>
  <si>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</si>
  <si>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</si>
  <si>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</si>
  <si>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</si>
  <si>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</si>
  <si>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</si>
  <si>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</si>
  <si>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</si>
  <si>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</si>
  <si>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</si>
  <si>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</si>
  <si>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</si>
  <si>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</si>
  <si>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</si>
  <si>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</si>
  <si>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</si>
  <si>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</si>
  <si>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</si>
  <si>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</si>
  <si>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</si>
  <si>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</si>
  <si>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</si>
  <si>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</si>
  <si>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</si>
  <si>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</si>
  <si>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</si>
  <si>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</si>
  <si>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</si>
  <si>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</si>
  <si>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</si>
  <si>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</si>
  <si>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</si>
  <si>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</si>
  <si>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</si>
  <si>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</si>
  <si>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</si>
  <si>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</si>
  <si>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</si>
  <si>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</si>
  <si>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</si>
  <si>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</si>
  <si>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</si>
  <si>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</si>
  <si>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</si>
  <si>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</si>
  <si>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</si>
  <si>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</si>
  <si>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</si>
  <si>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</si>
  <si>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</si>
  <si>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</si>
  <si>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</si>
  <si>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</si>
  <si>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</si>
  <si>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</si>
  <si>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</si>
  <si>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</si>
  <si>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</si>
  <si>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</si>
  <si>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</si>
  <si>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</si>
  <si>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</si>
  <si>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</si>
  <si>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</si>
  <si>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</si>
  <si>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</si>
  <si>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</si>
  <si>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</si>
  <si>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</si>
  <si>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</si>
  <si>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</si>
  <si>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</si>
  <si>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</si>
  <si>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</si>
  <si>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</si>
  <si>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</si>
  <si>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</si>
  <si>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</si>
  <si>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</si>
  <si>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</si>
  <si>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</si>
  <si>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</si>
  <si>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</si>
  <si>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</si>
  <si>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APL</t>
  </si>
  <si>
    <t>APF</t>
  </si>
  <si>
    <t>EEC</t>
  </si>
  <si>
    <t>ANC</t>
  </si>
  <si>
    <t>VQW</t>
  </si>
  <si>
    <t>TAU</t>
  </si>
  <si>
    <t>TCN</t>
  </si>
  <si>
    <t>ALPL</t>
  </si>
  <si>
    <t>ENMP</t>
  </si>
  <si>
    <t>BSRW</t>
  </si>
  <si>
    <t>CAEC</t>
  </si>
  <si>
    <t>ICPL</t>
  </si>
  <si>
    <t>CMH</t>
  </si>
  <si>
    <t>CNRL</t>
  </si>
  <si>
    <t>CRR</t>
  </si>
  <si>
    <t>EGPI</t>
  </si>
  <si>
    <t>CWPI</t>
  </si>
  <si>
    <t>DAIS</t>
  </si>
  <si>
    <t>DOW</t>
  </si>
  <si>
    <t>BOWA</t>
  </si>
  <si>
    <t>ENCV</t>
  </si>
  <si>
    <t>ENCR</t>
  </si>
  <si>
    <t>EEMI</t>
  </si>
  <si>
    <t>EGCP</t>
  </si>
  <si>
    <t>TCES</t>
  </si>
  <si>
    <t>PWX</t>
  </si>
  <si>
    <t>CPW</t>
  </si>
  <si>
    <t>EPDG</t>
  </si>
  <si>
    <t>CFPL</t>
  </si>
  <si>
    <t>HWP</t>
  </si>
  <si>
    <t>MPLP</t>
  </si>
  <si>
    <t>ESSO</t>
  </si>
  <si>
    <t>IORV</t>
  </si>
  <si>
    <t>TAKH</t>
  </si>
  <si>
    <t>KHW</t>
  </si>
  <si>
    <t>MANH</t>
  </si>
  <si>
    <t>MEGE</t>
  </si>
  <si>
    <t>SCE</t>
  </si>
  <si>
    <t>MSCG</t>
  </si>
  <si>
    <t>GPWF</t>
  </si>
  <si>
    <t>APNC</t>
  </si>
  <si>
    <t>NPC</t>
  </si>
  <si>
    <t>GPI</t>
  </si>
  <si>
    <t>NRG</t>
  </si>
  <si>
    <t>NXI</t>
  </si>
  <si>
    <t>CUPC</t>
  </si>
  <si>
    <t>OWFL</t>
  </si>
  <si>
    <t>ACRL</t>
  </si>
  <si>
    <t>REMC</t>
  </si>
  <si>
    <t>SCL</t>
  </si>
  <si>
    <t>SCR</t>
  </si>
  <si>
    <t>SEPI</t>
  </si>
  <si>
    <t>SHEL</t>
  </si>
  <si>
    <t>ASTC</t>
  </si>
  <si>
    <t>EPPA</t>
  </si>
  <si>
    <t>NESI</t>
  </si>
  <si>
    <t>TAC2</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</si>
  <si>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</si>
  <si>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</si>
  <si>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</si>
  <si>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</si>
  <si>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</si>
  <si>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</si>
  <si>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</si>
  <si>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</si>
  <si>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</si>
  <si>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</si>
  <si>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</si>
  <si>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</si>
  <si>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</si>
  <si>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</si>
  <si>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</si>
  <si>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PPLE</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</si>
  <si>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</si>
  <si>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</si>
  <si>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</si>
  <si>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</si>
  <si>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</si>
  <si>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</si>
  <si>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</si>
  <si>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</si>
  <si>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Recalculated Amount Billed for Rate DOS, $</t>
  </si>
  <si>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</si>
  <si>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</si>
  <si>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</si>
  <si>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</si>
  <si>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Charge (Refund), $</t>
  </si>
  <si>
    <t>Amount Attributed to Rate DOS Recalculated Losses Charge (Credit), $</t>
  </si>
  <si>
    <t>[Incremental Amount Billed for Rate DOS Adjustment + Original Losses Charge]</t>
  </si>
  <si>
    <t>Module C Adjustments - 2014</t>
  </si>
  <si>
    <t>Module C DOS Adjustments Detail - 2014</t>
  </si>
  <si>
    <t>Calgary Energy Centre #1</t>
  </si>
  <si>
    <t>Grande Prairie EcoPower Industrial System</t>
  </si>
  <si>
    <t>Sturgeon #1</t>
  </si>
  <si>
    <t>Sturgeon #2</t>
  </si>
  <si>
    <t>Contract 3</t>
  </si>
  <si>
    <t>Contract 4</t>
  </si>
  <si>
    <t>Contract 5</t>
  </si>
  <si>
    <t>CHD</t>
  </si>
  <si>
    <t>PCES</t>
  </si>
  <si>
    <t>AP00</t>
  </si>
  <si>
    <t>TPCI</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</si>
  <si>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</si>
  <si>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</si>
  <si>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</si>
  <si>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</si>
  <si>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</si>
  <si>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</si>
  <si>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</si>
  <si>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</si>
  <si>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</si>
  <si>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</si>
  <si>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</si>
  <si>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</si>
  <si>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</si>
  <si>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</si>
  <si>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</si>
  <si>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</si>
  <si>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</si>
  <si>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</si>
  <si>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Note: Bank Rate for Oct 2020 to Dec 2020 based on Bank Rate for Sep 2020.</t>
  </si>
  <si>
    <t>[Recalculated Losses Charge + Recalculated Rider E Charge – Original Losses Charge – Original Rider E Charge]</t>
  </si>
  <si>
    <t>Estimate - October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</si>
</sst>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quot;%&quot;_);[Red]\(0.00&quot;%&quot;\)"/>
    <numFmt numFmtId="166" formatCode="0.00%_);[Red]\(0.00%\)"/>
    <numFmt numFmtId="167" formatCode="_(??0.00%_);[Red]\(??0.00%\)"/>
    <numFmt numFmtId="168" formatCode="mmm\ yyyy;@"/>
    <numFmt numFmtId="169" formatCode="mmm\ yyyy_)"/>
    <numFmt numFmtId="170" formatCode="#,##0.00_);[Red]\(#,##0.00\);@_)"/>
    <numFmt numFmtId="171" formatCode="0.00%_);[Red]\(0.00%\);@_)"/>
    <numFmt numFmtId="172" formatCode="_(??0.0000%_);[Red]\(??0.0000%\)"/>
    <numFmt numFmtId="173"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4" fontId="2" fillId="0" borderId="0" applyFont="0" applyFill="0" applyBorder="0" applyAlignment="0" applyProtection="0"/>
    <xf numFmtId="0" fontId="2" fillId="0" borderId="0"/>
    <xf numFmtId="0" fontId="4" fillId="0" borderId="0" applyNumberFormat="0" applyFill="0" applyBorder="0" applyAlignment="0" applyProtection="0"/>
  </cellStyleXfs>
  <cellXfs count="79">
    <xf numFmtId="0" fontId="0" fillId="0" borderId="0" xfId="0"/>
    <xf numFmtId="49" fontId="0" fillId="0" borderId="0" xfId="0" applyNumberFormat="1"/>
    <xf numFmtId="165" fontId="0" fillId="0" borderId="0" xfId="0" applyNumberFormat="1"/>
    <xf numFmtId="166" fontId="0" fillId="0" borderId="0" xfId="0" applyNumberFormat="1"/>
    <xf numFmtId="165" fontId="1" fillId="0" borderId="0" xfId="0" applyNumberFormat="1" applyFont="1"/>
    <xf numFmtId="166" fontId="1" fillId="2" borderId="0" xfId="0" applyNumberFormat="1" applyFont="1" applyFill="1"/>
    <xf numFmtId="166" fontId="0" fillId="2" borderId="0" xfId="0" applyNumberFormat="1" applyFill="1"/>
    <xf numFmtId="168" fontId="0" fillId="0" borderId="0" xfId="0" applyNumberFormat="1"/>
    <xf numFmtId="169" fontId="0" fillId="0" borderId="0" xfId="0" applyNumberFormat="1"/>
    <xf numFmtId="169" fontId="0" fillId="2" borderId="0" xfId="0" applyNumberFormat="1" applyFill="1"/>
    <xf numFmtId="169" fontId="0" fillId="0" borderId="0" xfId="0" applyNumberFormat="1" applyFill="1"/>
    <xf numFmtId="168" fontId="1" fillId="2" borderId="0" xfId="0" applyNumberFormat="1" applyFont="1" applyFill="1" applyBorder="1" applyAlignment="1">
      <alignment horizontal="center"/>
    </xf>
    <xf numFmtId="167" fontId="1" fillId="2" borderId="0" xfId="0" applyNumberFormat="1" applyFont="1" applyFill="1" applyBorder="1" applyAlignment="1">
      <alignment horizontal="center"/>
    </xf>
    <xf numFmtId="168" fontId="1" fillId="2" borderId="4" xfId="0" applyNumberFormat="1" applyFont="1" applyFill="1" applyBorder="1" applyAlignment="1">
      <alignment horizontal="center"/>
    </xf>
    <xf numFmtId="167" fontId="1" fillId="2" borderId="4" xfId="0" applyNumberFormat="1" applyFont="1" applyFill="1" applyBorder="1" applyAlignment="1">
      <alignment horizontal="center"/>
    </xf>
    <xf numFmtId="168" fontId="0" fillId="0" borderId="0" xfId="0" applyNumberFormat="1" applyAlignment="1">
      <alignment horizontal="center"/>
    </xf>
    <xf numFmtId="167" fontId="0" fillId="0" borderId="0" xfId="0" applyNumberFormat="1" applyAlignment="1">
      <alignment horizontal="center"/>
    </xf>
    <xf numFmtId="167" fontId="0" fillId="0" borderId="0" xfId="0" applyNumberFormat="1" applyFill="1" applyAlignment="1">
      <alignment horizontal="center"/>
    </xf>
    <xf numFmtId="167" fontId="0" fillId="3" borderId="0" xfId="0" applyNumberFormat="1" applyFill="1" applyAlignment="1">
      <alignment horizontal="center"/>
    </xf>
    <xf numFmtId="168" fontId="0" fillId="0" borderId="0" xfId="0" applyNumberFormat="1" applyAlignment="1">
      <alignment horizontal="left"/>
    </xf>
    <xf numFmtId="49"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49" fontId="1" fillId="0" borderId="0" xfId="0" applyNumberFormat="1" applyFont="1"/>
    <xf numFmtId="170" fontId="1" fillId="0" borderId="0" xfId="0" applyNumberFormat="1" applyFont="1" applyFill="1" applyAlignment="1">
      <alignment horizontal="right"/>
    </xf>
    <xf numFmtId="170" fontId="1" fillId="2" borderId="0" xfId="0" applyNumberFormat="1" applyFont="1" applyFill="1" applyAlignment="1">
      <alignment horizontal="right"/>
    </xf>
    <xf numFmtId="170" fontId="1" fillId="0" borderId="2" xfId="0" applyNumberFormat="1" applyFont="1" applyFill="1" applyBorder="1" applyAlignment="1">
      <alignment horizontal="right"/>
    </xf>
    <xf numFmtId="168" fontId="4" fillId="0" borderId="0" xfId="3" applyNumberFormat="1" applyAlignment="1">
      <alignment horizontal="center"/>
    </xf>
    <xf numFmtId="168" fontId="4" fillId="0" borderId="0" xfId="3" applyNumberFormat="1" applyAlignment="1">
      <alignment horizontal="left"/>
    </xf>
    <xf numFmtId="171" fontId="0" fillId="0" borderId="0" xfId="0" applyNumberFormat="1" applyAlignment="1">
      <alignment horizontal="right"/>
    </xf>
    <xf numFmtId="0" fontId="1" fillId="0" borderId="0" xfId="0" applyFont="1"/>
    <xf numFmtId="170" fontId="1" fillId="0" borderId="0" xfId="0" applyNumberFormat="1" applyFont="1" applyFill="1" applyBorder="1" applyAlignment="1">
      <alignment horizontal="right"/>
    </xf>
    <xf numFmtId="170" fontId="0" fillId="0" borderId="0" xfId="0" applyNumberFormat="1" applyFill="1"/>
    <xf numFmtId="170" fontId="0" fillId="2" borderId="0" xfId="0" applyNumberFormat="1" applyFill="1"/>
    <xf numFmtId="170" fontId="0" fillId="2" borderId="0" xfId="0" applyNumberFormat="1" applyFill="1" applyAlignment="1">
      <alignment horizontal="right"/>
    </xf>
    <xf numFmtId="170" fontId="0" fillId="0" borderId="0" xfId="0" applyNumberFormat="1" applyAlignment="1">
      <alignment horizontal="right"/>
    </xf>
    <xf numFmtId="170" fontId="1" fillId="2" borderId="0" xfId="0" applyNumberFormat="1" applyFont="1" applyFill="1" applyAlignment="1">
      <alignment horizontal="left"/>
    </xf>
    <xf numFmtId="170" fontId="1" fillId="2" borderId="1" xfId="0" applyNumberFormat="1" applyFont="1" applyFill="1" applyBorder="1" applyAlignment="1">
      <alignment horizontal="left"/>
    </xf>
    <xf numFmtId="169" fontId="0" fillId="2" borderId="0" xfId="0" applyNumberFormat="1" applyFill="1" applyAlignment="1">
      <alignment horizontal="right"/>
    </xf>
    <xf numFmtId="170" fontId="1" fillId="2" borderId="0" xfId="0" applyNumberFormat="1" applyFont="1" applyFill="1" applyBorder="1"/>
    <xf numFmtId="170" fontId="1" fillId="2" borderId="0" xfId="0" applyNumberFormat="1" applyFont="1" applyFill="1" applyBorder="1" applyAlignment="1">
      <alignment horizontal="right"/>
    </xf>
    <xf numFmtId="170" fontId="1" fillId="2" borderId="0" xfId="0" applyNumberFormat="1" applyFont="1" applyFill="1" applyBorder="1" applyAlignment="1"/>
    <xf numFmtId="165" fontId="1" fillId="2" borderId="0" xfId="0" applyNumberFormat="1" applyFont="1" applyFill="1"/>
    <xf numFmtId="165" fontId="0" fillId="2" borderId="0" xfId="0" applyNumberFormat="1" applyFill="1"/>
    <xf numFmtId="165" fontId="0" fillId="2" borderId="5" xfId="0" applyNumberFormat="1" applyFill="1" applyBorder="1"/>
    <xf numFmtId="170" fontId="1" fillId="2" borderId="2" xfId="0" applyNumberFormat="1" applyFont="1" applyFill="1" applyBorder="1" applyAlignment="1">
      <alignment horizontal="right"/>
    </xf>
    <xf numFmtId="172" fontId="1" fillId="2" borderId="0" xfId="0" applyNumberFormat="1" applyFont="1" applyFill="1" applyBorder="1" applyAlignment="1">
      <alignment horizontal="center"/>
    </xf>
    <xf numFmtId="172" fontId="1" fillId="2" borderId="4" xfId="0" applyNumberFormat="1" applyFont="1" applyFill="1" applyBorder="1" applyAlignment="1">
      <alignment horizontal="center"/>
    </xf>
    <xf numFmtId="172"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3" fontId="0" fillId="0" borderId="0" xfId="0" applyNumberFormat="1"/>
    <xf numFmtId="173" fontId="1" fillId="0" borderId="0" xfId="0" applyNumberFormat="1" applyFont="1"/>
    <xf numFmtId="173" fontId="1" fillId="0" borderId="1" xfId="0" applyNumberFormat="1" applyFont="1" applyFill="1" applyBorder="1"/>
    <xf numFmtId="173" fontId="1" fillId="0" borderId="2" xfId="0" applyNumberFormat="1" applyFont="1" applyFill="1" applyBorder="1"/>
    <xf numFmtId="170" fontId="0" fillId="0" borderId="0" xfId="0" applyNumberFormat="1"/>
    <xf numFmtId="170" fontId="1" fillId="2" borderId="0" xfId="0" applyNumberFormat="1" applyFont="1" applyFill="1"/>
    <xf numFmtId="170" fontId="1" fillId="2" borderId="1" xfId="0" applyNumberFormat="1" applyFont="1" applyFill="1" applyBorder="1"/>
    <xf numFmtId="170" fontId="1" fillId="2" borderId="2" xfId="0" applyNumberFormat="1" applyFont="1" applyFill="1" applyBorder="1"/>
    <xf numFmtId="170" fontId="1" fillId="0" borderId="1" xfId="0" applyNumberFormat="1" applyFont="1" applyFill="1" applyBorder="1"/>
    <xf numFmtId="170" fontId="1" fillId="0" borderId="2" xfId="0" applyNumberFormat="1" applyFont="1" applyFill="1" applyBorder="1"/>
    <xf numFmtId="170" fontId="1" fillId="0" borderId="0" xfId="0" applyNumberFormat="1" applyFont="1" applyFill="1"/>
    <xf numFmtId="171" fontId="0" fillId="0" borderId="0" xfId="0" applyNumberFormat="1" applyFill="1"/>
    <xf numFmtId="171" fontId="1" fillId="2" borderId="3" xfId="0" applyNumberFormat="1" applyFont="1" applyFill="1" applyBorder="1"/>
    <xf numFmtId="173" fontId="1" fillId="0" borderId="0" xfId="0" applyNumberFormat="1" applyFont="1" applyFill="1" applyBorder="1"/>
    <xf numFmtId="173" fontId="0" fillId="0" borderId="5" xfId="0" applyNumberFormat="1" applyBorder="1"/>
    <xf numFmtId="170" fontId="1" fillId="0" borderId="0" xfId="0" applyNumberFormat="1" applyFont="1" applyFill="1" applyBorder="1"/>
    <xf numFmtId="170" fontId="0" fillId="0" borderId="5" xfId="0" applyNumberFormat="1" applyFill="1" applyBorder="1"/>
    <xf numFmtId="170" fontId="1" fillId="0" borderId="0" xfId="0" applyNumberFormat="1" applyFont="1" applyFill="1" applyBorder="1" applyAlignment="1"/>
    <xf numFmtId="170" fontId="0" fillId="2" borderId="5" xfId="0" applyNumberFormat="1" applyFill="1" applyBorder="1"/>
    <xf numFmtId="170" fontId="1" fillId="2" borderId="2" xfId="0" applyNumberFormat="1" applyFont="1" applyFill="1" applyBorder="1" applyAlignment="1">
      <alignment horizontal="right"/>
    </xf>
    <xf numFmtId="170" fontId="1" fillId="2" borderId="3" xfId="0" applyNumberFormat="1" applyFont="1" applyFill="1" applyBorder="1" applyAlignment="1">
      <alignment horizontal="right"/>
    </xf>
    <xf numFmtId="170" fontId="1" fillId="0" borderId="2" xfId="0" applyNumberFormat="1" applyFont="1" applyFill="1" applyBorder="1" applyAlignment="1">
      <alignment horizontal="right"/>
    </xf>
    <xf numFmtId="170" fontId="1" fillId="0" borderId="3" xfId="0" applyNumberFormat="1" applyFont="1" applyFill="1" applyBorder="1" applyAlignment="1">
      <alignment horizontal="right"/>
    </xf>
    <xf numFmtId="173" fontId="1" fillId="0" borderId="2" xfId="0" applyNumberFormat="1" applyFont="1" applyFill="1" applyBorder="1" applyAlignment="1">
      <alignment horizontal="right"/>
    </xf>
    <xf numFmtId="173" fontId="1" fillId="0" borderId="3" xfId="0" applyNumberFormat="1" applyFont="1" applyFill="1" applyBorder="1" applyAlignment="1">
      <alignment horizontal="right"/>
    </xf>
    <xf numFmtId="170" fontId="1" fillId="2" borderId="0" xfId="0" applyNumberFormat="1" applyFont="1" applyFill="1" applyBorder="1" applyAlignment="1">
      <alignment horizontal="right"/>
    </xf>
    <xf numFmtId="173" fontId="1" fillId="0" borderId="0" xfId="0" applyNumberFormat="1" applyFont="1" applyFill="1" applyBorder="1" applyAlignment="1">
      <alignment horizontal="right"/>
    </xf>
    <xf numFmtId="170"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ankofcanada.ca/rates/interest-rates/canadian-interest-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63"/>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545</v>
      </c>
      <c r="BY1" s="55"/>
    </row>
    <row r="2" spans="1:148" x14ac:dyDescent="0.25">
      <c r="A2" s="29" t="s">
        <v>578</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442</v>
      </c>
      <c r="BA2" s="59" t="s">
        <v>4</v>
      </c>
      <c r="BB2" s="60"/>
      <c r="BC2" s="60"/>
      <c r="BD2" s="60"/>
      <c r="BE2" s="60"/>
      <c r="BF2" s="60"/>
      <c r="BG2" s="60"/>
      <c r="BH2" s="60"/>
      <c r="BI2" s="60"/>
      <c r="BJ2" s="25" t="s">
        <v>443</v>
      </c>
      <c r="BK2" s="72">
        <f>SUM(BA5:BL155)</f>
        <v>2928304.5200000005</v>
      </c>
      <c r="BL2" s="73"/>
      <c r="BM2" s="5" t="s">
        <v>5</v>
      </c>
      <c r="BN2" s="5"/>
      <c r="BO2" s="5"/>
      <c r="BP2" s="5"/>
      <c r="BQ2" s="5"/>
      <c r="BR2" s="5"/>
      <c r="BS2" s="5"/>
      <c r="BT2" s="5"/>
      <c r="BU2" s="5"/>
      <c r="BV2" s="5"/>
      <c r="BW2" s="5"/>
      <c r="BX2" s="5"/>
      <c r="BY2" s="61" t="s">
        <v>439</v>
      </c>
      <c r="CJ2" s="23" t="s">
        <v>541</v>
      </c>
      <c r="CK2" s="56" t="s">
        <v>447</v>
      </c>
      <c r="CL2" s="32"/>
      <c r="CM2" s="32"/>
      <c r="CN2" s="32"/>
      <c r="CO2" s="32"/>
      <c r="CP2" s="32"/>
      <c r="CQ2" s="32"/>
      <c r="CR2" s="32"/>
      <c r="CS2" s="32"/>
      <c r="CT2" s="32"/>
      <c r="CU2" s="32"/>
      <c r="CV2" s="24" t="s">
        <v>445</v>
      </c>
      <c r="CW2" s="61" t="s">
        <v>450</v>
      </c>
      <c r="CX2" s="61"/>
      <c r="CY2" s="61"/>
      <c r="CZ2" s="61"/>
      <c r="DA2" s="61"/>
      <c r="DB2" s="61"/>
      <c r="DC2" s="61"/>
      <c r="DD2" s="61"/>
      <c r="DE2" s="61"/>
      <c r="DF2" s="61"/>
      <c r="DG2" s="61"/>
      <c r="DH2" s="23" t="s">
        <v>577</v>
      </c>
      <c r="DI2" s="56" t="s">
        <v>564</v>
      </c>
      <c r="DJ2" s="56"/>
      <c r="DK2" s="56"/>
      <c r="DL2" s="56"/>
      <c r="DM2" s="56"/>
      <c r="DN2" s="56"/>
      <c r="DO2" s="56"/>
      <c r="DP2" s="56"/>
      <c r="DQ2" s="56"/>
      <c r="DR2" s="56"/>
      <c r="DS2" s="56"/>
      <c r="DT2" s="24" t="s">
        <v>565</v>
      </c>
      <c r="DU2" s="61" t="s">
        <v>449</v>
      </c>
      <c r="DV2" s="61"/>
      <c r="DW2" s="61"/>
      <c r="DX2" s="61"/>
      <c r="DY2" s="61"/>
      <c r="DZ2" s="61"/>
      <c r="EA2" s="61"/>
      <c r="EB2" s="61"/>
      <c r="EC2" s="61"/>
      <c r="ED2" s="61"/>
      <c r="EE2" s="61"/>
      <c r="EF2" s="23" t="s">
        <v>568</v>
      </c>
      <c r="EG2" s="56" t="s">
        <v>441</v>
      </c>
      <c r="EH2" s="32"/>
      <c r="EI2" s="32"/>
      <c r="EJ2" s="32"/>
      <c r="EK2" s="32"/>
      <c r="EL2" s="32"/>
      <c r="EM2" s="32"/>
      <c r="EN2" s="32"/>
      <c r="EO2" s="32"/>
      <c r="EP2" s="32"/>
      <c r="EQ2" s="32"/>
      <c r="ER2" s="24" t="s">
        <v>569</v>
      </c>
    </row>
    <row r="3" spans="1:148" x14ac:dyDescent="0.25">
      <c r="E3" s="53" t="s">
        <v>6</v>
      </c>
      <c r="F3" s="54"/>
      <c r="G3" s="54"/>
      <c r="H3" s="54"/>
      <c r="I3" s="54"/>
      <c r="J3" s="54"/>
      <c r="K3" s="54"/>
      <c r="L3" s="54"/>
      <c r="M3" s="54"/>
      <c r="N3" s="54"/>
      <c r="O3" s="74">
        <f>SUM(E5:P155)</f>
        <v>62287357.57104034</v>
      </c>
      <c r="P3" s="75"/>
      <c r="Q3" s="57" t="s">
        <v>7</v>
      </c>
      <c r="R3" s="58"/>
      <c r="S3" s="58"/>
      <c r="T3" s="58"/>
      <c r="U3" s="58"/>
      <c r="V3" s="58"/>
      <c r="W3" s="58"/>
      <c r="X3" s="58"/>
      <c r="Y3" s="58"/>
      <c r="Z3" s="58"/>
      <c r="AA3" s="70">
        <f>SUM(Q5:AB155)</f>
        <v>3205833181.5600038</v>
      </c>
      <c r="AB3" s="71"/>
      <c r="AD3" s="4"/>
      <c r="AE3" s="4"/>
      <c r="AF3" s="4"/>
      <c r="AG3" s="4"/>
      <c r="AH3" s="4"/>
      <c r="AI3" s="4"/>
      <c r="AJ3" s="4"/>
      <c r="AK3" s="4"/>
      <c r="AL3" s="4"/>
      <c r="AM3" s="4"/>
      <c r="AN3" s="4"/>
      <c r="AO3" s="36" t="s">
        <v>438</v>
      </c>
      <c r="AP3" s="44"/>
      <c r="AQ3" s="44"/>
      <c r="AR3" s="44"/>
      <c r="AS3" s="44"/>
      <c r="AT3" s="44"/>
      <c r="AU3" s="44"/>
      <c r="AV3" s="44"/>
      <c r="AW3" s="44"/>
      <c r="AX3" s="44"/>
      <c r="AY3" s="70">
        <f>SUM(AO5:AZ155)</f>
        <v>111180479.62000011</v>
      </c>
      <c r="AZ3" s="71"/>
      <c r="BA3" s="62">
        <v>-1.1000000000000001E-3</v>
      </c>
      <c r="BB3" s="62">
        <v>-1.1000000000000001E-3</v>
      </c>
      <c r="BC3" s="62">
        <v>-1.1000000000000001E-3</v>
      </c>
      <c r="BD3" s="62">
        <v>-1.5E-3</v>
      </c>
      <c r="BE3" s="62">
        <v>-1.5E-3</v>
      </c>
      <c r="BF3" s="62">
        <v>-1.5E-3</v>
      </c>
      <c r="BG3" s="62">
        <v>1.5E-3</v>
      </c>
      <c r="BH3" s="62">
        <v>1.5E-3</v>
      </c>
      <c r="BI3" s="62">
        <v>1.5E-3</v>
      </c>
      <c r="BJ3" s="62">
        <v>6.7000000000000002E-3</v>
      </c>
      <c r="BK3" s="62">
        <v>6.7000000000000002E-3</v>
      </c>
      <c r="BL3" s="62">
        <v>6.7000000000000002E-3</v>
      </c>
      <c r="BM3" s="6"/>
      <c r="BN3" s="6"/>
      <c r="BO3" s="6"/>
      <c r="BP3" s="6"/>
      <c r="BQ3" s="6"/>
      <c r="BR3" s="6"/>
      <c r="BS3" s="6"/>
      <c r="BT3" s="6"/>
      <c r="BU3" s="6"/>
      <c r="BV3" s="6"/>
      <c r="BW3" s="6"/>
      <c r="BX3" s="6"/>
      <c r="BY3" s="59" t="s">
        <v>440</v>
      </c>
      <c r="BZ3" s="60"/>
      <c r="CA3" s="60"/>
      <c r="CB3" s="60"/>
      <c r="CC3" s="60"/>
      <c r="CD3" s="60"/>
      <c r="CE3" s="60"/>
      <c r="CF3" s="60"/>
      <c r="CG3" s="60"/>
      <c r="CH3" s="60"/>
      <c r="CI3" s="72">
        <f ca="1">SUM(BY5:CJ155)</f>
        <v>111993918.16999993</v>
      </c>
      <c r="CJ3" s="73"/>
      <c r="CK3" s="57" t="s">
        <v>446</v>
      </c>
      <c r="CL3" s="58"/>
      <c r="CM3" s="58"/>
      <c r="CN3" s="58"/>
      <c r="CO3" s="58"/>
      <c r="CP3" s="58"/>
      <c r="CQ3" s="58"/>
      <c r="CR3" s="58"/>
      <c r="CS3" s="58"/>
      <c r="CT3" s="44"/>
      <c r="CU3" s="44" t="s">
        <v>448</v>
      </c>
      <c r="CV3" s="63">
        <f ca="1">ROUND(-(CI3-AY3-BK2)/AA3,4)</f>
        <v>6.9999999999999999E-4</v>
      </c>
      <c r="CW3" s="59" t="s">
        <v>451</v>
      </c>
      <c r="CX3" s="60"/>
      <c r="CY3" s="60"/>
      <c r="CZ3" s="60"/>
      <c r="DA3" s="60"/>
      <c r="DB3" s="60"/>
      <c r="DC3" s="60"/>
      <c r="DD3" s="60"/>
      <c r="DE3" s="60"/>
      <c r="DF3" s="60"/>
      <c r="DG3" s="72">
        <f ca="1">SUM(CW5:DH155)</f>
        <v>129217.11999998549</v>
      </c>
      <c r="DH3" s="73"/>
      <c r="DI3" s="57" t="s">
        <v>566</v>
      </c>
      <c r="DJ3" s="58"/>
      <c r="DK3" s="58"/>
      <c r="DL3" s="58"/>
      <c r="DM3" s="58"/>
      <c r="DN3" s="58"/>
      <c r="DO3" s="58"/>
      <c r="DP3" s="58"/>
      <c r="DQ3" s="58"/>
      <c r="DR3" s="58"/>
      <c r="DS3" s="70">
        <f ca="1">SUM(DI5:DT155)</f>
        <v>6460.8000000010234</v>
      </c>
      <c r="DT3" s="71"/>
      <c r="DU3" s="62">
        <f t="shared" ref="DU3:EF3" ca="1" si="0">VLOOKUP(DU4,CumulativeInterestRate,7,FALSE)</f>
        <v>0.18641455198742415</v>
      </c>
      <c r="DV3" s="62">
        <f t="shared" ca="1" si="0"/>
        <v>0.18407893554906798</v>
      </c>
      <c r="DW3" s="62">
        <f t="shared" ca="1" si="0"/>
        <v>0.18196934650797209</v>
      </c>
      <c r="DX3" s="62">
        <f t="shared" ca="1" si="0"/>
        <v>0.17963373006961592</v>
      </c>
      <c r="DY3" s="62">
        <f t="shared" ca="1" si="0"/>
        <v>0.17737345609701319</v>
      </c>
      <c r="DZ3" s="62">
        <f t="shared" ca="1" si="0"/>
        <v>0.17503783965865702</v>
      </c>
      <c r="EA3" s="62">
        <f t="shared" ca="1" si="0"/>
        <v>0.17277756568605429</v>
      </c>
      <c r="EB3" s="62">
        <f t="shared" ca="1" si="0"/>
        <v>0.17044194924769809</v>
      </c>
      <c r="EC3" s="62">
        <f t="shared" ca="1" si="0"/>
        <v>0.16810633280934195</v>
      </c>
      <c r="ED3" s="62">
        <f t="shared" ca="1" si="0"/>
        <v>0.16584605883673922</v>
      </c>
      <c r="EE3" s="62">
        <f t="shared" ca="1" si="0"/>
        <v>0.16351044239838308</v>
      </c>
      <c r="EF3" s="62">
        <f t="shared" ca="1" si="0"/>
        <v>0.16125016842578033</v>
      </c>
      <c r="EG3" s="57" t="s">
        <v>452</v>
      </c>
      <c r="EH3" s="58"/>
      <c r="EI3" s="58"/>
      <c r="EJ3" s="58"/>
      <c r="EK3" s="58"/>
      <c r="EL3" s="58"/>
      <c r="EM3" s="58"/>
      <c r="EN3" s="58"/>
      <c r="EO3" s="58"/>
      <c r="EP3" s="58"/>
      <c r="EQ3" s="70">
        <f ca="1">SUM(EG5:ER155)</f>
        <v>195773.96999999328</v>
      </c>
      <c r="ER3" s="71"/>
    </row>
    <row r="4" spans="1:148" s="7" customFormat="1" x14ac:dyDescent="0.25">
      <c r="A4" s="7" t="s">
        <v>8</v>
      </c>
      <c r="B4" s="1" t="s">
        <v>515</v>
      </c>
      <c r="C4" s="7" t="s">
        <v>9</v>
      </c>
      <c r="D4" s="7" t="s">
        <v>10</v>
      </c>
      <c r="E4" s="8">
        <v>41640</v>
      </c>
      <c r="F4" s="8">
        <v>41671</v>
      </c>
      <c r="G4" s="8">
        <v>41699</v>
      </c>
      <c r="H4" s="8">
        <v>41730</v>
      </c>
      <c r="I4" s="8">
        <v>41760</v>
      </c>
      <c r="J4" s="8">
        <v>41791</v>
      </c>
      <c r="K4" s="8">
        <v>41821</v>
      </c>
      <c r="L4" s="8">
        <v>41852</v>
      </c>
      <c r="M4" s="8">
        <v>41883</v>
      </c>
      <c r="N4" s="8">
        <v>41913</v>
      </c>
      <c r="O4" s="8">
        <v>41944</v>
      </c>
      <c r="P4" s="8">
        <v>41974</v>
      </c>
      <c r="Q4" s="9">
        <v>41640</v>
      </c>
      <c r="R4" s="9">
        <v>41671</v>
      </c>
      <c r="S4" s="9">
        <v>41699</v>
      </c>
      <c r="T4" s="9">
        <v>41730</v>
      </c>
      <c r="U4" s="9">
        <v>41760</v>
      </c>
      <c r="V4" s="9">
        <v>41791</v>
      </c>
      <c r="W4" s="9">
        <v>41821</v>
      </c>
      <c r="X4" s="9">
        <v>41852</v>
      </c>
      <c r="Y4" s="9">
        <v>41883</v>
      </c>
      <c r="Z4" s="9">
        <v>41913</v>
      </c>
      <c r="AA4" s="9">
        <v>41944</v>
      </c>
      <c r="AB4" s="9">
        <v>41974</v>
      </c>
      <c r="AC4" s="8">
        <v>41640</v>
      </c>
      <c r="AD4" s="8">
        <v>41671</v>
      </c>
      <c r="AE4" s="8">
        <v>41699</v>
      </c>
      <c r="AF4" s="8">
        <v>41730</v>
      </c>
      <c r="AG4" s="8">
        <v>41760</v>
      </c>
      <c r="AH4" s="8">
        <v>41791</v>
      </c>
      <c r="AI4" s="8">
        <v>41821</v>
      </c>
      <c r="AJ4" s="8">
        <v>41852</v>
      </c>
      <c r="AK4" s="8">
        <v>41883</v>
      </c>
      <c r="AL4" s="8">
        <v>41913</v>
      </c>
      <c r="AM4" s="8">
        <v>41944</v>
      </c>
      <c r="AN4" s="8">
        <v>41974</v>
      </c>
      <c r="AO4" s="37">
        <v>41640</v>
      </c>
      <c r="AP4" s="37">
        <v>41671</v>
      </c>
      <c r="AQ4" s="37">
        <v>41699</v>
      </c>
      <c r="AR4" s="37">
        <v>41730</v>
      </c>
      <c r="AS4" s="37">
        <v>41760</v>
      </c>
      <c r="AT4" s="37">
        <v>41791</v>
      </c>
      <c r="AU4" s="37">
        <v>41821</v>
      </c>
      <c r="AV4" s="37">
        <v>41852</v>
      </c>
      <c r="AW4" s="37">
        <v>41883</v>
      </c>
      <c r="AX4" s="37">
        <v>41913</v>
      </c>
      <c r="AY4" s="37">
        <v>41944</v>
      </c>
      <c r="AZ4" s="37">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c r="BY4" s="10">
        <v>41640</v>
      </c>
      <c r="BZ4" s="10">
        <v>41671</v>
      </c>
      <c r="CA4" s="10">
        <v>41699</v>
      </c>
      <c r="CB4" s="10">
        <v>41730</v>
      </c>
      <c r="CC4" s="10">
        <v>41760</v>
      </c>
      <c r="CD4" s="10">
        <v>41791</v>
      </c>
      <c r="CE4" s="10">
        <v>41821</v>
      </c>
      <c r="CF4" s="10">
        <v>41852</v>
      </c>
      <c r="CG4" s="10">
        <v>41883</v>
      </c>
      <c r="CH4" s="10">
        <v>41913</v>
      </c>
      <c r="CI4" s="10">
        <v>41944</v>
      </c>
      <c r="CJ4" s="10">
        <v>41974</v>
      </c>
      <c r="CK4" s="9">
        <v>41640</v>
      </c>
      <c r="CL4" s="9">
        <v>41671</v>
      </c>
      <c r="CM4" s="9">
        <v>41699</v>
      </c>
      <c r="CN4" s="9">
        <v>41730</v>
      </c>
      <c r="CO4" s="9">
        <v>41760</v>
      </c>
      <c r="CP4" s="9">
        <v>41791</v>
      </c>
      <c r="CQ4" s="9">
        <v>41821</v>
      </c>
      <c r="CR4" s="9">
        <v>41852</v>
      </c>
      <c r="CS4" s="9">
        <v>41883</v>
      </c>
      <c r="CT4" s="9">
        <v>41913</v>
      </c>
      <c r="CU4" s="9">
        <v>41944</v>
      </c>
      <c r="CV4" s="9">
        <v>41974</v>
      </c>
      <c r="CW4" s="10">
        <v>41640</v>
      </c>
      <c r="CX4" s="10">
        <v>41671</v>
      </c>
      <c r="CY4" s="10">
        <v>41699</v>
      </c>
      <c r="CZ4" s="10">
        <v>41730</v>
      </c>
      <c r="DA4" s="10">
        <v>41760</v>
      </c>
      <c r="DB4" s="10">
        <v>41791</v>
      </c>
      <c r="DC4" s="10">
        <v>41821</v>
      </c>
      <c r="DD4" s="10">
        <v>41852</v>
      </c>
      <c r="DE4" s="10">
        <v>41883</v>
      </c>
      <c r="DF4" s="10">
        <v>41913</v>
      </c>
      <c r="DG4" s="10">
        <v>41944</v>
      </c>
      <c r="DH4" s="10">
        <v>41974</v>
      </c>
      <c r="DI4" s="9">
        <v>41640</v>
      </c>
      <c r="DJ4" s="9">
        <v>41671</v>
      </c>
      <c r="DK4" s="9">
        <v>41699</v>
      </c>
      <c r="DL4" s="9">
        <v>41730</v>
      </c>
      <c r="DM4" s="9">
        <v>41760</v>
      </c>
      <c r="DN4" s="9">
        <v>41791</v>
      </c>
      <c r="DO4" s="9">
        <v>41821</v>
      </c>
      <c r="DP4" s="9">
        <v>41852</v>
      </c>
      <c r="DQ4" s="9">
        <v>41883</v>
      </c>
      <c r="DR4" s="9">
        <v>41913</v>
      </c>
      <c r="DS4" s="9">
        <v>41944</v>
      </c>
      <c r="DT4" s="9">
        <v>41974</v>
      </c>
      <c r="DU4" s="10">
        <v>41640</v>
      </c>
      <c r="DV4" s="10">
        <v>41671</v>
      </c>
      <c r="DW4" s="10">
        <v>41699</v>
      </c>
      <c r="DX4" s="10">
        <v>41730</v>
      </c>
      <c r="DY4" s="10">
        <v>41760</v>
      </c>
      <c r="DZ4" s="10">
        <v>41791</v>
      </c>
      <c r="EA4" s="10">
        <v>41821</v>
      </c>
      <c r="EB4" s="10">
        <v>41852</v>
      </c>
      <c r="EC4" s="10">
        <v>41883</v>
      </c>
      <c r="ED4" s="10">
        <v>41913</v>
      </c>
      <c r="EE4" s="10">
        <v>41944</v>
      </c>
      <c r="EF4" s="10">
        <v>41974</v>
      </c>
      <c r="EG4" s="9">
        <v>41640</v>
      </c>
      <c r="EH4" s="9">
        <v>41671</v>
      </c>
      <c r="EI4" s="9">
        <v>41699</v>
      </c>
      <c r="EJ4" s="9">
        <v>41730</v>
      </c>
      <c r="EK4" s="9">
        <v>41760</v>
      </c>
      <c r="EL4" s="9">
        <v>41791</v>
      </c>
      <c r="EM4" s="9">
        <v>41821</v>
      </c>
      <c r="EN4" s="9">
        <v>41852</v>
      </c>
      <c r="EO4" s="9">
        <v>41883</v>
      </c>
      <c r="EP4" s="9">
        <v>41913</v>
      </c>
      <c r="EQ4" s="9">
        <v>41944</v>
      </c>
      <c r="ER4" s="9">
        <v>41974</v>
      </c>
    </row>
    <row r="5" spans="1:148" x14ac:dyDescent="0.25">
      <c r="A5" t="s">
        <v>455</v>
      </c>
      <c r="B5" s="1" t="s">
        <v>148</v>
      </c>
      <c r="C5" t="str">
        <f t="shared" ref="C5:C19" ca="1" si="1">VLOOKUP($B5,LocationLookup,2,FALSE)</f>
        <v>0000001511</v>
      </c>
      <c r="D5" t="str">
        <f t="shared" ref="D5:D40" ca="1" si="2">VLOOKUP($C5,LossFactorLookup,2,FALSE)</f>
        <v>FortisAlberta Reversing POD - Fort Macleod (15S)</v>
      </c>
      <c r="E5" s="51">
        <v>0.14931349999999999</v>
      </c>
      <c r="F5" s="51">
        <v>18.381420599999998</v>
      </c>
      <c r="G5" s="51">
        <v>0.47136980000000001</v>
      </c>
      <c r="H5" s="51">
        <v>3.4806789</v>
      </c>
      <c r="I5" s="51">
        <v>78.262829100000005</v>
      </c>
      <c r="J5" s="51">
        <v>11.31143</v>
      </c>
      <c r="K5" s="51">
        <v>0</v>
      </c>
      <c r="L5" s="51">
        <v>0</v>
      </c>
      <c r="M5" s="51">
        <v>0</v>
      </c>
      <c r="N5" s="51">
        <v>4.4839735999999997</v>
      </c>
      <c r="O5" s="51">
        <v>0.22981679999999999</v>
      </c>
      <c r="P5" s="51">
        <v>4.7261649999999999</v>
      </c>
      <c r="Q5" s="32">
        <v>8.2100000000000009</v>
      </c>
      <c r="R5" s="32">
        <v>1285.75</v>
      </c>
      <c r="S5" s="32">
        <v>11.71</v>
      </c>
      <c r="T5" s="32">
        <v>113.67</v>
      </c>
      <c r="U5" s="32">
        <v>12273.59</v>
      </c>
      <c r="V5" s="32">
        <v>716.72</v>
      </c>
      <c r="W5" s="32">
        <v>0</v>
      </c>
      <c r="X5" s="32">
        <v>0</v>
      </c>
      <c r="Y5" s="32">
        <v>0</v>
      </c>
      <c r="Z5" s="32">
        <v>161.83000000000001</v>
      </c>
      <c r="AA5" s="32">
        <v>7.15</v>
      </c>
      <c r="AB5" s="32">
        <v>105.78</v>
      </c>
      <c r="AC5" s="2">
        <v>2.16</v>
      </c>
      <c r="AD5" s="2">
        <v>2.16</v>
      </c>
      <c r="AE5" s="2">
        <v>2.16</v>
      </c>
      <c r="AF5" s="2">
        <v>2.16</v>
      </c>
      <c r="AG5" s="2">
        <v>2.16</v>
      </c>
      <c r="AH5" s="2">
        <v>2.16</v>
      </c>
      <c r="AI5" s="2">
        <v>2.16</v>
      </c>
      <c r="AJ5" s="2">
        <v>2.16</v>
      </c>
      <c r="AK5" s="2">
        <v>2.16</v>
      </c>
      <c r="AL5" s="2">
        <v>2.16</v>
      </c>
      <c r="AM5" s="2">
        <v>2.16</v>
      </c>
      <c r="AN5" s="2">
        <v>2.16</v>
      </c>
      <c r="AO5" s="33">
        <v>0.18</v>
      </c>
      <c r="AP5" s="33">
        <v>27.77</v>
      </c>
      <c r="AQ5" s="33">
        <v>0.25</v>
      </c>
      <c r="AR5" s="33">
        <v>2.46</v>
      </c>
      <c r="AS5" s="33">
        <v>265.11</v>
      </c>
      <c r="AT5" s="33">
        <v>15.48</v>
      </c>
      <c r="AU5" s="33">
        <v>0</v>
      </c>
      <c r="AV5" s="33">
        <v>0</v>
      </c>
      <c r="AW5" s="33">
        <v>0</v>
      </c>
      <c r="AX5" s="33">
        <v>3.5</v>
      </c>
      <c r="AY5" s="33">
        <v>0.15</v>
      </c>
      <c r="AZ5" s="33">
        <v>2.2799999999999998</v>
      </c>
      <c r="BA5" s="31">
        <f t="shared" ref="BA5" si="3">ROUND(Q5*BA$3,2)</f>
        <v>-0.01</v>
      </c>
      <c r="BB5" s="31">
        <f t="shared" ref="BB5" si="4">ROUND(R5*BB$3,2)</f>
        <v>-1.41</v>
      </c>
      <c r="BC5" s="31">
        <f t="shared" ref="BC5" si="5">ROUND(S5*BC$3,2)</f>
        <v>-0.01</v>
      </c>
      <c r="BD5" s="31">
        <f t="shared" ref="BD5" si="6">ROUND(T5*BD$3,2)</f>
        <v>-0.17</v>
      </c>
      <c r="BE5" s="31">
        <f t="shared" ref="BE5" si="7">ROUND(U5*BE$3,2)</f>
        <v>-18.41</v>
      </c>
      <c r="BF5" s="31">
        <f t="shared" ref="BF5" si="8">ROUND(V5*BF$3,2)</f>
        <v>-1.08</v>
      </c>
      <c r="BG5" s="31">
        <f t="shared" ref="BG5" si="9">ROUND(W5*BG$3,2)</f>
        <v>0</v>
      </c>
      <c r="BH5" s="31">
        <f t="shared" ref="BH5" si="10">ROUND(X5*BH$3,2)</f>
        <v>0</v>
      </c>
      <c r="BI5" s="31">
        <f t="shared" ref="BI5" si="11">ROUND(Y5*BI$3,2)</f>
        <v>0</v>
      </c>
      <c r="BJ5" s="31">
        <f t="shared" ref="BJ5" si="12">ROUND(Z5*BJ$3,2)</f>
        <v>1.08</v>
      </c>
      <c r="BK5" s="31">
        <f t="shared" ref="BK5" si="13">ROUND(AA5*BK$3,2)</f>
        <v>0.05</v>
      </c>
      <c r="BL5" s="31">
        <f t="shared" ref="BL5" si="14">ROUND(AB5*BL$3,2)</f>
        <v>0.71</v>
      </c>
      <c r="BM5" s="6">
        <f t="shared" ref="BM5:BX15" ca="1" si="15">VLOOKUP($C5,LossFactorLookup,3,FALSE)</f>
        <v>5.74E-2</v>
      </c>
      <c r="BN5" s="6">
        <f t="shared" ca="1" si="15"/>
        <v>5.74E-2</v>
      </c>
      <c r="BO5" s="6">
        <f t="shared" ca="1" si="15"/>
        <v>5.74E-2</v>
      </c>
      <c r="BP5" s="6">
        <f t="shared" ca="1" si="15"/>
        <v>5.74E-2</v>
      </c>
      <c r="BQ5" s="6">
        <f t="shared" ca="1" si="15"/>
        <v>5.74E-2</v>
      </c>
      <c r="BR5" s="6">
        <f t="shared" ca="1" si="15"/>
        <v>5.74E-2</v>
      </c>
      <c r="BS5" s="6">
        <f t="shared" ca="1" si="15"/>
        <v>5.74E-2</v>
      </c>
      <c r="BT5" s="6">
        <f t="shared" ca="1" si="15"/>
        <v>5.74E-2</v>
      </c>
      <c r="BU5" s="6">
        <f t="shared" ca="1" si="15"/>
        <v>5.74E-2</v>
      </c>
      <c r="BV5" s="6">
        <f t="shared" ca="1" si="15"/>
        <v>5.74E-2</v>
      </c>
      <c r="BW5" s="6">
        <f t="shared" ca="1" si="15"/>
        <v>5.74E-2</v>
      </c>
      <c r="BX5" s="6">
        <f t="shared" ca="1" si="15"/>
        <v>5.74E-2</v>
      </c>
      <c r="BY5" s="31">
        <f t="shared" ref="BY5:BY36" ca="1" si="16">IFERROR(VLOOKUP($C5,DOSDetail,CELL("col",BY$4)+58,FALSE),ROUND(Q5*BM5,2))</f>
        <v>0.47</v>
      </c>
      <c r="BZ5" s="31">
        <f t="shared" ref="BZ5:BZ36" ca="1" si="17">IFERROR(VLOOKUP($C5,DOSDetail,CELL("col",BZ$4)+58,FALSE),ROUND(R5*BN5,2))</f>
        <v>73.8</v>
      </c>
      <c r="CA5" s="31">
        <f t="shared" ref="CA5:CA36" ca="1" si="18">IFERROR(VLOOKUP($C5,DOSDetail,CELL("col",CA$4)+58,FALSE),ROUND(S5*BO5,2))</f>
        <v>0.67</v>
      </c>
      <c r="CB5" s="31">
        <f t="shared" ref="CB5:CB36" ca="1" si="19">IFERROR(VLOOKUP($C5,DOSDetail,CELL("col",CB$4)+58,FALSE),ROUND(T5*BP5,2))</f>
        <v>6.52</v>
      </c>
      <c r="CC5" s="31">
        <f t="shared" ref="CC5:CC36" ca="1" si="20">IFERROR(VLOOKUP($C5,DOSDetail,CELL("col",CC$4)+58,FALSE),ROUND(U5*BQ5,2))</f>
        <v>704.5</v>
      </c>
      <c r="CD5" s="31">
        <f t="shared" ref="CD5:CD36" ca="1" si="21">IFERROR(VLOOKUP($C5,DOSDetail,CELL("col",CD$4)+58,FALSE),ROUND(V5*BR5,2))</f>
        <v>41.14</v>
      </c>
      <c r="CE5" s="31">
        <f t="shared" ref="CE5:CE36" ca="1" si="22">IFERROR(VLOOKUP($C5,DOSDetail,CELL("col",CE$4)+58,FALSE),ROUND(W5*BS5,2))</f>
        <v>0</v>
      </c>
      <c r="CF5" s="31">
        <f t="shared" ref="CF5:CF36" ca="1" si="23">IFERROR(VLOOKUP($C5,DOSDetail,CELL("col",CF$4)+58,FALSE),ROUND(X5*BT5,2))</f>
        <v>0</v>
      </c>
      <c r="CG5" s="31">
        <f t="shared" ref="CG5:CG36" ca="1" si="24">IFERROR(VLOOKUP($C5,DOSDetail,CELL("col",CG$4)+58,FALSE),ROUND(Y5*BU5,2))</f>
        <v>0</v>
      </c>
      <c r="CH5" s="31">
        <f t="shared" ref="CH5:CH36" ca="1" si="25">IFERROR(VLOOKUP($C5,DOSDetail,CELL("col",CH$4)+58,FALSE),ROUND(Z5*BV5,2))</f>
        <v>9.2899999999999991</v>
      </c>
      <c r="CI5" s="31">
        <f t="shared" ref="CI5:CI36" ca="1" si="26">IFERROR(VLOOKUP($C5,DOSDetail,CELL("col",CI$4)+58,FALSE),ROUND(AA5*BW5,2))</f>
        <v>0.41</v>
      </c>
      <c r="CJ5" s="31">
        <f t="shared" ref="CJ5:CJ36" ca="1" si="27">IFERROR(VLOOKUP($C5,DOSDetail,CELL("col",CJ$4)+58,FALSE),ROUND(AB5*BX5,2))</f>
        <v>6.07</v>
      </c>
      <c r="CK5" s="32">
        <f t="shared" ref="CK5" ca="1" si="28">ROUND(Q5*$CV$3,2)</f>
        <v>0.01</v>
      </c>
      <c r="CL5" s="32">
        <f t="shared" ref="CL5" ca="1" si="29">ROUND(R5*$CV$3,2)</f>
        <v>0.9</v>
      </c>
      <c r="CM5" s="32">
        <f t="shared" ref="CM5" ca="1" si="30">ROUND(S5*$CV$3,2)</f>
        <v>0.01</v>
      </c>
      <c r="CN5" s="32">
        <f t="shared" ref="CN5" ca="1" si="31">ROUND(T5*$CV$3,2)</f>
        <v>0.08</v>
      </c>
      <c r="CO5" s="32">
        <f t="shared" ref="CO5" ca="1" si="32">ROUND(U5*$CV$3,2)</f>
        <v>8.59</v>
      </c>
      <c r="CP5" s="32">
        <f t="shared" ref="CP5" ca="1" si="33">ROUND(V5*$CV$3,2)</f>
        <v>0.5</v>
      </c>
      <c r="CQ5" s="32">
        <f t="shared" ref="CQ5" ca="1" si="34">ROUND(W5*$CV$3,2)</f>
        <v>0</v>
      </c>
      <c r="CR5" s="32">
        <f t="shared" ref="CR5" ca="1" si="35">ROUND(X5*$CV$3,2)</f>
        <v>0</v>
      </c>
      <c r="CS5" s="32">
        <f t="shared" ref="CS5" ca="1" si="36">ROUND(Y5*$CV$3,2)</f>
        <v>0</v>
      </c>
      <c r="CT5" s="32">
        <f t="shared" ref="CT5" ca="1" si="37">ROUND(Z5*$CV$3,2)</f>
        <v>0.11</v>
      </c>
      <c r="CU5" s="32">
        <f t="shared" ref="CU5" ca="1" si="38">ROUND(AA5*$CV$3,2)</f>
        <v>0.01</v>
      </c>
      <c r="CV5" s="32">
        <f t="shared" ref="CV5" ca="1" si="39">ROUND(AB5*$CV$3,2)</f>
        <v>7.0000000000000007E-2</v>
      </c>
      <c r="CW5" s="31">
        <f t="shared" ref="CW5:DH7" ca="1" si="40">IFERROR(VLOOKUP($C5,DOSDetail,CELL("col",CW$4)+22,FALSE),BY5+CK5-AO5-BA5)</f>
        <v>0.31</v>
      </c>
      <c r="CX5" s="31">
        <f t="shared" ca="1" si="40"/>
        <v>48.34</v>
      </c>
      <c r="CY5" s="31">
        <f t="shared" ca="1" si="40"/>
        <v>0.44000000000000006</v>
      </c>
      <c r="CZ5" s="31">
        <f t="shared" ca="1" si="40"/>
        <v>4.3099999999999996</v>
      </c>
      <c r="DA5" s="31">
        <f t="shared" ca="1" si="40"/>
        <v>466.39000000000004</v>
      </c>
      <c r="DB5" s="31">
        <f t="shared" ca="1" si="40"/>
        <v>27.240000000000002</v>
      </c>
      <c r="DC5" s="31">
        <f t="shared" ca="1" si="40"/>
        <v>0</v>
      </c>
      <c r="DD5" s="31">
        <f t="shared" ca="1" si="40"/>
        <v>0</v>
      </c>
      <c r="DE5" s="31">
        <f t="shared" ca="1" si="40"/>
        <v>0</v>
      </c>
      <c r="DF5" s="31">
        <f t="shared" ca="1" si="40"/>
        <v>4.8199999999999985</v>
      </c>
      <c r="DG5" s="31">
        <f t="shared" ca="1" si="40"/>
        <v>0.22000000000000003</v>
      </c>
      <c r="DH5" s="31">
        <f t="shared" ca="1" si="40"/>
        <v>3.1500000000000008</v>
      </c>
      <c r="DI5" s="32">
        <f ca="1">ROUND(CW5*5%,2)</f>
        <v>0.02</v>
      </c>
      <c r="DJ5" s="32">
        <f t="shared" ref="DJ5:DT5" ca="1" si="41">ROUND(CX5*5%,2)</f>
        <v>2.42</v>
      </c>
      <c r="DK5" s="32">
        <f t="shared" ca="1" si="41"/>
        <v>0.02</v>
      </c>
      <c r="DL5" s="32">
        <f t="shared" ca="1" si="41"/>
        <v>0.22</v>
      </c>
      <c r="DM5" s="32">
        <f t="shared" ca="1" si="41"/>
        <v>23.32</v>
      </c>
      <c r="DN5" s="32">
        <f t="shared" ca="1" si="41"/>
        <v>1.36</v>
      </c>
      <c r="DO5" s="32">
        <f t="shared" ca="1" si="41"/>
        <v>0</v>
      </c>
      <c r="DP5" s="32">
        <f t="shared" ca="1" si="41"/>
        <v>0</v>
      </c>
      <c r="DQ5" s="32">
        <f t="shared" ca="1" si="41"/>
        <v>0</v>
      </c>
      <c r="DR5" s="32">
        <f t="shared" ca="1" si="41"/>
        <v>0.24</v>
      </c>
      <c r="DS5" s="32">
        <f t="shared" ca="1" si="41"/>
        <v>0.01</v>
      </c>
      <c r="DT5" s="32">
        <f t="shared" ca="1" si="41"/>
        <v>0.16</v>
      </c>
      <c r="DU5" s="31">
        <f ca="1">ROUND(CW5*DU$3,2)</f>
        <v>0.06</v>
      </c>
      <c r="DV5" s="31">
        <f t="shared" ref="DV5:EF5" ca="1" si="42">ROUND(CX5*DV$3,2)</f>
        <v>8.9</v>
      </c>
      <c r="DW5" s="31">
        <f t="shared" ca="1" si="42"/>
        <v>0.08</v>
      </c>
      <c r="DX5" s="31">
        <f t="shared" ca="1" si="42"/>
        <v>0.77</v>
      </c>
      <c r="DY5" s="31">
        <f t="shared" ca="1" si="42"/>
        <v>82.73</v>
      </c>
      <c r="DZ5" s="31">
        <f t="shared" ca="1" si="42"/>
        <v>4.7699999999999996</v>
      </c>
      <c r="EA5" s="31">
        <f t="shared" ca="1" si="42"/>
        <v>0</v>
      </c>
      <c r="EB5" s="31">
        <f t="shared" ca="1" si="42"/>
        <v>0</v>
      </c>
      <c r="EC5" s="31">
        <f t="shared" ca="1" si="42"/>
        <v>0</v>
      </c>
      <c r="ED5" s="31">
        <f t="shared" ca="1" si="42"/>
        <v>0.8</v>
      </c>
      <c r="EE5" s="31">
        <f t="shared" ca="1" si="42"/>
        <v>0.04</v>
      </c>
      <c r="EF5" s="31">
        <f t="shared" ca="1" si="42"/>
        <v>0.51</v>
      </c>
      <c r="EG5" s="32">
        <f ca="1">CW5+DI5+DU5</f>
        <v>0.39</v>
      </c>
      <c r="EH5" s="32">
        <f t="shared" ref="EH5:ER5" ca="1" si="43">CX5+DJ5+DV5</f>
        <v>59.660000000000004</v>
      </c>
      <c r="EI5" s="32">
        <f t="shared" ca="1" si="43"/>
        <v>0.54</v>
      </c>
      <c r="EJ5" s="32">
        <f t="shared" ca="1" si="43"/>
        <v>5.2999999999999989</v>
      </c>
      <c r="EK5" s="32">
        <f t="shared" ca="1" si="43"/>
        <v>572.44000000000005</v>
      </c>
      <c r="EL5" s="32">
        <f t="shared" ca="1" si="43"/>
        <v>33.370000000000005</v>
      </c>
      <c r="EM5" s="32">
        <f t="shared" ca="1" si="43"/>
        <v>0</v>
      </c>
      <c r="EN5" s="32">
        <f t="shared" ca="1" si="43"/>
        <v>0</v>
      </c>
      <c r="EO5" s="32">
        <f t="shared" ca="1" si="43"/>
        <v>0</v>
      </c>
      <c r="EP5" s="32">
        <f t="shared" ca="1" si="43"/>
        <v>5.8599999999999985</v>
      </c>
      <c r="EQ5" s="32">
        <f t="shared" ca="1" si="43"/>
        <v>0.27</v>
      </c>
      <c r="ER5" s="32">
        <f t="shared" ca="1" si="43"/>
        <v>3.8200000000000012</v>
      </c>
    </row>
    <row r="6" spans="1:148" x14ac:dyDescent="0.25">
      <c r="A6" t="s">
        <v>455</v>
      </c>
      <c r="B6" s="1" t="s">
        <v>156</v>
      </c>
      <c r="C6" t="str">
        <f t="shared" ca="1" si="1"/>
        <v>0000006711</v>
      </c>
      <c r="D6" t="str">
        <f t="shared" ca="1" si="2"/>
        <v>FortisAlberta Reversing POD - Stirling (67S)</v>
      </c>
      <c r="E6" s="51">
        <v>0</v>
      </c>
      <c r="F6" s="51">
        <v>0</v>
      </c>
      <c r="G6" s="51">
        <v>0</v>
      </c>
      <c r="H6" s="51">
        <v>11.974450900000001</v>
      </c>
      <c r="I6" s="51">
        <v>76.320834199999993</v>
      </c>
      <c r="J6" s="51">
        <v>235.2854232</v>
      </c>
      <c r="K6" s="51">
        <v>46.374813600000003</v>
      </c>
      <c r="L6" s="51">
        <v>390.4036079</v>
      </c>
      <c r="M6" s="51">
        <v>215.65374560000001</v>
      </c>
      <c r="N6" s="51">
        <v>3.2516991000000002</v>
      </c>
      <c r="O6" s="51">
        <v>0</v>
      </c>
      <c r="P6" s="51">
        <v>0</v>
      </c>
      <c r="Q6" s="32">
        <v>0</v>
      </c>
      <c r="R6" s="32">
        <v>0</v>
      </c>
      <c r="S6" s="32">
        <v>0</v>
      </c>
      <c r="T6" s="32">
        <v>169.49</v>
      </c>
      <c r="U6" s="32">
        <v>981.84</v>
      </c>
      <c r="V6" s="32">
        <v>5978.96</v>
      </c>
      <c r="W6" s="32">
        <v>1357.28</v>
      </c>
      <c r="X6" s="32">
        <v>8182.58</v>
      </c>
      <c r="Y6" s="32">
        <v>3041.94</v>
      </c>
      <c r="Z6" s="32">
        <v>44.54</v>
      </c>
      <c r="AA6" s="32">
        <v>0</v>
      </c>
      <c r="AB6" s="32">
        <v>0</v>
      </c>
      <c r="AC6" s="2">
        <v>2.17</v>
      </c>
      <c r="AD6" s="2">
        <v>2.17</v>
      </c>
      <c r="AE6" s="2">
        <v>2.17</v>
      </c>
      <c r="AF6" s="2">
        <v>2.17</v>
      </c>
      <c r="AG6" s="2">
        <v>2.17</v>
      </c>
      <c r="AH6" s="2">
        <v>2.17</v>
      </c>
      <c r="AI6" s="2">
        <v>2.17</v>
      </c>
      <c r="AJ6" s="2">
        <v>2.17</v>
      </c>
      <c r="AK6" s="2">
        <v>2.17</v>
      </c>
      <c r="AL6" s="2">
        <v>2.17</v>
      </c>
      <c r="AM6" s="2">
        <v>2.17</v>
      </c>
      <c r="AN6" s="2">
        <v>2.17</v>
      </c>
      <c r="AO6" s="33">
        <v>0</v>
      </c>
      <c r="AP6" s="33">
        <v>0</v>
      </c>
      <c r="AQ6" s="33">
        <v>0</v>
      </c>
      <c r="AR6" s="33">
        <v>3.68</v>
      </c>
      <c r="AS6" s="33">
        <v>21.31</v>
      </c>
      <c r="AT6" s="33">
        <v>129.74</v>
      </c>
      <c r="AU6" s="33">
        <v>29.45</v>
      </c>
      <c r="AV6" s="33">
        <v>177.56</v>
      </c>
      <c r="AW6" s="33">
        <v>66.010000000000005</v>
      </c>
      <c r="AX6" s="33">
        <v>0.97</v>
      </c>
      <c r="AY6" s="33">
        <v>0</v>
      </c>
      <c r="AZ6" s="33">
        <v>0</v>
      </c>
      <c r="BA6" s="31">
        <f t="shared" ref="BA6:BA71" si="44">ROUND(Q6*BA$3,2)</f>
        <v>0</v>
      </c>
      <c r="BB6" s="31">
        <f t="shared" ref="BB6:BB71" si="45">ROUND(R6*BB$3,2)</f>
        <v>0</v>
      </c>
      <c r="BC6" s="31">
        <f t="shared" ref="BC6:BC71" si="46">ROUND(S6*BC$3,2)</f>
        <v>0</v>
      </c>
      <c r="BD6" s="31">
        <f t="shared" ref="BD6:BD71" si="47">ROUND(T6*BD$3,2)</f>
        <v>-0.25</v>
      </c>
      <c r="BE6" s="31">
        <f t="shared" ref="BE6:BE71" si="48">ROUND(U6*BE$3,2)</f>
        <v>-1.47</v>
      </c>
      <c r="BF6" s="31">
        <f t="shared" ref="BF6:BF71" si="49">ROUND(V6*BF$3,2)</f>
        <v>-8.9700000000000006</v>
      </c>
      <c r="BG6" s="31">
        <f t="shared" ref="BG6:BG71" si="50">ROUND(W6*BG$3,2)</f>
        <v>2.04</v>
      </c>
      <c r="BH6" s="31">
        <f t="shared" ref="BH6:BH71" si="51">ROUND(X6*BH$3,2)</f>
        <v>12.27</v>
      </c>
      <c r="BI6" s="31">
        <f t="shared" ref="BI6:BI71" si="52">ROUND(Y6*BI$3,2)</f>
        <v>4.5599999999999996</v>
      </c>
      <c r="BJ6" s="31">
        <f t="shared" ref="BJ6:BJ71" si="53">ROUND(Z6*BJ$3,2)</f>
        <v>0.3</v>
      </c>
      <c r="BK6" s="31">
        <f t="shared" ref="BK6:BK71" si="54">ROUND(AA6*BK$3,2)</f>
        <v>0</v>
      </c>
      <c r="BL6" s="31">
        <f t="shared" ref="BL6:BL71" si="55">ROUND(AB6*BL$3,2)</f>
        <v>0</v>
      </c>
      <c r="BM6" s="6">
        <f t="shared" ca="1" si="15"/>
        <v>2.8000000000000001E-2</v>
      </c>
      <c r="BN6" s="6">
        <f t="shared" ca="1" si="15"/>
        <v>2.8000000000000001E-2</v>
      </c>
      <c r="BO6" s="6">
        <f t="shared" ca="1" si="15"/>
        <v>2.8000000000000001E-2</v>
      </c>
      <c r="BP6" s="6">
        <f t="shared" ca="1" si="15"/>
        <v>2.8000000000000001E-2</v>
      </c>
      <c r="BQ6" s="6">
        <f t="shared" ca="1" si="15"/>
        <v>2.8000000000000001E-2</v>
      </c>
      <c r="BR6" s="6">
        <f t="shared" ca="1" si="15"/>
        <v>2.8000000000000001E-2</v>
      </c>
      <c r="BS6" s="6">
        <f t="shared" ca="1" si="15"/>
        <v>2.8000000000000001E-2</v>
      </c>
      <c r="BT6" s="6">
        <f t="shared" ca="1" si="15"/>
        <v>2.8000000000000001E-2</v>
      </c>
      <c r="BU6" s="6">
        <f t="shared" ca="1" si="15"/>
        <v>2.8000000000000001E-2</v>
      </c>
      <c r="BV6" s="6">
        <f t="shared" ca="1" si="15"/>
        <v>2.8000000000000001E-2</v>
      </c>
      <c r="BW6" s="6">
        <f t="shared" ca="1" si="15"/>
        <v>2.8000000000000001E-2</v>
      </c>
      <c r="BX6" s="6">
        <f t="shared" ca="1" si="15"/>
        <v>2.8000000000000001E-2</v>
      </c>
      <c r="BY6" s="31">
        <f t="shared" ca="1" si="16"/>
        <v>0</v>
      </c>
      <c r="BZ6" s="31">
        <f t="shared" ca="1" si="17"/>
        <v>0</v>
      </c>
      <c r="CA6" s="31">
        <f t="shared" ca="1" si="18"/>
        <v>0</v>
      </c>
      <c r="CB6" s="31">
        <f t="shared" ca="1" si="19"/>
        <v>4.75</v>
      </c>
      <c r="CC6" s="31">
        <f t="shared" ca="1" si="20"/>
        <v>27.49</v>
      </c>
      <c r="CD6" s="31">
        <f t="shared" ca="1" si="21"/>
        <v>167.41</v>
      </c>
      <c r="CE6" s="31">
        <f t="shared" ca="1" si="22"/>
        <v>38</v>
      </c>
      <c r="CF6" s="31">
        <f t="shared" ca="1" si="23"/>
        <v>229.11</v>
      </c>
      <c r="CG6" s="31">
        <f t="shared" ca="1" si="24"/>
        <v>85.17</v>
      </c>
      <c r="CH6" s="31">
        <f t="shared" ca="1" si="25"/>
        <v>1.25</v>
      </c>
      <c r="CI6" s="31">
        <f t="shared" ca="1" si="26"/>
        <v>0</v>
      </c>
      <c r="CJ6" s="31">
        <f t="shared" ca="1" si="27"/>
        <v>0</v>
      </c>
      <c r="CK6" s="32">
        <f t="shared" ref="CK6:CK71" ca="1" si="56">ROUND(Q6*$CV$3,2)</f>
        <v>0</v>
      </c>
      <c r="CL6" s="32">
        <f t="shared" ref="CL6:CL71" ca="1" si="57">ROUND(R6*$CV$3,2)</f>
        <v>0</v>
      </c>
      <c r="CM6" s="32">
        <f t="shared" ref="CM6:CM71" ca="1" si="58">ROUND(S6*$CV$3,2)</f>
        <v>0</v>
      </c>
      <c r="CN6" s="32">
        <f t="shared" ref="CN6:CN71" ca="1" si="59">ROUND(T6*$CV$3,2)</f>
        <v>0.12</v>
      </c>
      <c r="CO6" s="32">
        <f t="shared" ref="CO6:CO71" ca="1" si="60">ROUND(U6*$CV$3,2)</f>
        <v>0.69</v>
      </c>
      <c r="CP6" s="32">
        <f t="shared" ref="CP6:CP71" ca="1" si="61">ROUND(V6*$CV$3,2)</f>
        <v>4.1900000000000004</v>
      </c>
      <c r="CQ6" s="32">
        <f t="shared" ref="CQ6:CQ71" ca="1" si="62">ROUND(W6*$CV$3,2)</f>
        <v>0.95</v>
      </c>
      <c r="CR6" s="32">
        <f t="shared" ref="CR6:CR71" ca="1" si="63">ROUND(X6*$CV$3,2)</f>
        <v>5.73</v>
      </c>
      <c r="CS6" s="32">
        <f t="shared" ref="CS6:CS71" ca="1" si="64">ROUND(Y6*$CV$3,2)</f>
        <v>2.13</v>
      </c>
      <c r="CT6" s="32">
        <f t="shared" ref="CT6:CT71" ca="1" si="65">ROUND(Z6*$CV$3,2)</f>
        <v>0.03</v>
      </c>
      <c r="CU6" s="32">
        <f t="shared" ref="CU6:CU71" ca="1" si="66">ROUND(AA6*$CV$3,2)</f>
        <v>0</v>
      </c>
      <c r="CV6" s="32">
        <f t="shared" ref="CV6:CV71" ca="1" si="67">ROUND(AB6*$CV$3,2)</f>
        <v>0</v>
      </c>
      <c r="CW6" s="31">
        <f t="shared" ca="1" si="40"/>
        <v>0</v>
      </c>
      <c r="CX6" s="31">
        <f t="shared" ca="1" si="40"/>
        <v>0</v>
      </c>
      <c r="CY6" s="31">
        <f t="shared" ca="1" si="40"/>
        <v>0</v>
      </c>
      <c r="CZ6" s="31">
        <f t="shared" ca="1" si="40"/>
        <v>1.44</v>
      </c>
      <c r="DA6" s="31">
        <f t="shared" ca="1" si="40"/>
        <v>8.3400000000000016</v>
      </c>
      <c r="DB6" s="31">
        <f t="shared" ca="1" si="40"/>
        <v>50.829999999999984</v>
      </c>
      <c r="DC6" s="31">
        <f t="shared" ca="1" si="40"/>
        <v>7.4600000000000035</v>
      </c>
      <c r="DD6" s="31">
        <f t="shared" ca="1" si="40"/>
        <v>45.010000000000005</v>
      </c>
      <c r="DE6" s="31">
        <f t="shared" ca="1" si="40"/>
        <v>16.729999999999993</v>
      </c>
      <c r="DF6" s="31">
        <f t="shared" ca="1" si="40"/>
        <v>1.0000000000000064E-2</v>
      </c>
      <c r="DG6" s="31">
        <f t="shared" ca="1" si="40"/>
        <v>0</v>
      </c>
      <c r="DH6" s="31">
        <f t="shared" ca="1" si="40"/>
        <v>0</v>
      </c>
      <c r="DI6" s="32">
        <f t="shared" ref="DI6:DI69" ca="1" si="68">ROUND(CW6*5%,2)</f>
        <v>0</v>
      </c>
      <c r="DJ6" s="32">
        <f t="shared" ref="DJ6:DJ69" ca="1" si="69">ROUND(CX6*5%,2)</f>
        <v>0</v>
      </c>
      <c r="DK6" s="32">
        <f t="shared" ref="DK6:DK69" ca="1" si="70">ROUND(CY6*5%,2)</f>
        <v>0</v>
      </c>
      <c r="DL6" s="32">
        <f t="shared" ref="DL6:DL69" ca="1" si="71">ROUND(CZ6*5%,2)</f>
        <v>7.0000000000000007E-2</v>
      </c>
      <c r="DM6" s="32">
        <f t="shared" ref="DM6:DM69" ca="1" si="72">ROUND(DA6*5%,2)</f>
        <v>0.42</v>
      </c>
      <c r="DN6" s="32">
        <f t="shared" ref="DN6:DN69" ca="1" si="73">ROUND(DB6*5%,2)</f>
        <v>2.54</v>
      </c>
      <c r="DO6" s="32">
        <f t="shared" ref="DO6:DO69" ca="1" si="74">ROUND(DC6*5%,2)</f>
        <v>0.37</v>
      </c>
      <c r="DP6" s="32">
        <f t="shared" ref="DP6:DP69" ca="1" si="75">ROUND(DD6*5%,2)</f>
        <v>2.25</v>
      </c>
      <c r="DQ6" s="32">
        <f t="shared" ref="DQ6:DQ69" ca="1" si="76">ROUND(DE6*5%,2)</f>
        <v>0.84</v>
      </c>
      <c r="DR6" s="32">
        <f t="shared" ref="DR6:DR69" ca="1" si="77">ROUND(DF6*5%,2)</f>
        <v>0</v>
      </c>
      <c r="DS6" s="32">
        <f t="shared" ref="DS6:DS69" ca="1" si="78">ROUND(DG6*5%,2)</f>
        <v>0</v>
      </c>
      <c r="DT6" s="32">
        <f t="shared" ref="DT6:DT69" ca="1" si="79">ROUND(DH6*5%,2)</f>
        <v>0</v>
      </c>
      <c r="DU6" s="31">
        <f t="shared" ref="DU6:DU69" ca="1" si="80">ROUND(CW6*DU$3,2)</f>
        <v>0</v>
      </c>
      <c r="DV6" s="31">
        <f t="shared" ref="DV6:DV69" ca="1" si="81">ROUND(CX6*DV$3,2)</f>
        <v>0</v>
      </c>
      <c r="DW6" s="31">
        <f t="shared" ref="DW6:DW69" ca="1" si="82">ROUND(CY6*DW$3,2)</f>
        <v>0</v>
      </c>
      <c r="DX6" s="31">
        <f t="shared" ref="DX6:DX69" ca="1" si="83">ROUND(CZ6*DX$3,2)</f>
        <v>0.26</v>
      </c>
      <c r="DY6" s="31">
        <f t="shared" ref="DY6:DY69" ca="1" si="84">ROUND(DA6*DY$3,2)</f>
        <v>1.48</v>
      </c>
      <c r="DZ6" s="31">
        <f t="shared" ref="DZ6:DZ69" ca="1" si="85">ROUND(DB6*DZ$3,2)</f>
        <v>8.9</v>
      </c>
      <c r="EA6" s="31">
        <f t="shared" ref="EA6:EA69" ca="1" si="86">ROUND(DC6*EA$3,2)</f>
        <v>1.29</v>
      </c>
      <c r="EB6" s="31">
        <f t="shared" ref="EB6:EB69" ca="1" si="87">ROUND(DD6*EB$3,2)</f>
        <v>7.67</v>
      </c>
      <c r="EC6" s="31">
        <f t="shared" ref="EC6:EC69" ca="1" si="88">ROUND(DE6*EC$3,2)</f>
        <v>2.81</v>
      </c>
      <c r="ED6" s="31">
        <f t="shared" ref="ED6:ED69" ca="1" si="89">ROUND(DF6*ED$3,2)</f>
        <v>0</v>
      </c>
      <c r="EE6" s="31">
        <f t="shared" ref="EE6:EE69" ca="1" si="90">ROUND(DG6*EE$3,2)</f>
        <v>0</v>
      </c>
      <c r="EF6" s="31">
        <f t="shared" ref="EF6:EF69" ca="1" si="91">ROUND(DH6*EF$3,2)</f>
        <v>0</v>
      </c>
      <c r="EG6" s="32">
        <f t="shared" ref="EG6:EG69" ca="1" si="92">CW6+DI6+DU6</f>
        <v>0</v>
      </c>
      <c r="EH6" s="32">
        <f t="shared" ref="EH6:EH69" ca="1" si="93">CX6+DJ6+DV6</f>
        <v>0</v>
      </c>
      <c r="EI6" s="32">
        <f t="shared" ref="EI6:EI69" ca="1" si="94">CY6+DK6+DW6</f>
        <v>0</v>
      </c>
      <c r="EJ6" s="32">
        <f t="shared" ref="EJ6:EJ69" ca="1" si="95">CZ6+DL6+DX6</f>
        <v>1.77</v>
      </c>
      <c r="EK6" s="32">
        <f t="shared" ref="EK6:EK69" ca="1" si="96">DA6+DM6+DY6</f>
        <v>10.240000000000002</v>
      </c>
      <c r="EL6" s="32">
        <f t="shared" ref="EL6:EL69" ca="1" si="97">DB6+DN6+DZ6</f>
        <v>62.269999999999982</v>
      </c>
      <c r="EM6" s="32">
        <f t="shared" ref="EM6:EM69" ca="1" si="98">DC6+DO6+EA6</f>
        <v>9.1200000000000045</v>
      </c>
      <c r="EN6" s="32">
        <f t="shared" ref="EN6:EN69" ca="1" si="99">DD6+DP6+EB6</f>
        <v>54.930000000000007</v>
      </c>
      <c r="EO6" s="32">
        <f t="shared" ref="EO6:EO69" ca="1" si="100">DE6+DQ6+EC6</f>
        <v>20.379999999999992</v>
      </c>
      <c r="EP6" s="32">
        <f t="shared" ref="EP6:EP69" ca="1" si="101">DF6+DR6+ED6</f>
        <v>1.0000000000000064E-2</v>
      </c>
      <c r="EQ6" s="32">
        <f t="shared" ref="EQ6:EQ69" ca="1" si="102">DG6+DS6+EE6</f>
        <v>0</v>
      </c>
      <c r="ER6" s="32">
        <f t="shared" ref="ER6:ER69" ca="1" si="103">DH6+DT6+EF6</f>
        <v>0</v>
      </c>
    </row>
    <row r="7" spans="1:148" x14ac:dyDescent="0.25">
      <c r="A7" t="s">
        <v>455</v>
      </c>
      <c r="B7" s="1" t="s">
        <v>149</v>
      </c>
      <c r="C7" t="str">
        <f t="shared" ca="1" si="1"/>
        <v>0000022911</v>
      </c>
      <c r="D7" t="str">
        <f t="shared" ca="1" si="2"/>
        <v>FortisAlberta Reversing POD - Glenwood (229S)</v>
      </c>
      <c r="E7" s="51">
        <v>25.527310700000001</v>
      </c>
      <c r="F7" s="51">
        <v>5.5723947000000003</v>
      </c>
      <c r="G7" s="51">
        <v>24.343747199999999</v>
      </c>
      <c r="H7" s="51">
        <v>13.479106399999999</v>
      </c>
      <c r="I7" s="51">
        <v>181.1724676</v>
      </c>
      <c r="J7" s="51">
        <v>224.91505240000001</v>
      </c>
      <c r="K7" s="51">
        <v>62.464844900000003</v>
      </c>
      <c r="L7" s="51">
        <v>147.00382020000001</v>
      </c>
      <c r="M7" s="51">
        <v>212.20128209999999</v>
      </c>
      <c r="N7" s="51">
        <v>16.8400596</v>
      </c>
      <c r="O7" s="51">
        <v>18.421027899999999</v>
      </c>
      <c r="P7" s="51">
        <v>6.8981725999999997</v>
      </c>
      <c r="Q7" s="32">
        <v>599.34</v>
      </c>
      <c r="R7" s="32">
        <v>172.36</v>
      </c>
      <c r="S7" s="32">
        <v>488.09</v>
      </c>
      <c r="T7" s="32">
        <v>229.14</v>
      </c>
      <c r="U7" s="32">
        <v>4876.01</v>
      </c>
      <c r="V7" s="32">
        <v>4468.29</v>
      </c>
      <c r="W7" s="32">
        <v>1628.3</v>
      </c>
      <c r="X7" s="32">
        <v>3125.87</v>
      </c>
      <c r="Y7" s="32">
        <v>3362.26</v>
      </c>
      <c r="Z7" s="32">
        <v>293.37</v>
      </c>
      <c r="AA7" s="32">
        <v>322.89999999999998</v>
      </c>
      <c r="AB7" s="32">
        <v>135.19</v>
      </c>
      <c r="AC7" s="2">
        <v>2.5099999999999998</v>
      </c>
      <c r="AD7" s="2">
        <v>2.5099999999999998</v>
      </c>
      <c r="AE7" s="2">
        <v>2.5099999999999998</v>
      </c>
      <c r="AF7" s="2">
        <v>2.5099999999999998</v>
      </c>
      <c r="AG7" s="2">
        <v>2.5099999999999998</v>
      </c>
      <c r="AH7" s="2">
        <v>2.5099999999999998</v>
      </c>
      <c r="AI7" s="2">
        <v>2.5099999999999998</v>
      </c>
      <c r="AJ7" s="2">
        <v>2.5099999999999998</v>
      </c>
      <c r="AK7" s="2">
        <v>2.5099999999999998</v>
      </c>
      <c r="AL7" s="2">
        <v>2.5099999999999998</v>
      </c>
      <c r="AM7" s="2">
        <v>2.5099999999999998</v>
      </c>
      <c r="AN7" s="2">
        <v>2.5099999999999998</v>
      </c>
      <c r="AO7" s="33">
        <v>15.04</v>
      </c>
      <c r="AP7" s="33">
        <v>4.33</v>
      </c>
      <c r="AQ7" s="33">
        <v>12.25</v>
      </c>
      <c r="AR7" s="33">
        <v>5.75</v>
      </c>
      <c r="AS7" s="33">
        <v>122.39</v>
      </c>
      <c r="AT7" s="33">
        <v>112.15</v>
      </c>
      <c r="AU7" s="33">
        <v>40.869999999999997</v>
      </c>
      <c r="AV7" s="33">
        <v>78.459999999999994</v>
      </c>
      <c r="AW7" s="33">
        <v>84.39</v>
      </c>
      <c r="AX7" s="33">
        <v>7.36</v>
      </c>
      <c r="AY7" s="33">
        <v>8.1</v>
      </c>
      <c r="AZ7" s="33">
        <v>3.39</v>
      </c>
      <c r="BA7" s="31">
        <f t="shared" si="44"/>
        <v>-0.66</v>
      </c>
      <c r="BB7" s="31">
        <f t="shared" si="45"/>
        <v>-0.19</v>
      </c>
      <c r="BC7" s="31">
        <f t="shared" si="46"/>
        <v>-0.54</v>
      </c>
      <c r="BD7" s="31">
        <f t="shared" si="47"/>
        <v>-0.34</v>
      </c>
      <c r="BE7" s="31">
        <f t="shared" si="48"/>
        <v>-7.31</v>
      </c>
      <c r="BF7" s="31">
        <f t="shared" si="49"/>
        <v>-6.7</v>
      </c>
      <c r="BG7" s="31">
        <f t="shared" si="50"/>
        <v>2.44</v>
      </c>
      <c r="BH7" s="31">
        <f t="shared" si="51"/>
        <v>4.6900000000000004</v>
      </c>
      <c r="BI7" s="31">
        <f t="shared" si="52"/>
        <v>5.04</v>
      </c>
      <c r="BJ7" s="31">
        <f t="shared" si="53"/>
        <v>1.97</v>
      </c>
      <c r="BK7" s="31">
        <f t="shared" si="54"/>
        <v>2.16</v>
      </c>
      <c r="BL7" s="31">
        <f t="shared" si="55"/>
        <v>0.91</v>
      </c>
      <c r="BM7" s="6">
        <f t="shared" ca="1" si="15"/>
        <v>7.7600000000000002E-2</v>
      </c>
      <c r="BN7" s="6">
        <f t="shared" ca="1" si="15"/>
        <v>7.7600000000000002E-2</v>
      </c>
      <c r="BO7" s="6">
        <f t="shared" ca="1" si="15"/>
        <v>7.7600000000000002E-2</v>
      </c>
      <c r="BP7" s="6">
        <f t="shared" ca="1" si="15"/>
        <v>7.7600000000000002E-2</v>
      </c>
      <c r="BQ7" s="6">
        <f t="shared" ca="1" si="15"/>
        <v>7.7600000000000002E-2</v>
      </c>
      <c r="BR7" s="6">
        <f t="shared" ca="1" si="15"/>
        <v>7.7600000000000002E-2</v>
      </c>
      <c r="BS7" s="6">
        <f t="shared" ca="1" si="15"/>
        <v>7.7600000000000002E-2</v>
      </c>
      <c r="BT7" s="6">
        <f t="shared" ca="1" si="15"/>
        <v>7.7600000000000002E-2</v>
      </c>
      <c r="BU7" s="6">
        <f t="shared" ca="1" si="15"/>
        <v>7.7600000000000002E-2</v>
      </c>
      <c r="BV7" s="6">
        <f t="shared" ca="1" si="15"/>
        <v>7.7600000000000002E-2</v>
      </c>
      <c r="BW7" s="6">
        <f t="shared" ca="1" si="15"/>
        <v>7.7600000000000002E-2</v>
      </c>
      <c r="BX7" s="6">
        <f t="shared" ca="1" si="15"/>
        <v>7.7600000000000002E-2</v>
      </c>
      <c r="BY7" s="31">
        <f t="shared" ca="1" si="16"/>
        <v>46.51</v>
      </c>
      <c r="BZ7" s="31">
        <f t="shared" ca="1" si="17"/>
        <v>13.38</v>
      </c>
      <c r="CA7" s="31">
        <f t="shared" ca="1" si="18"/>
        <v>37.880000000000003</v>
      </c>
      <c r="CB7" s="31">
        <f t="shared" ca="1" si="19"/>
        <v>17.78</v>
      </c>
      <c r="CC7" s="31">
        <f t="shared" ca="1" si="20"/>
        <v>378.38</v>
      </c>
      <c r="CD7" s="31">
        <f t="shared" ca="1" si="21"/>
        <v>346.74</v>
      </c>
      <c r="CE7" s="31">
        <f t="shared" ca="1" si="22"/>
        <v>126.36</v>
      </c>
      <c r="CF7" s="31">
        <f t="shared" ca="1" si="23"/>
        <v>242.57</v>
      </c>
      <c r="CG7" s="31">
        <f t="shared" ca="1" si="24"/>
        <v>260.91000000000003</v>
      </c>
      <c r="CH7" s="31">
        <f t="shared" ca="1" si="25"/>
        <v>22.77</v>
      </c>
      <c r="CI7" s="31">
        <f t="shared" ca="1" si="26"/>
        <v>25.06</v>
      </c>
      <c r="CJ7" s="31">
        <f t="shared" ca="1" si="27"/>
        <v>10.49</v>
      </c>
      <c r="CK7" s="32">
        <f t="shared" ca="1" si="56"/>
        <v>0.42</v>
      </c>
      <c r="CL7" s="32">
        <f t="shared" ca="1" si="57"/>
        <v>0.12</v>
      </c>
      <c r="CM7" s="32">
        <f t="shared" ca="1" si="58"/>
        <v>0.34</v>
      </c>
      <c r="CN7" s="32">
        <f t="shared" ca="1" si="59"/>
        <v>0.16</v>
      </c>
      <c r="CO7" s="32">
        <f t="shared" ca="1" si="60"/>
        <v>3.41</v>
      </c>
      <c r="CP7" s="32">
        <f t="shared" ca="1" si="61"/>
        <v>3.13</v>
      </c>
      <c r="CQ7" s="32">
        <f t="shared" ca="1" si="62"/>
        <v>1.1399999999999999</v>
      </c>
      <c r="CR7" s="32">
        <f t="shared" ca="1" si="63"/>
        <v>2.19</v>
      </c>
      <c r="CS7" s="32">
        <f t="shared" ca="1" si="64"/>
        <v>2.35</v>
      </c>
      <c r="CT7" s="32">
        <f t="shared" ca="1" si="65"/>
        <v>0.21</v>
      </c>
      <c r="CU7" s="32">
        <f t="shared" ca="1" si="66"/>
        <v>0.23</v>
      </c>
      <c r="CV7" s="32">
        <f t="shared" ca="1" si="67"/>
        <v>0.09</v>
      </c>
      <c r="CW7" s="31">
        <f t="shared" ca="1" si="40"/>
        <v>32.549999999999997</v>
      </c>
      <c r="CX7" s="31">
        <f t="shared" ca="1" si="40"/>
        <v>9.36</v>
      </c>
      <c r="CY7" s="31">
        <f t="shared" ca="1" si="40"/>
        <v>26.510000000000005</v>
      </c>
      <c r="CZ7" s="31">
        <f t="shared" ca="1" si="40"/>
        <v>12.530000000000001</v>
      </c>
      <c r="DA7" s="31">
        <f t="shared" ca="1" si="40"/>
        <v>266.71000000000004</v>
      </c>
      <c r="DB7" s="31">
        <f t="shared" ca="1" si="40"/>
        <v>244.42</v>
      </c>
      <c r="DC7" s="31">
        <f t="shared" ca="1" si="40"/>
        <v>84.19</v>
      </c>
      <c r="DD7" s="31">
        <f t="shared" ca="1" si="40"/>
        <v>161.61000000000001</v>
      </c>
      <c r="DE7" s="31">
        <f t="shared" ca="1" si="40"/>
        <v>173.83000000000007</v>
      </c>
      <c r="DF7" s="31">
        <f t="shared" ca="1" si="40"/>
        <v>13.65</v>
      </c>
      <c r="DG7" s="31">
        <f t="shared" ca="1" si="40"/>
        <v>15.029999999999998</v>
      </c>
      <c r="DH7" s="31">
        <f t="shared" ca="1" si="40"/>
        <v>6.2799999999999994</v>
      </c>
      <c r="DI7" s="32">
        <f t="shared" ca="1" si="68"/>
        <v>1.63</v>
      </c>
      <c r="DJ7" s="32">
        <f t="shared" ca="1" si="69"/>
        <v>0.47</v>
      </c>
      <c r="DK7" s="32">
        <f t="shared" ca="1" si="70"/>
        <v>1.33</v>
      </c>
      <c r="DL7" s="32">
        <f t="shared" ca="1" si="71"/>
        <v>0.63</v>
      </c>
      <c r="DM7" s="32">
        <f t="shared" ca="1" si="72"/>
        <v>13.34</v>
      </c>
      <c r="DN7" s="32">
        <f t="shared" ca="1" si="73"/>
        <v>12.22</v>
      </c>
      <c r="DO7" s="32">
        <f t="shared" ca="1" si="74"/>
        <v>4.21</v>
      </c>
      <c r="DP7" s="32">
        <f t="shared" ca="1" si="75"/>
        <v>8.08</v>
      </c>
      <c r="DQ7" s="32">
        <f t="shared" ca="1" si="76"/>
        <v>8.69</v>
      </c>
      <c r="DR7" s="32">
        <f t="shared" ca="1" si="77"/>
        <v>0.68</v>
      </c>
      <c r="DS7" s="32">
        <f t="shared" ca="1" si="78"/>
        <v>0.75</v>
      </c>
      <c r="DT7" s="32">
        <f t="shared" ca="1" si="79"/>
        <v>0.31</v>
      </c>
      <c r="DU7" s="31">
        <f t="shared" ca="1" si="80"/>
        <v>6.07</v>
      </c>
      <c r="DV7" s="31">
        <f t="shared" ca="1" si="81"/>
        <v>1.72</v>
      </c>
      <c r="DW7" s="31">
        <f t="shared" ca="1" si="82"/>
        <v>4.82</v>
      </c>
      <c r="DX7" s="31">
        <f t="shared" ca="1" si="83"/>
        <v>2.25</v>
      </c>
      <c r="DY7" s="31">
        <f t="shared" ca="1" si="84"/>
        <v>47.31</v>
      </c>
      <c r="DZ7" s="31">
        <f t="shared" ca="1" si="85"/>
        <v>42.78</v>
      </c>
      <c r="EA7" s="31">
        <f t="shared" ca="1" si="86"/>
        <v>14.55</v>
      </c>
      <c r="EB7" s="31">
        <f t="shared" ca="1" si="87"/>
        <v>27.55</v>
      </c>
      <c r="EC7" s="31">
        <f t="shared" ca="1" si="88"/>
        <v>29.22</v>
      </c>
      <c r="ED7" s="31">
        <f t="shared" ca="1" si="89"/>
        <v>2.2599999999999998</v>
      </c>
      <c r="EE7" s="31">
        <f t="shared" ca="1" si="90"/>
        <v>2.46</v>
      </c>
      <c r="EF7" s="31">
        <f t="shared" ca="1" si="91"/>
        <v>1.01</v>
      </c>
      <c r="EG7" s="32">
        <f t="shared" ca="1" si="92"/>
        <v>40.25</v>
      </c>
      <c r="EH7" s="32">
        <f t="shared" ca="1" si="93"/>
        <v>11.55</v>
      </c>
      <c r="EI7" s="32">
        <f t="shared" ca="1" si="94"/>
        <v>32.660000000000004</v>
      </c>
      <c r="EJ7" s="32">
        <f t="shared" ca="1" si="95"/>
        <v>15.410000000000002</v>
      </c>
      <c r="EK7" s="32">
        <f t="shared" ca="1" si="96"/>
        <v>327.36</v>
      </c>
      <c r="EL7" s="32">
        <f t="shared" ca="1" si="97"/>
        <v>299.41999999999996</v>
      </c>
      <c r="EM7" s="32">
        <f t="shared" ca="1" si="98"/>
        <v>102.94999999999999</v>
      </c>
      <c r="EN7" s="32">
        <f t="shared" ca="1" si="99"/>
        <v>197.24000000000004</v>
      </c>
      <c r="EO7" s="32">
        <f t="shared" ca="1" si="100"/>
        <v>211.74000000000007</v>
      </c>
      <c r="EP7" s="32">
        <f t="shared" ca="1" si="101"/>
        <v>16.59</v>
      </c>
      <c r="EQ7" s="32">
        <f t="shared" ca="1" si="102"/>
        <v>18.239999999999998</v>
      </c>
      <c r="ER7" s="32">
        <f t="shared" ca="1" si="103"/>
        <v>7.5999999999999988</v>
      </c>
    </row>
    <row r="8" spans="1:148" x14ac:dyDescent="0.25">
      <c r="A8" t="s">
        <v>455</v>
      </c>
      <c r="B8" s="1" t="s">
        <v>150</v>
      </c>
      <c r="C8" t="str">
        <f t="shared" ca="1" si="1"/>
        <v>0000025611</v>
      </c>
      <c r="D8" t="str">
        <f t="shared" ca="1" si="2"/>
        <v>FortisAlberta Reversing POD - Harmattan (256S)</v>
      </c>
      <c r="E8" s="51">
        <v>21.136538399999999</v>
      </c>
      <c r="F8" s="51">
        <v>393.82325109999999</v>
      </c>
      <c r="G8" s="51">
        <v>1500.5994763000001</v>
      </c>
      <c r="H8" s="51">
        <v>1143.0739212000001</v>
      </c>
      <c r="I8" s="51">
        <v>1645.2993583</v>
      </c>
      <c r="J8" s="51">
        <v>1220.2879740000001</v>
      </c>
      <c r="K8" s="51">
        <v>1127.1609120000001</v>
      </c>
      <c r="L8" s="51">
        <v>3590.0518215000002</v>
      </c>
      <c r="M8" s="51">
        <v>2401.6617519000001</v>
      </c>
      <c r="N8" s="51">
        <v>2906.2017331000002</v>
      </c>
      <c r="O8" s="51">
        <v>2602.7300621999998</v>
      </c>
      <c r="P8" s="51">
        <v>1914.9000685999999</v>
      </c>
      <c r="Q8" s="32">
        <v>886.55</v>
      </c>
      <c r="R8" s="32">
        <v>26849.83</v>
      </c>
      <c r="S8" s="32">
        <v>62090.21</v>
      </c>
      <c r="T8" s="32">
        <v>32961.35</v>
      </c>
      <c r="U8" s="32">
        <v>60054.22</v>
      </c>
      <c r="V8" s="32">
        <v>34526.46</v>
      </c>
      <c r="W8" s="32">
        <v>232463.05</v>
      </c>
      <c r="X8" s="32">
        <v>146049.03</v>
      </c>
      <c r="Y8" s="32">
        <v>51694.2</v>
      </c>
      <c r="Z8" s="32">
        <v>77278.41</v>
      </c>
      <c r="AA8" s="32">
        <v>88648.68</v>
      </c>
      <c r="AB8" s="32">
        <v>50308.58</v>
      </c>
      <c r="AC8" s="2">
        <v>0.48</v>
      </c>
      <c r="AD8" s="2">
        <v>0.48</v>
      </c>
      <c r="AE8" s="2">
        <v>0.48</v>
      </c>
      <c r="AF8" s="2">
        <v>0.48</v>
      </c>
      <c r="AG8" s="2">
        <v>0.48</v>
      </c>
      <c r="AH8" s="2">
        <v>0.48</v>
      </c>
      <c r="AI8" s="2">
        <v>0.48</v>
      </c>
      <c r="AJ8" s="2">
        <v>0.48</v>
      </c>
      <c r="AK8" s="2">
        <v>0.48</v>
      </c>
      <c r="AL8" s="2">
        <v>0.48</v>
      </c>
      <c r="AM8" s="2">
        <v>0.48</v>
      </c>
      <c r="AN8" s="2">
        <v>0.48</v>
      </c>
      <c r="AO8" s="33">
        <v>4.26</v>
      </c>
      <c r="AP8" s="33">
        <v>128.88</v>
      </c>
      <c r="AQ8" s="33">
        <v>298.02999999999997</v>
      </c>
      <c r="AR8" s="33">
        <v>158.21</v>
      </c>
      <c r="AS8" s="33">
        <v>288.26</v>
      </c>
      <c r="AT8" s="33">
        <v>165.73</v>
      </c>
      <c r="AU8" s="33">
        <v>1115.82</v>
      </c>
      <c r="AV8" s="33">
        <v>701.04</v>
      </c>
      <c r="AW8" s="33">
        <v>248.13</v>
      </c>
      <c r="AX8" s="33">
        <v>370.94</v>
      </c>
      <c r="AY8" s="33">
        <v>425.51</v>
      </c>
      <c r="AZ8" s="33">
        <v>241.48</v>
      </c>
      <c r="BA8" s="31">
        <f t="shared" si="44"/>
        <v>-0.98</v>
      </c>
      <c r="BB8" s="31">
        <f t="shared" si="45"/>
        <v>-29.53</v>
      </c>
      <c r="BC8" s="31">
        <f t="shared" si="46"/>
        <v>-68.3</v>
      </c>
      <c r="BD8" s="31">
        <f t="shared" si="47"/>
        <v>-49.44</v>
      </c>
      <c r="BE8" s="31">
        <f t="shared" si="48"/>
        <v>-90.08</v>
      </c>
      <c r="BF8" s="31">
        <f t="shared" si="49"/>
        <v>-51.79</v>
      </c>
      <c r="BG8" s="31">
        <f t="shared" si="50"/>
        <v>348.69</v>
      </c>
      <c r="BH8" s="31">
        <f t="shared" si="51"/>
        <v>219.07</v>
      </c>
      <c r="BI8" s="31">
        <f t="shared" si="52"/>
        <v>77.540000000000006</v>
      </c>
      <c r="BJ8" s="31">
        <f t="shared" si="53"/>
        <v>517.77</v>
      </c>
      <c r="BK8" s="31">
        <f t="shared" si="54"/>
        <v>593.95000000000005</v>
      </c>
      <c r="BL8" s="31">
        <f t="shared" si="55"/>
        <v>337.07</v>
      </c>
      <c r="BM8" s="6">
        <f t="shared" ca="1" si="15"/>
        <v>-2.3800000000000002E-2</v>
      </c>
      <c r="BN8" s="6">
        <f t="shared" ca="1" si="15"/>
        <v>-2.3800000000000002E-2</v>
      </c>
      <c r="BO8" s="6">
        <f t="shared" ca="1" si="15"/>
        <v>-2.3800000000000002E-2</v>
      </c>
      <c r="BP8" s="6">
        <f t="shared" ca="1" si="15"/>
        <v>-2.3800000000000002E-2</v>
      </c>
      <c r="BQ8" s="6">
        <f t="shared" ca="1" si="15"/>
        <v>-2.3800000000000002E-2</v>
      </c>
      <c r="BR8" s="6">
        <f t="shared" ca="1" si="15"/>
        <v>-2.3800000000000002E-2</v>
      </c>
      <c r="BS8" s="6">
        <f t="shared" ca="1" si="15"/>
        <v>-2.3800000000000002E-2</v>
      </c>
      <c r="BT8" s="6">
        <f t="shared" ca="1" si="15"/>
        <v>-2.3800000000000002E-2</v>
      </c>
      <c r="BU8" s="6">
        <f t="shared" ca="1" si="15"/>
        <v>-2.3800000000000002E-2</v>
      </c>
      <c r="BV8" s="6">
        <f t="shared" ca="1" si="15"/>
        <v>-2.3800000000000002E-2</v>
      </c>
      <c r="BW8" s="6">
        <f t="shared" ca="1" si="15"/>
        <v>-2.3800000000000002E-2</v>
      </c>
      <c r="BX8" s="6">
        <f t="shared" ca="1" si="15"/>
        <v>-2.3800000000000002E-2</v>
      </c>
      <c r="BY8" s="31">
        <f t="shared" ca="1" si="16"/>
        <v>-21.1</v>
      </c>
      <c r="BZ8" s="31">
        <f t="shared" ca="1" si="17"/>
        <v>-639.03</v>
      </c>
      <c r="CA8" s="31">
        <f t="shared" ca="1" si="18"/>
        <v>-1477.75</v>
      </c>
      <c r="CB8" s="31">
        <f t="shared" ca="1" si="19"/>
        <v>-784.48</v>
      </c>
      <c r="CC8" s="31">
        <f t="shared" ca="1" si="20"/>
        <v>-1429.29</v>
      </c>
      <c r="CD8" s="31">
        <f t="shared" ca="1" si="21"/>
        <v>-821.73</v>
      </c>
      <c r="CE8" s="31">
        <f t="shared" ca="1" si="22"/>
        <v>-5532.62</v>
      </c>
      <c r="CF8" s="31">
        <f t="shared" ca="1" si="23"/>
        <v>-3475.97</v>
      </c>
      <c r="CG8" s="31">
        <f t="shared" ca="1" si="24"/>
        <v>-1230.32</v>
      </c>
      <c r="CH8" s="31">
        <f t="shared" ca="1" si="25"/>
        <v>-1839.23</v>
      </c>
      <c r="CI8" s="31">
        <f t="shared" ca="1" si="26"/>
        <v>-2109.84</v>
      </c>
      <c r="CJ8" s="31">
        <f t="shared" ca="1" si="27"/>
        <v>-1197.3399999999999</v>
      </c>
      <c r="CK8" s="32">
        <f t="shared" ca="1" si="56"/>
        <v>0.62</v>
      </c>
      <c r="CL8" s="32">
        <f t="shared" ca="1" si="57"/>
        <v>18.79</v>
      </c>
      <c r="CM8" s="32">
        <f t="shared" ca="1" si="58"/>
        <v>43.46</v>
      </c>
      <c r="CN8" s="32">
        <f t="shared" ca="1" si="59"/>
        <v>23.07</v>
      </c>
      <c r="CO8" s="32">
        <f t="shared" ca="1" si="60"/>
        <v>42.04</v>
      </c>
      <c r="CP8" s="32">
        <f t="shared" ca="1" si="61"/>
        <v>24.17</v>
      </c>
      <c r="CQ8" s="32">
        <f t="shared" ca="1" si="62"/>
        <v>162.72</v>
      </c>
      <c r="CR8" s="32">
        <f t="shared" ca="1" si="63"/>
        <v>102.23</v>
      </c>
      <c r="CS8" s="32">
        <f t="shared" ca="1" si="64"/>
        <v>36.19</v>
      </c>
      <c r="CT8" s="32">
        <f t="shared" ca="1" si="65"/>
        <v>54.09</v>
      </c>
      <c r="CU8" s="32">
        <f t="shared" ca="1" si="66"/>
        <v>62.05</v>
      </c>
      <c r="CV8" s="32">
        <f t="shared" ca="1" si="67"/>
        <v>35.22</v>
      </c>
      <c r="CW8" s="31">
        <f t="shared" ref="CW8:CW14" ca="1" si="104">BY8+CK8-AO8-BA8</f>
        <v>-23.76</v>
      </c>
      <c r="CX8" s="31">
        <f t="shared" ref="CX8:CX14" ca="1" si="105">BZ8+CL8-AP8-BB8</f>
        <v>-719.59</v>
      </c>
      <c r="CY8" s="31">
        <f t="shared" ref="CY8:CY14" ca="1" si="106">CA8+CM8-AQ8-BC8</f>
        <v>-1664.02</v>
      </c>
      <c r="CZ8" s="31">
        <f t="shared" ref="CZ8:CZ14" ca="1" si="107">CB8+CN8-AR8-BD8</f>
        <v>-870.18000000000006</v>
      </c>
      <c r="DA8" s="31">
        <f t="shared" ref="DA8:DA14" ca="1" si="108">CC8+CO8-AS8-BE8</f>
        <v>-1585.43</v>
      </c>
      <c r="DB8" s="31">
        <f t="shared" ref="DB8:DB14" ca="1" si="109">CD8+CP8-AT8-BF8</f>
        <v>-911.50000000000011</v>
      </c>
      <c r="DC8" s="31">
        <f t="shared" ref="DC8:DC14" ca="1" si="110">CE8+CQ8-AU8-BG8</f>
        <v>-6834.4099999999989</v>
      </c>
      <c r="DD8" s="31">
        <f t="shared" ref="DD8:DD14" ca="1" si="111">CF8+CR8-AV8-BH8</f>
        <v>-4293.8499999999995</v>
      </c>
      <c r="DE8" s="31">
        <f t="shared" ref="DE8:DE14" ca="1" si="112">CG8+CS8-AW8-BI8</f>
        <v>-1519.7999999999997</v>
      </c>
      <c r="DF8" s="31">
        <f t="shared" ref="DF8:DF14" ca="1" si="113">CH8+CT8-AX8-BJ8</f>
        <v>-2673.85</v>
      </c>
      <c r="DG8" s="31">
        <f t="shared" ref="DG8:DG14" ca="1" si="114">CI8+CU8-AY8-BK8</f>
        <v>-3067.25</v>
      </c>
      <c r="DH8" s="31">
        <f t="shared" ref="DH8:DH14" ca="1" si="115">CJ8+CV8-AZ8-BL8</f>
        <v>-1740.6699999999998</v>
      </c>
      <c r="DI8" s="32">
        <f t="shared" ca="1" si="68"/>
        <v>-1.19</v>
      </c>
      <c r="DJ8" s="32">
        <f t="shared" ca="1" si="69"/>
        <v>-35.979999999999997</v>
      </c>
      <c r="DK8" s="32">
        <f t="shared" ca="1" si="70"/>
        <v>-83.2</v>
      </c>
      <c r="DL8" s="32">
        <f t="shared" ca="1" si="71"/>
        <v>-43.51</v>
      </c>
      <c r="DM8" s="32">
        <f t="shared" ca="1" si="72"/>
        <v>-79.27</v>
      </c>
      <c r="DN8" s="32">
        <f t="shared" ca="1" si="73"/>
        <v>-45.58</v>
      </c>
      <c r="DO8" s="32">
        <f t="shared" ca="1" si="74"/>
        <v>-341.72</v>
      </c>
      <c r="DP8" s="32">
        <f t="shared" ca="1" si="75"/>
        <v>-214.69</v>
      </c>
      <c r="DQ8" s="32">
        <f t="shared" ca="1" si="76"/>
        <v>-75.989999999999995</v>
      </c>
      <c r="DR8" s="32">
        <f t="shared" ca="1" si="77"/>
        <v>-133.69</v>
      </c>
      <c r="DS8" s="32">
        <f t="shared" ca="1" si="78"/>
        <v>-153.36000000000001</v>
      </c>
      <c r="DT8" s="32">
        <f t="shared" ca="1" si="79"/>
        <v>-87.03</v>
      </c>
      <c r="DU8" s="31">
        <f t="shared" ca="1" si="80"/>
        <v>-4.43</v>
      </c>
      <c r="DV8" s="31">
        <f t="shared" ca="1" si="81"/>
        <v>-132.46</v>
      </c>
      <c r="DW8" s="31">
        <f t="shared" ca="1" si="82"/>
        <v>-302.8</v>
      </c>
      <c r="DX8" s="31">
        <f t="shared" ca="1" si="83"/>
        <v>-156.31</v>
      </c>
      <c r="DY8" s="31">
        <f t="shared" ca="1" si="84"/>
        <v>-281.20999999999998</v>
      </c>
      <c r="DZ8" s="31">
        <f t="shared" ca="1" si="85"/>
        <v>-159.55000000000001</v>
      </c>
      <c r="EA8" s="31">
        <f t="shared" ca="1" si="86"/>
        <v>-1180.83</v>
      </c>
      <c r="EB8" s="31">
        <f t="shared" ca="1" si="87"/>
        <v>-731.85</v>
      </c>
      <c r="EC8" s="31">
        <f t="shared" ca="1" si="88"/>
        <v>-255.49</v>
      </c>
      <c r="ED8" s="31">
        <f t="shared" ca="1" si="89"/>
        <v>-443.45</v>
      </c>
      <c r="EE8" s="31">
        <f t="shared" ca="1" si="90"/>
        <v>-501.53</v>
      </c>
      <c r="EF8" s="31">
        <f t="shared" ca="1" si="91"/>
        <v>-280.68</v>
      </c>
      <c r="EG8" s="32">
        <f t="shared" ca="1" si="92"/>
        <v>-29.380000000000003</v>
      </c>
      <c r="EH8" s="32">
        <f t="shared" ca="1" si="93"/>
        <v>-888.03000000000009</v>
      </c>
      <c r="EI8" s="32">
        <f t="shared" ca="1" si="94"/>
        <v>-2050.02</v>
      </c>
      <c r="EJ8" s="32">
        <f t="shared" ca="1" si="95"/>
        <v>-1070</v>
      </c>
      <c r="EK8" s="32">
        <f t="shared" ca="1" si="96"/>
        <v>-1945.91</v>
      </c>
      <c r="EL8" s="32">
        <f t="shared" ca="1" si="97"/>
        <v>-1116.6300000000001</v>
      </c>
      <c r="EM8" s="32">
        <f t="shared" ca="1" si="98"/>
        <v>-8356.9599999999991</v>
      </c>
      <c r="EN8" s="32">
        <f t="shared" ca="1" si="99"/>
        <v>-5240.3899999999994</v>
      </c>
      <c r="EO8" s="32">
        <f t="shared" ca="1" si="100"/>
        <v>-1851.2799999999997</v>
      </c>
      <c r="EP8" s="32">
        <f t="shared" ca="1" si="101"/>
        <v>-3250.99</v>
      </c>
      <c r="EQ8" s="32">
        <f t="shared" ca="1" si="102"/>
        <v>-3722.1400000000003</v>
      </c>
      <c r="ER8" s="32">
        <f t="shared" ca="1" si="103"/>
        <v>-2108.3799999999997</v>
      </c>
    </row>
    <row r="9" spans="1:148" x14ac:dyDescent="0.25">
      <c r="A9" t="s">
        <v>455</v>
      </c>
      <c r="B9" s="1" t="s">
        <v>152</v>
      </c>
      <c r="C9" t="str">
        <f t="shared" ca="1" si="1"/>
        <v>0000034911</v>
      </c>
      <c r="D9" t="str">
        <f t="shared" ca="1" si="2"/>
        <v>FortisAlberta Reversing POD - Stavely (349S)</v>
      </c>
      <c r="E9" s="51">
        <v>0.21812680000000001</v>
      </c>
      <c r="F9" s="51">
        <v>0</v>
      </c>
      <c r="G9" s="51">
        <v>0</v>
      </c>
      <c r="H9" s="51">
        <v>0</v>
      </c>
      <c r="I9" s="51">
        <v>0</v>
      </c>
      <c r="J9" s="51">
        <v>0</v>
      </c>
      <c r="K9" s="51">
        <v>0</v>
      </c>
      <c r="L9" s="51">
        <v>0</v>
      </c>
      <c r="M9" s="51">
        <v>0</v>
      </c>
      <c r="N9" s="51">
        <v>0</v>
      </c>
      <c r="O9" s="51">
        <v>0</v>
      </c>
      <c r="P9" s="51">
        <v>0</v>
      </c>
      <c r="Q9" s="32">
        <v>6.29</v>
      </c>
      <c r="R9" s="32">
        <v>0</v>
      </c>
      <c r="S9" s="32">
        <v>0</v>
      </c>
      <c r="T9" s="32">
        <v>0</v>
      </c>
      <c r="U9" s="32">
        <v>0</v>
      </c>
      <c r="V9" s="32">
        <v>0</v>
      </c>
      <c r="W9" s="32">
        <v>0</v>
      </c>
      <c r="X9" s="32">
        <v>0</v>
      </c>
      <c r="Y9" s="32">
        <v>0</v>
      </c>
      <c r="Z9" s="32">
        <v>0</v>
      </c>
      <c r="AA9" s="32">
        <v>0</v>
      </c>
      <c r="AB9" s="32">
        <v>0</v>
      </c>
      <c r="AC9" s="2">
        <v>0.66</v>
      </c>
      <c r="AD9" s="2">
        <v>0.66</v>
      </c>
      <c r="AE9" s="2">
        <v>0.66</v>
      </c>
      <c r="AF9" s="2">
        <v>0.66</v>
      </c>
      <c r="AG9" s="2">
        <v>0.66</v>
      </c>
      <c r="AH9" s="2">
        <v>0.66</v>
      </c>
      <c r="AI9" s="2">
        <v>0.66</v>
      </c>
      <c r="AJ9" s="2">
        <v>0.66</v>
      </c>
      <c r="AK9" s="2">
        <v>0.66</v>
      </c>
      <c r="AL9" s="2">
        <v>0.66</v>
      </c>
      <c r="AM9" s="2">
        <v>0.66</v>
      </c>
      <c r="AN9" s="2">
        <v>0.66</v>
      </c>
      <c r="AO9" s="33">
        <v>0.04</v>
      </c>
      <c r="AP9" s="33">
        <v>0</v>
      </c>
      <c r="AQ9" s="33">
        <v>0</v>
      </c>
      <c r="AR9" s="33">
        <v>0</v>
      </c>
      <c r="AS9" s="33">
        <v>0</v>
      </c>
      <c r="AT9" s="33">
        <v>0</v>
      </c>
      <c r="AU9" s="33">
        <v>0</v>
      </c>
      <c r="AV9" s="33">
        <v>0</v>
      </c>
      <c r="AW9" s="33">
        <v>0</v>
      </c>
      <c r="AX9" s="33">
        <v>0</v>
      </c>
      <c r="AY9" s="33">
        <v>0</v>
      </c>
      <c r="AZ9" s="33">
        <v>0</v>
      </c>
      <c r="BA9" s="31">
        <f t="shared" si="44"/>
        <v>-0.01</v>
      </c>
      <c r="BB9" s="31">
        <f t="shared" si="45"/>
        <v>0</v>
      </c>
      <c r="BC9" s="31">
        <f t="shared" si="46"/>
        <v>0</v>
      </c>
      <c r="BD9" s="31">
        <f t="shared" si="47"/>
        <v>0</v>
      </c>
      <c r="BE9" s="31">
        <f t="shared" si="48"/>
        <v>0</v>
      </c>
      <c r="BF9" s="31">
        <f t="shared" si="49"/>
        <v>0</v>
      </c>
      <c r="BG9" s="31">
        <f t="shared" si="50"/>
        <v>0</v>
      </c>
      <c r="BH9" s="31">
        <f t="shared" si="51"/>
        <v>0</v>
      </c>
      <c r="BI9" s="31">
        <f t="shared" si="52"/>
        <v>0</v>
      </c>
      <c r="BJ9" s="31">
        <f t="shared" si="53"/>
        <v>0</v>
      </c>
      <c r="BK9" s="31">
        <f t="shared" si="54"/>
        <v>0</v>
      </c>
      <c r="BL9" s="31">
        <f t="shared" si="55"/>
        <v>0</v>
      </c>
      <c r="BM9" s="6">
        <f t="shared" ca="1" si="15"/>
        <v>-2.6700000000000002E-2</v>
      </c>
      <c r="BN9" s="6">
        <f t="shared" ca="1" si="15"/>
        <v>-2.6700000000000002E-2</v>
      </c>
      <c r="BO9" s="6">
        <f t="shared" ca="1" si="15"/>
        <v>-2.6700000000000002E-2</v>
      </c>
      <c r="BP9" s="6">
        <f t="shared" ca="1" si="15"/>
        <v>-2.6700000000000002E-2</v>
      </c>
      <c r="BQ9" s="6">
        <f t="shared" ca="1" si="15"/>
        <v>-2.6700000000000002E-2</v>
      </c>
      <c r="BR9" s="6">
        <f t="shared" ca="1" si="15"/>
        <v>-2.6700000000000002E-2</v>
      </c>
      <c r="BS9" s="6">
        <f t="shared" ca="1" si="15"/>
        <v>-2.6700000000000002E-2</v>
      </c>
      <c r="BT9" s="6">
        <f t="shared" ca="1" si="15"/>
        <v>-2.6700000000000002E-2</v>
      </c>
      <c r="BU9" s="6">
        <f t="shared" ca="1" si="15"/>
        <v>-2.6700000000000002E-2</v>
      </c>
      <c r="BV9" s="6">
        <f t="shared" ca="1" si="15"/>
        <v>-2.6700000000000002E-2</v>
      </c>
      <c r="BW9" s="6">
        <f t="shared" ca="1" si="15"/>
        <v>-2.6700000000000002E-2</v>
      </c>
      <c r="BX9" s="6">
        <f t="shared" ca="1" si="15"/>
        <v>-2.6700000000000002E-2</v>
      </c>
      <c r="BY9" s="31">
        <f t="shared" ca="1" si="16"/>
        <v>-0.17</v>
      </c>
      <c r="BZ9" s="31">
        <f t="shared" ca="1" si="17"/>
        <v>0</v>
      </c>
      <c r="CA9" s="31">
        <f t="shared" ca="1" si="18"/>
        <v>0</v>
      </c>
      <c r="CB9" s="31">
        <f t="shared" ca="1" si="19"/>
        <v>0</v>
      </c>
      <c r="CC9" s="31">
        <f t="shared" ca="1" si="20"/>
        <v>0</v>
      </c>
      <c r="CD9" s="31">
        <f t="shared" ca="1" si="21"/>
        <v>0</v>
      </c>
      <c r="CE9" s="31">
        <f t="shared" ca="1" si="22"/>
        <v>0</v>
      </c>
      <c r="CF9" s="31">
        <f t="shared" ca="1" si="23"/>
        <v>0</v>
      </c>
      <c r="CG9" s="31">
        <f t="shared" ca="1" si="24"/>
        <v>0</v>
      </c>
      <c r="CH9" s="31">
        <f t="shared" ca="1" si="25"/>
        <v>0</v>
      </c>
      <c r="CI9" s="31">
        <f t="shared" ca="1" si="26"/>
        <v>0</v>
      </c>
      <c r="CJ9" s="31">
        <f t="shared" ca="1" si="27"/>
        <v>0</v>
      </c>
      <c r="CK9" s="32">
        <f t="shared" ca="1" si="56"/>
        <v>0</v>
      </c>
      <c r="CL9" s="32">
        <f t="shared" ca="1" si="57"/>
        <v>0</v>
      </c>
      <c r="CM9" s="32">
        <f t="shared" ca="1" si="58"/>
        <v>0</v>
      </c>
      <c r="CN9" s="32">
        <f t="shared" ca="1" si="59"/>
        <v>0</v>
      </c>
      <c r="CO9" s="32">
        <f t="shared" ca="1" si="60"/>
        <v>0</v>
      </c>
      <c r="CP9" s="32">
        <f t="shared" ca="1" si="61"/>
        <v>0</v>
      </c>
      <c r="CQ9" s="32">
        <f t="shared" ca="1" si="62"/>
        <v>0</v>
      </c>
      <c r="CR9" s="32">
        <f t="shared" ca="1" si="63"/>
        <v>0</v>
      </c>
      <c r="CS9" s="32">
        <f t="shared" ca="1" si="64"/>
        <v>0</v>
      </c>
      <c r="CT9" s="32">
        <f t="shared" ca="1" si="65"/>
        <v>0</v>
      </c>
      <c r="CU9" s="32">
        <f t="shared" ca="1" si="66"/>
        <v>0</v>
      </c>
      <c r="CV9" s="32">
        <f t="shared" ca="1" si="67"/>
        <v>0</v>
      </c>
      <c r="CW9" s="31">
        <f t="shared" ca="1" si="104"/>
        <v>-0.2</v>
      </c>
      <c r="CX9" s="31">
        <f t="shared" ca="1" si="105"/>
        <v>0</v>
      </c>
      <c r="CY9" s="31">
        <f t="shared" ca="1" si="106"/>
        <v>0</v>
      </c>
      <c r="CZ9" s="31">
        <f t="shared" ca="1" si="107"/>
        <v>0</v>
      </c>
      <c r="DA9" s="31">
        <f t="shared" ca="1" si="108"/>
        <v>0</v>
      </c>
      <c r="DB9" s="31">
        <f t="shared" ca="1" si="109"/>
        <v>0</v>
      </c>
      <c r="DC9" s="31">
        <f t="shared" ca="1" si="110"/>
        <v>0</v>
      </c>
      <c r="DD9" s="31">
        <f t="shared" ca="1" si="111"/>
        <v>0</v>
      </c>
      <c r="DE9" s="31">
        <f t="shared" ca="1" si="112"/>
        <v>0</v>
      </c>
      <c r="DF9" s="31">
        <f t="shared" ca="1" si="113"/>
        <v>0</v>
      </c>
      <c r="DG9" s="31">
        <f t="shared" ca="1" si="114"/>
        <v>0</v>
      </c>
      <c r="DH9" s="31">
        <f t="shared" ca="1" si="115"/>
        <v>0</v>
      </c>
      <c r="DI9" s="32">
        <f t="shared" ca="1" si="68"/>
        <v>-0.01</v>
      </c>
      <c r="DJ9" s="32">
        <f t="shared" ca="1" si="69"/>
        <v>0</v>
      </c>
      <c r="DK9" s="32">
        <f t="shared" ca="1" si="70"/>
        <v>0</v>
      </c>
      <c r="DL9" s="32">
        <f t="shared" ca="1" si="71"/>
        <v>0</v>
      </c>
      <c r="DM9" s="32">
        <f t="shared" ca="1" si="72"/>
        <v>0</v>
      </c>
      <c r="DN9" s="32">
        <f t="shared" ca="1" si="73"/>
        <v>0</v>
      </c>
      <c r="DO9" s="32">
        <f t="shared" ca="1" si="74"/>
        <v>0</v>
      </c>
      <c r="DP9" s="32">
        <f t="shared" ca="1" si="75"/>
        <v>0</v>
      </c>
      <c r="DQ9" s="32">
        <f t="shared" ca="1" si="76"/>
        <v>0</v>
      </c>
      <c r="DR9" s="32">
        <f t="shared" ca="1" si="77"/>
        <v>0</v>
      </c>
      <c r="DS9" s="32">
        <f t="shared" ca="1" si="78"/>
        <v>0</v>
      </c>
      <c r="DT9" s="32">
        <f t="shared" ca="1" si="79"/>
        <v>0</v>
      </c>
      <c r="DU9" s="31">
        <f t="shared" ca="1" si="80"/>
        <v>-0.04</v>
      </c>
      <c r="DV9" s="31">
        <f t="shared" ca="1" si="81"/>
        <v>0</v>
      </c>
      <c r="DW9" s="31">
        <f t="shared" ca="1" si="82"/>
        <v>0</v>
      </c>
      <c r="DX9" s="31">
        <f t="shared" ca="1" si="83"/>
        <v>0</v>
      </c>
      <c r="DY9" s="31">
        <f t="shared" ca="1" si="84"/>
        <v>0</v>
      </c>
      <c r="DZ9" s="31">
        <f t="shared" ca="1" si="85"/>
        <v>0</v>
      </c>
      <c r="EA9" s="31">
        <f t="shared" ca="1" si="86"/>
        <v>0</v>
      </c>
      <c r="EB9" s="31">
        <f t="shared" ca="1" si="87"/>
        <v>0</v>
      </c>
      <c r="EC9" s="31">
        <f t="shared" ca="1" si="88"/>
        <v>0</v>
      </c>
      <c r="ED9" s="31">
        <f t="shared" ca="1" si="89"/>
        <v>0</v>
      </c>
      <c r="EE9" s="31">
        <f t="shared" ca="1" si="90"/>
        <v>0</v>
      </c>
      <c r="EF9" s="31">
        <f t="shared" ca="1" si="91"/>
        <v>0</v>
      </c>
      <c r="EG9" s="32">
        <f t="shared" ca="1" si="92"/>
        <v>-0.25</v>
      </c>
      <c r="EH9" s="32">
        <f t="shared" ca="1" si="93"/>
        <v>0</v>
      </c>
      <c r="EI9" s="32">
        <f t="shared" ca="1" si="94"/>
        <v>0</v>
      </c>
      <c r="EJ9" s="32">
        <f t="shared" ca="1" si="95"/>
        <v>0</v>
      </c>
      <c r="EK9" s="32">
        <f t="shared" ca="1" si="96"/>
        <v>0</v>
      </c>
      <c r="EL9" s="32">
        <f t="shared" ca="1" si="97"/>
        <v>0</v>
      </c>
      <c r="EM9" s="32">
        <f t="shared" ca="1" si="98"/>
        <v>0</v>
      </c>
      <c r="EN9" s="32">
        <f t="shared" ca="1" si="99"/>
        <v>0</v>
      </c>
      <c r="EO9" s="32">
        <f t="shared" ca="1" si="100"/>
        <v>0</v>
      </c>
      <c r="EP9" s="32">
        <f t="shared" ca="1" si="101"/>
        <v>0</v>
      </c>
      <c r="EQ9" s="32">
        <f t="shared" ca="1" si="102"/>
        <v>0</v>
      </c>
      <c r="ER9" s="32">
        <f t="shared" ca="1" si="103"/>
        <v>0</v>
      </c>
    </row>
    <row r="10" spans="1:148" x14ac:dyDescent="0.25">
      <c r="A10" t="s">
        <v>455</v>
      </c>
      <c r="B10" s="1" t="s">
        <v>153</v>
      </c>
      <c r="C10" t="str">
        <f t="shared" ca="1" si="1"/>
        <v>0000038511</v>
      </c>
      <c r="D10" t="str">
        <f t="shared" ca="1" si="2"/>
        <v>FortisAlberta Reversing POD - Spring Coulee (385S)</v>
      </c>
      <c r="E10" s="51">
        <v>0</v>
      </c>
      <c r="F10" s="51">
        <v>0</v>
      </c>
      <c r="G10" s="51">
        <v>0</v>
      </c>
      <c r="H10" s="51">
        <v>0</v>
      </c>
      <c r="I10" s="51">
        <v>0</v>
      </c>
      <c r="J10" s="51">
        <v>3.1445530000000002</v>
      </c>
      <c r="K10" s="51">
        <v>5.1895790999999996</v>
      </c>
      <c r="L10" s="51">
        <v>0</v>
      </c>
      <c r="M10" s="51">
        <v>0</v>
      </c>
      <c r="N10" s="51">
        <v>0</v>
      </c>
      <c r="O10" s="51">
        <v>0</v>
      </c>
      <c r="P10" s="51">
        <v>0</v>
      </c>
      <c r="Q10" s="32">
        <v>0</v>
      </c>
      <c r="R10" s="32">
        <v>0</v>
      </c>
      <c r="S10" s="32">
        <v>0</v>
      </c>
      <c r="T10" s="32">
        <v>0</v>
      </c>
      <c r="U10" s="32">
        <v>0</v>
      </c>
      <c r="V10" s="32">
        <v>147</v>
      </c>
      <c r="W10" s="32">
        <v>962.48</v>
      </c>
      <c r="X10" s="32">
        <v>0</v>
      </c>
      <c r="Y10" s="32">
        <v>0</v>
      </c>
      <c r="Z10" s="32">
        <v>0</v>
      </c>
      <c r="AA10" s="32">
        <v>0</v>
      </c>
      <c r="AB10" s="32">
        <v>0</v>
      </c>
      <c r="AC10" s="2">
        <v>2.2400000000000002</v>
      </c>
      <c r="AD10" s="2">
        <v>2.2400000000000002</v>
      </c>
      <c r="AE10" s="2">
        <v>2.2400000000000002</v>
      </c>
      <c r="AF10" s="2">
        <v>2.2400000000000002</v>
      </c>
      <c r="AG10" s="2">
        <v>2.2400000000000002</v>
      </c>
      <c r="AH10" s="2">
        <v>2.2400000000000002</v>
      </c>
      <c r="AI10" s="2">
        <v>2.2400000000000002</v>
      </c>
      <c r="AJ10" s="2">
        <v>2.2400000000000002</v>
      </c>
      <c r="AK10" s="2">
        <v>2.2400000000000002</v>
      </c>
      <c r="AL10" s="2">
        <v>2.2400000000000002</v>
      </c>
      <c r="AM10" s="2">
        <v>2.2400000000000002</v>
      </c>
      <c r="AN10" s="2">
        <v>2.2400000000000002</v>
      </c>
      <c r="AO10" s="33">
        <v>0</v>
      </c>
      <c r="AP10" s="33">
        <v>0</v>
      </c>
      <c r="AQ10" s="33">
        <v>0</v>
      </c>
      <c r="AR10" s="33">
        <v>0</v>
      </c>
      <c r="AS10" s="33">
        <v>0</v>
      </c>
      <c r="AT10" s="33">
        <v>3.29</v>
      </c>
      <c r="AU10" s="33">
        <v>21.56</v>
      </c>
      <c r="AV10" s="33">
        <v>0</v>
      </c>
      <c r="AW10" s="33">
        <v>0</v>
      </c>
      <c r="AX10" s="33">
        <v>0</v>
      </c>
      <c r="AY10" s="33">
        <v>0</v>
      </c>
      <c r="AZ10" s="33">
        <v>0</v>
      </c>
      <c r="BA10" s="31">
        <f t="shared" si="44"/>
        <v>0</v>
      </c>
      <c r="BB10" s="31">
        <f t="shared" si="45"/>
        <v>0</v>
      </c>
      <c r="BC10" s="31">
        <f t="shared" si="46"/>
        <v>0</v>
      </c>
      <c r="BD10" s="31">
        <f t="shared" si="47"/>
        <v>0</v>
      </c>
      <c r="BE10" s="31">
        <f t="shared" si="48"/>
        <v>0</v>
      </c>
      <c r="BF10" s="31">
        <f t="shared" si="49"/>
        <v>-0.22</v>
      </c>
      <c r="BG10" s="31">
        <f t="shared" si="50"/>
        <v>1.44</v>
      </c>
      <c r="BH10" s="31">
        <f t="shared" si="51"/>
        <v>0</v>
      </c>
      <c r="BI10" s="31">
        <f t="shared" si="52"/>
        <v>0</v>
      </c>
      <c r="BJ10" s="31">
        <f t="shared" si="53"/>
        <v>0</v>
      </c>
      <c r="BK10" s="31">
        <f t="shared" si="54"/>
        <v>0</v>
      </c>
      <c r="BL10" s="31">
        <f t="shared" si="55"/>
        <v>0</v>
      </c>
      <c r="BM10" s="6">
        <f t="shared" ca="1" si="15"/>
        <v>1.6299999999999999E-2</v>
      </c>
      <c r="BN10" s="6">
        <f t="shared" ca="1" si="15"/>
        <v>1.6299999999999999E-2</v>
      </c>
      <c r="BO10" s="6">
        <f t="shared" ca="1" si="15"/>
        <v>1.6299999999999999E-2</v>
      </c>
      <c r="BP10" s="6">
        <f t="shared" ca="1" si="15"/>
        <v>1.6299999999999999E-2</v>
      </c>
      <c r="BQ10" s="6">
        <f t="shared" ca="1" si="15"/>
        <v>1.6299999999999999E-2</v>
      </c>
      <c r="BR10" s="6">
        <f t="shared" ca="1" si="15"/>
        <v>1.6299999999999999E-2</v>
      </c>
      <c r="BS10" s="6">
        <f t="shared" ca="1" si="15"/>
        <v>1.6299999999999999E-2</v>
      </c>
      <c r="BT10" s="6">
        <f t="shared" ca="1" si="15"/>
        <v>1.6299999999999999E-2</v>
      </c>
      <c r="BU10" s="6">
        <f t="shared" ca="1" si="15"/>
        <v>1.6299999999999999E-2</v>
      </c>
      <c r="BV10" s="6">
        <f t="shared" ca="1" si="15"/>
        <v>1.6299999999999999E-2</v>
      </c>
      <c r="BW10" s="6">
        <f t="shared" ca="1" si="15"/>
        <v>1.6299999999999999E-2</v>
      </c>
      <c r="BX10" s="6">
        <f t="shared" ca="1" si="15"/>
        <v>1.6299999999999999E-2</v>
      </c>
      <c r="BY10" s="31">
        <f t="shared" ca="1" si="16"/>
        <v>0</v>
      </c>
      <c r="BZ10" s="31">
        <f t="shared" ca="1" si="17"/>
        <v>0</v>
      </c>
      <c r="CA10" s="31">
        <f t="shared" ca="1" si="18"/>
        <v>0</v>
      </c>
      <c r="CB10" s="31">
        <f t="shared" ca="1" si="19"/>
        <v>0</v>
      </c>
      <c r="CC10" s="31">
        <f t="shared" ca="1" si="20"/>
        <v>0</v>
      </c>
      <c r="CD10" s="31">
        <f t="shared" ca="1" si="21"/>
        <v>2.4</v>
      </c>
      <c r="CE10" s="31">
        <f t="shared" ca="1" si="22"/>
        <v>15.69</v>
      </c>
      <c r="CF10" s="31">
        <f t="shared" ca="1" si="23"/>
        <v>0</v>
      </c>
      <c r="CG10" s="31">
        <f t="shared" ca="1" si="24"/>
        <v>0</v>
      </c>
      <c r="CH10" s="31">
        <f t="shared" ca="1" si="25"/>
        <v>0</v>
      </c>
      <c r="CI10" s="31">
        <f t="shared" ca="1" si="26"/>
        <v>0</v>
      </c>
      <c r="CJ10" s="31">
        <f t="shared" ca="1" si="27"/>
        <v>0</v>
      </c>
      <c r="CK10" s="32">
        <f t="shared" ca="1" si="56"/>
        <v>0</v>
      </c>
      <c r="CL10" s="32">
        <f t="shared" ca="1" si="57"/>
        <v>0</v>
      </c>
      <c r="CM10" s="32">
        <f t="shared" ca="1" si="58"/>
        <v>0</v>
      </c>
      <c r="CN10" s="32">
        <f t="shared" ca="1" si="59"/>
        <v>0</v>
      </c>
      <c r="CO10" s="32">
        <f t="shared" ca="1" si="60"/>
        <v>0</v>
      </c>
      <c r="CP10" s="32">
        <f t="shared" ca="1" si="61"/>
        <v>0.1</v>
      </c>
      <c r="CQ10" s="32">
        <f t="shared" ca="1" si="62"/>
        <v>0.67</v>
      </c>
      <c r="CR10" s="32">
        <f t="shared" ca="1" si="63"/>
        <v>0</v>
      </c>
      <c r="CS10" s="32">
        <f t="shared" ca="1" si="64"/>
        <v>0</v>
      </c>
      <c r="CT10" s="32">
        <f t="shared" ca="1" si="65"/>
        <v>0</v>
      </c>
      <c r="CU10" s="32">
        <f t="shared" ca="1" si="66"/>
        <v>0</v>
      </c>
      <c r="CV10" s="32">
        <f t="shared" ca="1" si="67"/>
        <v>0</v>
      </c>
      <c r="CW10" s="31">
        <f t="shared" ca="1" si="104"/>
        <v>0</v>
      </c>
      <c r="CX10" s="31">
        <f t="shared" ca="1" si="105"/>
        <v>0</v>
      </c>
      <c r="CY10" s="31">
        <f t="shared" ca="1" si="106"/>
        <v>0</v>
      </c>
      <c r="CZ10" s="31">
        <f t="shared" ca="1" si="107"/>
        <v>0</v>
      </c>
      <c r="DA10" s="31">
        <f t="shared" ca="1" si="108"/>
        <v>0</v>
      </c>
      <c r="DB10" s="31">
        <f t="shared" ca="1" si="109"/>
        <v>-0.57000000000000006</v>
      </c>
      <c r="DC10" s="31">
        <f t="shared" ca="1" si="110"/>
        <v>-6.6399999999999988</v>
      </c>
      <c r="DD10" s="31">
        <f t="shared" ca="1" si="111"/>
        <v>0</v>
      </c>
      <c r="DE10" s="31">
        <f t="shared" ca="1" si="112"/>
        <v>0</v>
      </c>
      <c r="DF10" s="31">
        <f t="shared" ca="1" si="113"/>
        <v>0</v>
      </c>
      <c r="DG10" s="31">
        <f t="shared" ca="1" si="114"/>
        <v>0</v>
      </c>
      <c r="DH10" s="31">
        <f t="shared" ca="1" si="115"/>
        <v>0</v>
      </c>
      <c r="DI10" s="32">
        <f t="shared" ca="1" si="68"/>
        <v>0</v>
      </c>
      <c r="DJ10" s="32">
        <f t="shared" ca="1" si="69"/>
        <v>0</v>
      </c>
      <c r="DK10" s="32">
        <f t="shared" ca="1" si="70"/>
        <v>0</v>
      </c>
      <c r="DL10" s="32">
        <f t="shared" ca="1" si="71"/>
        <v>0</v>
      </c>
      <c r="DM10" s="32">
        <f t="shared" ca="1" si="72"/>
        <v>0</v>
      </c>
      <c r="DN10" s="32">
        <f t="shared" ca="1" si="73"/>
        <v>-0.03</v>
      </c>
      <c r="DO10" s="32">
        <f t="shared" ca="1" si="74"/>
        <v>-0.33</v>
      </c>
      <c r="DP10" s="32">
        <f t="shared" ca="1" si="75"/>
        <v>0</v>
      </c>
      <c r="DQ10" s="32">
        <f t="shared" ca="1" si="76"/>
        <v>0</v>
      </c>
      <c r="DR10" s="32">
        <f t="shared" ca="1" si="77"/>
        <v>0</v>
      </c>
      <c r="DS10" s="32">
        <f t="shared" ca="1" si="78"/>
        <v>0</v>
      </c>
      <c r="DT10" s="32">
        <f t="shared" ca="1" si="79"/>
        <v>0</v>
      </c>
      <c r="DU10" s="31">
        <f t="shared" ca="1" si="80"/>
        <v>0</v>
      </c>
      <c r="DV10" s="31">
        <f t="shared" ca="1" si="81"/>
        <v>0</v>
      </c>
      <c r="DW10" s="31">
        <f t="shared" ca="1" si="82"/>
        <v>0</v>
      </c>
      <c r="DX10" s="31">
        <f t="shared" ca="1" si="83"/>
        <v>0</v>
      </c>
      <c r="DY10" s="31">
        <f t="shared" ca="1" si="84"/>
        <v>0</v>
      </c>
      <c r="DZ10" s="31">
        <f t="shared" ca="1" si="85"/>
        <v>-0.1</v>
      </c>
      <c r="EA10" s="31">
        <f t="shared" ca="1" si="86"/>
        <v>-1.1499999999999999</v>
      </c>
      <c r="EB10" s="31">
        <f t="shared" ca="1" si="87"/>
        <v>0</v>
      </c>
      <c r="EC10" s="31">
        <f t="shared" ca="1" si="88"/>
        <v>0</v>
      </c>
      <c r="ED10" s="31">
        <f t="shared" ca="1" si="89"/>
        <v>0</v>
      </c>
      <c r="EE10" s="31">
        <f t="shared" ca="1" si="90"/>
        <v>0</v>
      </c>
      <c r="EF10" s="31">
        <f t="shared" ca="1" si="91"/>
        <v>0</v>
      </c>
      <c r="EG10" s="32">
        <f t="shared" ca="1" si="92"/>
        <v>0</v>
      </c>
      <c r="EH10" s="32">
        <f t="shared" ca="1" si="93"/>
        <v>0</v>
      </c>
      <c r="EI10" s="32">
        <f t="shared" ca="1" si="94"/>
        <v>0</v>
      </c>
      <c r="EJ10" s="32">
        <f t="shared" ca="1" si="95"/>
        <v>0</v>
      </c>
      <c r="EK10" s="32">
        <f t="shared" ca="1" si="96"/>
        <v>0</v>
      </c>
      <c r="EL10" s="32">
        <f t="shared" ca="1" si="97"/>
        <v>-0.70000000000000007</v>
      </c>
      <c r="EM10" s="32">
        <f t="shared" ca="1" si="98"/>
        <v>-8.1199999999999992</v>
      </c>
      <c r="EN10" s="32">
        <f t="shared" ca="1" si="99"/>
        <v>0</v>
      </c>
      <c r="EO10" s="32">
        <f t="shared" ca="1" si="100"/>
        <v>0</v>
      </c>
      <c r="EP10" s="32">
        <f t="shared" ca="1" si="101"/>
        <v>0</v>
      </c>
      <c r="EQ10" s="32">
        <f t="shared" ca="1" si="102"/>
        <v>0</v>
      </c>
      <c r="ER10" s="32">
        <f t="shared" ca="1" si="103"/>
        <v>0</v>
      </c>
    </row>
    <row r="11" spans="1:148" x14ac:dyDescent="0.25">
      <c r="A11" t="s">
        <v>455</v>
      </c>
      <c r="B11" s="1" t="s">
        <v>154</v>
      </c>
      <c r="C11" t="str">
        <f t="shared" ca="1" si="1"/>
        <v>0000039611</v>
      </c>
      <c r="D11" t="str">
        <f t="shared" ca="1" si="2"/>
        <v>FortisAlberta Reversing POD - Pincher Creek (396S)</v>
      </c>
      <c r="E11" s="51">
        <v>1134.6273729</v>
      </c>
      <c r="F11" s="51">
        <v>370.43275879999999</v>
      </c>
      <c r="G11" s="51">
        <v>673.66251910000005</v>
      </c>
      <c r="H11" s="51">
        <v>948.21689579999997</v>
      </c>
      <c r="I11" s="51">
        <v>183.6970872</v>
      </c>
      <c r="J11" s="51">
        <v>491.2152964</v>
      </c>
      <c r="K11" s="51">
        <v>331.39234770000002</v>
      </c>
      <c r="L11" s="51">
        <v>250.8290921</v>
      </c>
      <c r="M11" s="51">
        <v>551.75295940000001</v>
      </c>
      <c r="N11" s="51">
        <v>1854.2907977</v>
      </c>
      <c r="O11" s="51">
        <v>1178.2341868000001</v>
      </c>
      <c r="P11" s="51">
        <v>1033.5482942000001</v>
      </c>
      <c r="Q11" s="32">
        <v>31366.240000000002</v>
      </c>
      <c r="R11" s="32">
        <v>17333.73</v>
      </c>
      <c r="S11" s="32">
        <v>14714.99</v>
      </c>
      <c r="T11" s="32">
        <v>21564.65</v>
      </c>
      <c r="U11" s="32">
        <v>4543.57</v>
      </c>
      <c r="V11" s="32">
        <v>8268.7099999999991</v>
      </c>
      <c r="W11" s="32">
        <v>9175.26</v>
      </c>
      <c r="X11" s="32">
        <v>6503.75</v>
      </c>
      <c r="Y11" s="32">
        <v>10011.950000000001</v>
      </c>
      <c r="Z11" s="32">
        <v>40179.96</v>
      </c>
      <c r="AA11" s="32">
        <v>27941.14</v>
      </c>
      <c r="AB11" s="32">
        <v>22047.95</v>
      </c>
      <c r="AC11" s="2">
        <v>3.11</v>
      </c>
      <c r="AD11" s="2">
        <v>3.11</v>
      </c>
      <c r="AE11" s="2">
        <v>3.11</v>
      </c>
      <c r="AF11" s="2">
        <v>3.11</v>
      </c>
      <c r="AG11" s="2">
        <v>3.11</v>
      </c>
      <c r="AH11" s="2">
        <v>3.11</v>
      </c>
      <c r="AI11" s="2">
        <v>3.11</v>
      </c>
      <c r="AJ11" s="2">
        <v>3.11</v>
      </c>
      <c r="AK11" s="2">
        <v>3.11</v>
      </c>
      <c r="AL11" s="2">
        <v>3.11</v>
      </c>
      <c r="AM11" s="2">
        <v>3.11</v>
      </c>
      <c r="AN11" s="2">
        <v>3.11</v>
      </c>
      <c r="AO11" s="33">
        <v>975.49</v>
      </c>
      <c r="AP11" s="33">
        <v>539.08000000000004</v>
      </c>
      <c r="AQ11" s="33">
        <v>457.64</v>
      </c>
      <c r="AR11" s="33">
        <v>670.66</v>
      </c>
      <c r="AS11" s="33">
        <v>141.30000000000001</v>
      </c>
      <c r="AT11" s="33">
        <v>257.16000000000003</v>
      </c>
      <c r="AU11" s="33">
        <v>285.35000000000002</v>
      </c>
      <c r="AV11" s="33">
        <v>202.27</v>
      </c>
      <c r="AW11" s="33">
        <v>311.37</v>
      </c>
      <c r="AX11" s="33">
        <v>1249.5999999999999</v>
      </c>
      <c r="AY11" s="33">
        <v>868.97</v>
      </c>
      <c r="AZ11" s="33">
        <v>685.69</v>
      </c>
      <c r="BA11" s="31">
        <f t="shared" si="44"/>
        <v>-34.5</v>
      </c>
      <c r="BB11" s="31">
        <f t="shared" si="45"/>
        <v>-19.07</v>
      </c>
      <c r="BC11" s="31">
        <f t="shared" si="46"/>
        <v>-16.190000000000001</v>
      </c>
      <c r="BD11" s="31">
        <f t="shared" si="47"/>
        <v>-32.35</v>
      </c>
      <c r="BE11" s="31">
        <f t="shared" si="48"/>
        <v>-6.82</v>
      </c>
      <c r="BF11" s="31">
        <f t="shared" si="49"/>
        <v>-12.4</v>
      </c>
      <c r="BG11" s="31">
        <f t="shared" si="50"/>
        <v>13.76</v>
      </c>
      <c r="BH11" s="31">
        <f t="shared" si="51"/>
        <v>9.76</v>
      </c>
      <c r="BI11" s="31">
        <f t="shared" si="52"/>
        <v>15.02</v>
      </c>
      <c r="BJ11" s="31">
        <f t="shared" si="53"/>
        <v>269.20999999999998</v>
      </c>
      <c r="BK11" s="31">
        <f t="shared" si="54"/>
        <v>187.21</v>
      </c>
      <c r="BL11" s="31">
        <f t="shared" si="55"/>
        <v>147.72</v>
      </c>
      <c r="BM11" s="6">
        <f t="shared" ca="1" si="15"/>
        <v>5.3900000000000003E-2</v>
      </c>
      <c r="BN11" s="6">
        <f t="shared" ca="1" si="15"/>
        <v>5.3900000000000003E-2</v>
      </c>
      <c r="BO11" s="6">
        <f t="shared" ca="1" si="15"/>
        <v>5.3900000000000003E-2</v>
      </c>
      <c r="BP11" s="6">
        <f t="shared" ca="1" si="15"/>
        <v>5.3900000000000003E-2</v>
      </c>
      <c r="BQ11" s="6">
        <f t="shared" ca="1" si="15"/>
        <v>5.3900000000000003E-2</v>
      </c>
      <c r="BR11" s="6">
        <f t="shared" ca="1" si="15"/>
        <v>5.3900000000000003E-2</v>
      </c>
      <c r="BS11" s="6">
        <f t="shared" ca="1" si="15"/>
        <v>5.3900000000000003E-2</v>
      </c>
      <c r="BT11" s="6">
        <f t="shared" ca="1" si="15"/>
        <v>5.3900000000000003E-2</v>
      </c>
      <c r="BU11" s="6">
        <f t="shared" ca="1" si="15"/>
        <v>5.3900000000000003E-2</v>
      </c>
      <c r="BV11" s="6">
        <f t="shared" ca="1" si="15"/>
        <v>5.3900000000000003E-2</v>
      </c>
      <c r="BW11" s="6">
        <f t="shared" ca="1" si="15"/>
        <v>5.3900000000000003E-2</v>
      </c>
      <c r="BX11" s="6">
        <f t="shared" ca="1" si="15"/>
        <v>5.3900000000000003E-2</v>
      </c>
      <c r="BY11" s="31">
        <f t="shared" ca="1" si="16"/>
        <v>1690.64</v>
      </c>
      <c r="BZ11" s="31">
        <f t="shared" ca="1" si="17"/>
        <v>934.29</v>
      </c>
      <c r="CA11" s="31">
        <f t="shared" ca="1" si="18"/>
        <v>793.14</v>
      </c>
      <c r="CB11" s="31">
        <f t="shared" ca="1" si="19"/>
        <v>1162.33</v>
      </c>
      <c r="CC11" s="31">
        <f t="shared" ca="1" si="20"/>
        <v>244.9</v>
      </c>
      <c r="CD11" s="31">
        <f t="shared" ca="1" si="21"/>
        <v>445.68</v>
      </c>
      <c r="CE11" s="31">
        <f t="shared" ca="1" si="22"/>
        <v>494.55</v>
      </c>
      <c r="CF11" s="31">
        <f t="shared" ca="1" si="23"/>
        <v>350.55</v>
      </c>
      <c r="CG11" s="31">
        <f t="shared" ca="1" si="24"/>
        <v>539.64</v>
      </c>
      <c r="CH11" s="31">
        <f t="shared" ca="1" si="25"/>
        <v>2165.6999999999998</v>
      </c>
      <c r="CI11" s="31">
        <f t="shared" ca="1" si="26"/>
        <v>1506.03</v>
      </c>
      <c r="CJ11" s="31">
        <f t="shared" ca="1" si="27"/>
        <v>1188.3800000000001</v>
      </c>
      <c r="CK11" s="32">
        <f t="shared" ca="1" si="56"/>
        <v>21.96</v>
      </c>
      <c r="CL11" s="32">
        <f t="shared" ca="1" si="57"/>
        <v>12.13</v>
      </c>
      <c r="CM11" s="32">
        <f t="shared" ca="1" si="58"/>
        <v>10.3</v>
      </c>
      <c r="CN11" s="32">
        <f t="shared" ca="1" si="59"/>
        <v>15.1</v>
      </c>
      <c r="CO11" s="32">
        <f t="shared" ca="1" si="60"/>
        <v>3.18</v>
      </c>
      <c r="CP11" s="32">
        <f t="shared" ca="1" si="61"/>
        <v>5.79</v>
      </c>
      <c r="CQ11" s="32">
        <f t="shared" ca="1" si="62"/>
        <v>6.42</v>
      </c>
      <c r="CR11" s="32">
        <f t="shared" ca="1" si="63"/>
        <v>4.55</v>
      </c>
      <c r="CS11" s="32">
        <f t="shared" ca="1" si="64"/>
        <v>7.01</v>
      </c>
      <c r="CT11" s="32">
        <f t="shared" ca="1" si="65"/>
        <v>28.13</v>
      </c>
      <c r="CU11" s="32">
        <f t="shared" ca="1" si="66"/>
        <v>19.559999999999999</v>
      </c>
      <c r="CV11" s="32">
        <f t="shared" ca="1" si="67"/>
        <v>15.43</v>
      </c>
      <c r="CW11" s="31">
        <f t="shared" ca="1" si="104"/>
        <v>771.61000000000013</v>
      </c>
      <c r="CX11" s="31">
        <f t="shared" ca="1" si="105"/>
        <v>426.40999999999991</v>
      </c>
      <c r="CY11" s="31">
        <f t="shared" ca="1" si="106"/>
        <v>361.98999999999995</v>
      </c>
      <c r="CZ11" s="31">
        <f t="shared" ca="1" si="107"/>
        <v>539.11999999999989</v>
      </c>
      <c r="DA11" s="31">
        <f t="shared" ca="1" si="108"/>
        <v>113.6</v>
      </c>
      <c r="DB11" s="31">
        <f t="shared" ca="1" si="109"/>
        <v>206.71</v>
      </c>
      <c r="DC11" s="31">
        <f t="shared" ca="1" si="110"/>
        <v>201.86</v>
      </c>
      <c r="DD11" s="31">
        <f t="shared" ca="1" si="111"/>
        <v>143.07000000000002</v>
      </c>
      <c r="DE11" s="31">
        <f t="shared" ca="1" si="112"/>
        <v>220.25999999999996</v>
      </c>
      <c r="DF11" s="31">
        <f t="shared" ca="1" si="113"/>
        <v>675.02</v>
      </c>
      <c r="DG11" s="31">
        <f t="shared" ca="1" si="114"/>
        <v>469.40999999999985</v>
      </c>
      <c r="DH11" s="31">
        <f t="shared" ca="1" si="115"/>
        <v>370.40000000000009</v>
      </c>
      <c r="DI11" s="32">
        <f t="shared" ca="1" si="68"/>
        <v>38.58</v>
      </c>
      <c r="DJ11" s="32">
        <f t="shared" ca="1" si="69"/>
        <v>21.32</v>
      </c>
      <c r="DK11" s="32">
        <f t="shared" ca="1" si="70"/>
        <v>18.100000000000001</v>
      </c>
      <c r="DL11" s="32">
        <f t="shared" ca="1" si="71"/>
        <v>26.96</v>
      </c>
      <c r="DM11" s="32">
        <f t="shared" ca="1" si="72"/>
        <v>5.68</v>
      </c>
      <c r="DN11" s="32">
        <f t="shared" ca="1" si="73"/>
        <v>10.34</v>
      </c>
      <c r="DO11" s="32">
        <f t="shared" ca="1" si="74"/>
        <v>10.09</v>
      </c>
      <c r="DP11" s="32">
        <f t="shared" ca="1" si="75"/>
        <v>7.15</v>
      </c>
      <c r="DQ11" s="32">
        <f t="shared" ca="1" si="76"/>
        <v>11.01</v>
      </c>
      <c r="DR11" s="32">
        <f t="shared" ca="1" si="77"/>
        <v>33.75</v>
      </c>
      <c r="DS11" s="32">
        <f t="shared" ca="1" si="78"/>
        <v>23.47</v>
      </c>
      <c r="DT11" s="32">
        <f t="shared" ca="1" si="79"/>
        <v>18.52</v>
      </c>
      <c r="DU11" s="31">
        <f t="shared" ca="1" si="80"/>
        <v>143.84</v>
      </c>
      <c r="DV11" s="31">
        <f t="shared" ca="1" si="81"/>
        <v>78.489999999999995</v>
      </c>
      <c r="DW11" s="31">
        <f t="shared" ca="1" si="82"/>
        <v>65.87</v>
      </c>
      <c r="DX11" s="31">
        <f t="shared" ca="1" si="83"/>
        <v>96.84</v>
      </c>
      <c r="DY11" s="31">
        <f t="shared" ca="1" si="84"/>
        <v>20.149999999999999</v>
      </c>
      <c r="DZ11" s="31">
        <f t="shared" ca="1" si="85"/>
        <v>36.18</v>
      </c>
      <c r="EA11" s="31">
        <f t="shared" ca="1" si="86"/>
        <v>34.880000000000003</v>
      </c>
      <c r="EB11" s="31">
        <f t="shared" ca="1" si="87"/>
        <v>24.39</v>
      </c>
      <c r="EC11" s="31">
        <f t="shared" ca="1" si="88"/>
        <v>37.03</v>
      </c>
      <c r="ED11" s="31">
        <f t="shared" ca="1" si="89"/>
        <v>111.95</v>
      </c>
      <c r="EE11" s="31">
        <f t="shared" ca="1" si="90"/>
        <v>76.75</v>
      </c>
      <c r="EF11" s="31">
        <f t="shared" ca="1" si="91"/>
        <v>59.73</v>
      </c>
      <c r="EG11" s="32">
        <f t="shared" ca="1" si="92"/>
        <v>954.0300000000002</v>
      </c>
      <c r="EH11" s="32">
        <f t="shared" ca="1" si="93"/>
        <v>526.21999999999991</v>
      </c>
      <c r="EI11" s="32">
        <f t="shared" ca="1" si="94"/>
        <v>445.96</v>
      </c>
      <c r="EJ11" s="32">
        <f t="shared" ca="1" si="95"/>
        <v>662.92</v>
      </c>
      <c r="EK11" s="32">
        <f t="shared" ca="1" si="96"/>
        <v>139.43</v>
      </c>
      <c r="EL11" s="32">
        <f t="shared" ca="1" si="97"/>
        <v>253.23000000000002</v>
      </c>
      <c r="EM11" s="32">
        <f t="shared" ca="1" si="98"/>
        <v>246.83</v>
      </c>
      <c r="EN11" s="32">
        <f t="shared" ca="1" si="99"/>
        <v>174.61</v>
      </c>
      <c r="EO11" s="32">
        <f t="shared" ca="1" si="100"/>
        <v>268.29999999999995</v>
      </c>
      <c r="EP11" s="32">
        <f t="shared" ca="1" si="101"/>
        <v>820.72</v>
      </c>
      <c r="EQ11" s="32">
        <f t="shared" ca="1" si="102"/>
        <v>569.62999999999988</v>
      </c>
      <c r="ER11" s="32">
        <f t="shared" ca="1" si="103"/>
        <v>448.65000000000009</v>
      </c>
    </row>
    <row r="12" spans="1:148" x14ac:dyDescent="0.25">
      <c r="A12" t="s">
        <v>455</v>
      </c>
      <c r="B12" s="1" t="s">
        <v>190</v>
      </c>
      <c r="C12" t="str">
        <f t="shared" ca="1" si="1"/>
        <v>0000045411</v>
      </c>
      <c r="D12" t="str">
        <f t="shared" ca="1" si="2"/>
        <v>FortisAlberta Reversing POD - Buck Lake (454S)</v>
      </c>
      <c r="E12" s="51">
        <v>4.8742599999999997E-2</v>
      </c>
      <c r="F12" s="51">
        <v>0</v>
      </c>
      <c r="G12" s="51">
        <v>0</v>
      </c>
      <c r="H12" s="51">
        <v>1.8258099999999999E-2</v>
      </c>
      <c r="I12" s="51">
        <v>0</v>
      </c>
      <c r="J12" s="51">
        <v>15.9818946</v>
      </c>
      <c r="K12" s="51">
        <v>4.7609421999999997</v>
      </c>
      <c r="L12" s="51">
        <v>13.332202499999999</v>
      </c>
      <c r="M12" s="51">
        <v>3.6000000000000001E-5</v>
      </c>
      <c r="N12" s="51">
        <v>0</v>
      </c>
      <c r="O12" s="51">
        <v>0</v>
      </c>
      <c r="P12" s="51">
        <v>0</v>
      </c>
      <c r="Q12" s="32">
        <v>0.5</v>
      </c>
      <c r="R12" s="32">
        <v>0</v>
      </c>
      <c r="S12" s="32">
        <v>0</v>
      </c>
      <c r="T12" s="32">
        <v>0.84</v>
      </c>
      <c r="U12" s="32">
        <v>0</v>
      </c>
      <c r="V12" s="32">
        <v>315.57</v>
      </c>
      <c r="W12" s="32">
        <v>100.1</v>
      </c>
      <c r="X12" s="32">
        <v>336.9</v>
      </c>
      <c r="Y12" s="32">
        <v>0</v>
      </c>
      <c r="Z12" s="32">
        <v>0</v>
      </c>
      <c r="AA12" s="32">
        <v>0</v>
      </c>
      <c r="AB12" s="32">
        <v>0</v>
      </c>
      <c r="AC12" s="2">
        <v>2.1</v>
      </c>
      <c r="AD12" s="2">
        <v>2.1</v>
      </c>
      <c r="AE12" s="2">
        <v>2.1</v>
      </c>
      <c r="AF12" s="2">
        <v>2.1</v>
      </c>
      <c r="AG12" s="2">
        <v>2.1</v>
      </c>
      <c r="AH12" s="2">
        <v>2.1</v>
      </c>
      <c r="AI12" s="2">
        <v>2.1</v>
      </c>
      <c r="AJ12" s="2">
        <v>2.1</v>
      </c>
      <c r="AK12" s="2">
        <v>2.1</v>
      </c>
      <c r="AL12" s="2">
        <v>2.1</v>
      </c>
      <c r="AM12" s="2">
        <v>2.1</v>
      </c>
      <c r="AN12" s="2">
        <v>2.1</v>
      </c>
      <c r="AO12" s="33">
        <v>0.01</v>
      </c>
      <c r="AP12" s="33">
        <v>0</v>
      </c>
      <c r="AQ12" s="33">
        <v>0</v>
      </c>
      <c r="AR12" s="33">
        <v>0.02</v>
      </c>
      <c r="AS12" s="33">
        <v>0</v>
      </c>
      <c r="AT12" s="33">
        <v>6.63</v>
      </c>
      <c r="AU12" s="33">
        <v>2.1</v>
      </c>
      <c r="AV12" s="33">
        <v>7.07</v>
      </c>
      <c r="AW12" s="33">
        <v>0</v>
      </c>
      <c r="AX12" s="33">
        <v>0</v>
      </c>
      <c r="AY12" s="33">
        <v>0</v>
      </c>
      <c r="AZ12" s="33">
        <v>0</v>
      </c>
      <c r="BA12" s="31">
        <f t="shared" si="44"/>
        <v>0</v>
      </c>
      <c r="BB12" s="31">
        <f t="shared" si="45"/>
        <v>0</v>
      </c>
      <c r="BC12" s="31">
        <f t="shared" si="46"/>
        <v>0</v>
      </c>
      <c r="BD12" s="31">
        <f t="shared" si="47"/>
        <v>0</v>
      </c>
      <c r="BE12" s="31">
        <f t="shared" si="48"/>
        <v>0</v>
      </c>
      <c r="BF12" s="31">
        <f t="shared" si="49"/>
        <v>-0.47</v>
      </c>
      <c r="BG12" s="31">
        <f t="shared" si="50"/>
        <v>0.15</v>
      </c>
      <c r="BH12" s="31">
        <f t="shared" si="51"/>
        <v>0.51</v>
      </c>
      <c r="BI12" s="31">
        <f t="shared" si="52"/>
        <v>0</v>
      </c>
      <c r="BJ12" s="31">
        <f t="shared" si="53"/>
        <v>0</v>
      </c>
      <c r="BK12" s="31">
        <f t="shared" si="54"/>
        <v>0</v>
      </c>
      <c r="BL12" s="31">
        <f t="shared" si="55"/>
        <v>0</v>
      </c>
      <c r="BM12" s="6">
        <f t="shared" ca="1" si="15"/>
        <v>5.3699999999999998E-2</v>
      </c>
      <c r="BN12" s="6">
        <f t="shared" ca="1" si="15"/>
        <v>5.3699999999999998E-2</v>
      </c>
      <c r="BO12" s="6">
        <f t="shared" ca="1" si="15"/>
        <v>5.3699999999999998E-2</v>
      </c>
      <c r="BP12" s="6">
        <f t="shared" ca="1" si="15"/>
        <v>5.3699999999999998E-2</v>
      </c>
      <c r="BQ12" s="6">
        <f t="shared" ca="1" si="15"/>
        <v>5.3699999999999998E-2</v>
      </c>
      <c r="BR12" s="6">
        <f t="shared" ca="1" si="15"/>
        <v>5.3699999999999998E-2</v>
      </c>
      <c r="BS12" s="6">
        <f t="shared" ca="1" si="15"/>
        <v>5.3699999999999998E-2</v>
      </c>
      <c r="BT12" s="6">
        <f t="shared" ca="1" si="15"/>
        <v>5.3699999999999998E-2</v>
      </c>
      <c r="BU12" s="6">
        <f t="shared" ca="1" si="15"/>
        <v>5.3699999999999998E-2</v>
      </c>
      <c r="BV12" s="6">
        <f t="shared" ca="1" si="15"/>
        <v>5.3699999999999998E-2</v>
      </c>
      <c r="BW12" s="6">
        <f t="shared" ca="1" si="15"/>
        <v>5.3699999999999998E-2</v>
      </c>
      <c r="BX12" s="6">
        <f t="shared" ca="1" si="15"/>
        <v>5.3699999999999998E-2</v>
      </c>
      <c r="BY12" s="31">
        <f t="shared" ca="1" si="16"/>
        <v>0.03</v>
      </c>
      <c r="BZ12" s="31">
        <f t="shared" ca="1" si="17"/>
        <v>0</v>
      </c>
      <c r="CA12" s="31">
        <f t="shared" ca="1" si="18"/>
        <v>0</v>
      </c>
      <c r="CB12" s="31">
        <f t="shared" ca="1" si="19"/>
        <v>0.05</v>
      </c>
      <c r="CC12" s="31">
        <f t="shared" ca="1" si="20"/>
        <v>0</v>
      </c>
      <c r="CD12" s="31">
        <f t="shared" ca="1" si="21"/>
        <v>16.95</v>
      </c>
      <c r="CE12" s="31">
        <f t="shared" ca="1" si="22"/>
        <v>5.38</v>
      </c>
      <c r="CF12" s="31">
        <f t="shared" ca="1" si="23"/>
        <v>18.09</v>
      </c>
      <c r="CG12" s="31">
        <f t="shared" ca="1" si="24"/>
        <v>0</v>
      </c>
      <c r="CH12" s="31">
        <f t="shared" ca="1" si="25"/>
        <v>0</v>
      </c>
      <c r="CI12" s="31">
        <f t="shared" ca="1" si="26"/>
        <v>0</v>
      </c>
      <c r="CJ12" s="31">
        <f t="shared" ca="1" si="27"/>
        <v>0</v>
      </c>
      <c r="CK12" s="32">
        <f t="shared" ca="1" si="56"/>
        <v>0</v>
      </c>
      <c r="CL12" s="32">
        <f t="shared" ca="1" si="57"/>
        <v>0</v>
      </c>
      <c r="CM12" s="32">
        <f t="shared" ca="1" si="58"/>
        <v>0</v>
      </c>
      <c r="CN12" s="32">
        <f t="shared" ca="1" si="59"/>
        <v>0</v>
      </c>
      <c r="CO12" s="32">
        <f t="shared" ca="1" si="60"/>
        <v>0</v>
      </c>
      <c r="CP12" s="32">
        <f t="shared" ca="1" si="61"/>
        <v>0.22</v>
      </c>
      <c r="CQ12" s="32">
        <f t="shared" ca="1" si="62"/>
        <v>7.0000000000000007E-2</v>
      </c>
      <c r="CR12" s="32">
        <f t="shared" ca="1" si="63"/>
        <v>0.24</v>
      </c>
      <c r="CS12" s="32">
        <f t="shared" ca="1" si="64"/>
        <v>0</v>
      </c>
      <c r="CT12" s="32">
        <f t="shared" ca="1" si="65"/>
        <v>0</v>
      </c>
      <c r="CU12" s="32">
        <f t="shared" ca="1" si="66"/>
        <v>0</v>
      </c>
      <c r="CV12" s="32">
        <f t="shared" ca="1" si="67"/>
        <v>0</v>
      </c>
      <c r="CW12" s="31">
        <f t="shared" ca="1" si="104"/>
        <v>1.9999999999999997E-2</v>
      </c>
      <c r="CX12" s="31">
        <f t="shared" ca="1" si="105"/>
        <v>0</v>
      </c>
      <c r="CY12" s="31">
        <f t="shared" ca="1" si="106"/>
        <v>0</v>
      </c>
      <c r="CZ12" s="31">
        <f t="shared" ca="1" si="107"/>
        <v>3.0000000000000002E-2</v>
      </c>
      <c r="DA12" s="31">
        <f t="shared" ca="1" si="108"/>
        <v>0</v>
      </c>
      <c r="DB12" s="31">
        <f t="shared" ca="1" si="109"/>
        <v>11.01</v>
      </c>
      <c r="DC12" s="31">
        <f t="shared" ca="1" si="110"/>
        <v>3.2</v>
      </c>
      <c r="DD12" s="31">
        <f t="shared" ca="1" si="111"/>
        <v>10.749999999999998</v>
      </c>
      <c r="DE12" s="31">
        <f t="shared" ca="1" si="112"/>
        <v>0</v>
      </c>
      <c r="DF12" s="31">
        <f t="shared" ca="1" si="113"/>
        <v>0</v>
      </c>
      <c r="DG12" s="31">
        <f t="shared" ca="1" si="114"/>
        <v>0</v>
      </c>
      <c r="DH12" s="31">
        <f t="shared" ca="1" si="115"/>
        <v>0</v>
      </c>
      <c r="DI12" s="32">
        <f t="shared" ca="1" si="68"/>
        <v>0</v>
      </c>
      <c r="DJ12" s="32">
        <f t="shared" ca="1" si="69"/>
        <v>0</v>
      </c>
      <c r="DK12" s="32">
        <f t="shared" ca="1" si="70"/>
        <v>0</v>
      </c>
      <c r="DL12" s="32">
        <f t="shared" ca="1" si="71"/>
        <v>0</v>
      </c>
      <c r="DM12" s="32">
        <f t="shared" ca="1" si="72"/>
        <v>0</v>
      </c>
      <c r="DN12" s="32">
        <f t="shared" ca="1" si="73"/>
        <v>0.55000000000000004</v>
      </c>
      <c r="DO12" s="32">
        <f t="shared" ca="1" si="74"/>
        <v>0.16</v>
      </c>
      <c r="DP12" s="32">
        <f t="shared" ca="1" si="75"/>
        <v>0.54</v>
      </c>
      <c r="DQ12" s="32">
        <f t="shared" ca="1" si="76"/>
        <v>0</v>
      </c>
      <c r="DR12" s="32">
        <f t="shared" ca="1" si="77"/>
        <v>0</v>
      </c>
      <c r="DS12" s="32">
        <f t="shared" ca="1" si="78"/>
        <v>0</v>
      </c>
      <c r="DT12" s="32">
        <f t="shared" ca="1" si="79"/>
        <v>0</v>
      </c>
      <c r="DU12" s="31">
        <f t="shared" ca="1" si="80"/>
        <v>0</v>
      </c>
      <c r="DV12" s="31">
        <f t="shared" ca="1" si="81"/>
        <v>0</v>
      </c>
      <c r="DW12" s="31">
        <f t="shared" ca="1" si="82"/>
        <v>0</v>
      </c>
      <c r="DX12" s="31">
        <f t="shared" ca="1" si="83"/>
        <v>0.01</v>
      </c>
      <c r="DY12" s="31">
        <f t="shared" ca="1" si="84"/>
        <v>0</v>
      </c>
      <c r="DZ12" s="31">
        <f t="shared" ca="1" si="85"/>
        <v>1.93</v>
      </c>
      <c r="EA12" s="31">
        <f t="shared" ca="1" si="86"/>
        <v>0.55000000000000004</v>
      </c>
      <c r="EB12" s="31">
        <f t="shared" ca="1" si="87"/>
        <v>1.83</v>
      </c>
      <c r="EC12" s="31">
        <f t="shared" ca="1" si="88"/>
        <v>0</v>
      </c>
      <c r="ED12" s="31">
        <f t="shared" ca="1" si="89"/>
        <v>0</v>
      </c>
      <c r="EE12" s="31">
        <f t="shared" ca="1" si="90"/>
        <v>0</v>
      </c>
      <c r="EF12" s="31">
        <f t="shared" ca="1" si="91"/>
        <v>0</v>
      </c>
      <c r="EG12" s="32">
        <f t="shared" ca="1" si="92"/>
        <v>1.9999999999999997E-2</v>
      </c>
      <c r="EH12" s="32">
        <f t="shared" ca="1" si="93"/>
        <v>0</v>
      </c>
      <c r="EI12" s="32">
        <f t="shared" ca="1" si="94"/>
        <v>0</v>
      </c>
      <c r="EJ12" s="32">
        <f t="shared" ca="1" si="95"/>
        <v>0.04</v>
      </c>
      <c r="EK12" s="32">
        <f t="shared" ca="1" si="96"/>
        <v>0</v>
      </c>
      <c r="EL12" s="32">
        <f t="shared" ca="1" si="97"/>
        <v>13.49</v>
      </c>
      <c r="EM12" s="32">
        <f t="shared" ca="1" si="98"/>
        <v>3.91</v>
      </c>
      <c r="EN12" s="32">
        <f t="shared" ca="1" si="99"/>
        <v>13.12</v>
      </c>
      <c r="EO12" s="32">
        <f t="shared" ca="1" si="100"/>
        <v>0</v>
      </c>
      <c r="EP12" s="32">
        <f t="shared" ca="1" si="101"/>
        <v>0</v>
      </c>
      <c r="EQ12" s="32">
        <f t="shared" ca="1" si="102"/>
        <v>0</v>
      </c>
      <c r="ER12" s="32">
        <f t="shared" ca="1" si="103"/>
        <v>0</v>
      </c>
    </row>
    <row r="13" spans="1:148" x14ac:dyDescent="0.25">
      <c r="A13" t="s">
        <v>455</v>
      </c>
      <c r="B13" s="1" t="s">
        <v>155</v>
      </c>
      <c r="C13" t="str">
        <f t="shared" ca="1" si="1"/>
        <v>0000065911</v>
      </c>
      <c r="D13" t="str">
        <f t="shared" ca="1" si="2"/>
        <v>FortisAlberta Reversing POD - Pegasus (659S)</v>
      </c>
      <c r="E13" s="51">
        <v>0</v>
      </c>
      <c r="F13" s="51">
        <v>0</v>
      </c>
      <c r="G13" s="51">
        <v>84.880271399999998</v>
      </c>
      <c r="H13" s="51">
        <v>60.818943699999998</v>
      </c>
      <c r="I13" s="51">
        <v>153.6607558</v>
      </c>
      <c r="J13" s="51">
        <v>170.03850399999999</v>
      </c>
      <c r="K13" s="51">
        <v>482.17255729999999</v>
      </c>
      <c r="L13" s="51">
        <v>12.698499999999999</v>
      </c>
      <c r="M13" s="51">
        <v>0</v>
      </c>
      <c r="N13" s="51">
        <v>2.6292342</v>
      </c>
      <c r="O13" s="51">
        <v>58.904312500000003</v>
      </c>
      <c r="P13" s="51">
        <v>5.3254999999999999</v>
      </c>
      <c r="Q13" s="32">
        <v>0</v>
      </c>
      <c r="R13" s="32">
        <v>0</v>
      </c>
      <c r="S13" s="32">
        <v>3925.94</v>
      </c>
      <c r="T13" s="32">
        <v>3414.78</v>
      </c>
      <c r="U13" s="32">
        <v>41823.699999999997</v>
      </c>
      <c r="V13" s="32">
        <v>37412.589999999997</v>
      </c>
      <c r="W13" s="32">
        <v>265791.75</v>
      </c>
      <c r="X13" s="32">
        <v>2171.37</v>
      </c>
      <c r="Y13" s="32">
        <v>0</v>
      </c>
      <c r="Z13" s="32">
        <v>45.35</v>
      </c>
      <c r="AA13" s="32">
        <v>21138.22</v>
      </c>
      <c r="AB13" s="32">
        <v>298.7</v>
      </c>
      <c r="AC13" s="2">
        <v>-1.31</v>
      </c>
      <c r="AD13" s="2">
        <v>-1.31</v>
      </c>
      <c r="AE13" s="2">
        <v>-1.31</v>
      </c>
      <c r="AF13" s="2">
        <v>-1.31</v>
      </c>
      <c r="AG13" s="2">
        <v>-1.31</v>
      </c>
      <c r="AH13" s="2">
        <v>-1.31</v>
      </c>
      <c r="AI13" s="2">
        <v>-1.31</v>
      </c>
      <c r="AJ13" s="2">
        <v>-1.31</v>
      </c>
      <c r="AK13" s="2">
        <v>-1.31</v>
      </c>
      <c r="AL13" s="2">
        <v>-1.31</v>
      </c>
      <c r="AM13" s="2">
        <v>-1.31</v>
      </c>
      <c r="AN13" s="2">
        <v>-1.31</v>
      </c>
      <c r="AO13" s="33">
        <v>0</v>
      </c>
      <c r="AP13" s="33">
        <v>0</v>
      </c>
      <c r="AQ13" s="33">
        <v>-51.43</v>
      </c>
      <c r="AR13" s="33">
        <v>-44.73</v>
      </c>
      <c r="AS13" s="33">
        <v>-547.89</v>
      </c>
      <c r="AT13" s="33">
        <v>-490.1</v>
      </c>
      <c r="AU13" s="33">
        <v>-3481.87</v>
      </c>
      <c r="AV13" s="33">
        <v>-28.44</v>
      </c>
      <c r="AW13" s="33">
        <v>0</v>
      </c>
      <c r="AX13" s="33">
        <v>-0.59</v>
      </c>
      <c r="AY13" s="33">
        <v>-276.91000000000003</v>
      </c>
      <c r="AZ13" s="33">
        <v>-3.91</v>
      </c>
      <c r="BA13" s="31">
        <f t="shared" si="44"/>
        <v>0</v>
      </c>
      <c r="BB13" s="31">
        <f t="shared" si="45"/>
        <v>0</v>
      </c>
      <c r="BC13" s="31">
        <f t="shared" si="46"/>
        <v>-4.32</v>
      </c>
      <c r="BD13" s="31">
        <f t="shared" si="47"/>
        <v>-5.12</v>
      </c>
      <c r="BE13" s="31">
        <f t="shared" si="48"/>
        <v>-62.74</v>
      </c>
      <c r="BF13" s="31">
        <f t="shared" si="49"/>
        <v>-56.12</v>
      </c>
      <c r="BG13" s="31">
        <f t="shared" si="50"/>
        <v>398.69</v>
      </c>
      <c r="BH13" s="31">
        <f t="shared" si="51"/>
        <v>3.26</v>
      </c>
      <c r="BI13" s="31">
        <f t="shared" si="52"/>
        <v>0</v>
      </c>
      <c r="BJ13" s="31">
        <f t="shared" si="53"/>
        <v>0.3</v>
      </c>
      <c r="BK13" s="31">
        <f t="shared" si="54"/>
        <v>141.63</v>
      </c>
      <c r="BL13" s="31">
        <f t="shared" si="55"/>
        <v>2</v>
      </c>
      <c r="BM13" s="6">
        <f t="shared" ca="1" si="15"/>
        <v>4.53E-2</v>
      </c>
      <c r="BN13" s="6">
        <f t="shared" ca="1" si="15"/>
        <v>4.53E-2</v>
      </c>
      <c r="BO13" s="6">
        <f t="shared" ca="1" si="15"/>
        <v>4.53E-2</v>
      </c>
      <c r="BP13" s="6">
        <f t="shared" ca="1" si="15"/>
        <v>4.53E-2</v>
      </c>
      <c r="BQ13" s="6">
        <f t="shared" ca="1" si="15"/>
        <v>4.53E-2</v>
      </c>
      <c r="BR13" s="6">
        <f t="shared" ca="1" si="15"/>
        <v>4.53E-2</v>
      </c>
      <c r="BS13" s="6">
        <f t="shared" ca="1" si="15"/>
        <v>4.53E-2</v>
      </c>
      <c r="BT13" s="6">
        <f t="shared" ca="1" si="15"/>
        <v>4.53E-2</v>
      </c>
      <c r="BU13" s="6">
        <f t="shared" ca="1" si="15"/>
        <v>4.53E-2</v>
      </c>
      <c r="BV13" s="6">
        <f t="shared" ca="1" si="15"/>
        <v>4.53E-2</v>
      </c>
      <c r="BW13" s="6">
        <f t="shared" ca="1" si="15"/>
        <v>4.53E-2</v>
      </c>
      <c r="BX13" s="6">
        <f t="shared" ca="1" si="15"/>
        <v>4.53E-2</v>
      </c>
      <c r="BY13" s="31">
        <f t="shared" ca="1" si="16"/>
        <v>0</v>
      </c>
      <c r="BZ13" s="31">
        <f t="shared" ca="1" si="17"/>
        <v>0</v>
      </c>
      <c r="CA13" s="31">
        <f t="shared" ca="1" si="18"/>
        <v>177.85</v>
      </c>
      <c r="CB13" s="31">
        <f t="shared" ca="1" si="19"/>
        <v>154.69</v>
      </c>
      <c r="CC13" s="31">
        <f t="shared" ca="1" si="20"/>
        <v>1894.61</v>
      </c>
      <c r="CD13" s="31">
        <f t="shared" ca="1" si="21"/>
        <v>1694.79</v>
      </c>
      <c r="CE13" s="31">
        <f t="shared" ca="1" si="22"/>
        <v>12040.37</v>
      </c>
      <c r="CF13" s="31">
        <f t="shared" ca="1" si="23"/>
        <v>98.36</v>
      </c>
      <c r="CG13" s="31">
        <f t="shared" ca="1" si="24"/>
        <v>0</v>
      </c>
      <c r="CH13" s="31">
        <f t="shared" ca="1" si="25"/>
        <v>2.0499999999999998</v>
      </c>
      <c r="CI13" s="31">
        <f t="shared" ca="1" si="26"/>
        <v>957.56</v>
      </c>
      <c r="CJ13" s="31">
        <f t="shared" ca="1" si="27"/>
        <v>13.53</v>
      </c>
      <c r="CK13" s="32">
        <f t="shared" ca="1" si="56"/>
        <v>0</v>
      </c>
      <c r="CL13" s="32">
        <f t="shared" ca="1" si="57"/>
        <v>0</v>
      </c>
      <c r="CM13" s="32">
        <f t="shared" ca="1" si="58"/>
        <v>2.75</v>
      </c>
      <c r="CN13" s="32">
        <f t="shared" ca="1" si="59"/>
        <v>2.39</v>
      </c>
      <c r="CO13" s="32">
        <f t="shared" ca="1" si="60"/>
        <v>29.28</v>
      </c>
      <c r="CP13" s="32">
        <f t="shared" ca="1" si="61"/>
        <v>26.19</v>
      </c>
      <c r="CQ13" s="32">
        <f t="shared" ca="1" si="62"/>
        <v>186.05</v>
      </c>
      <c r="CR13" s="32">
        <f t="shared" ca="1" si="63"/>
        <v>1.52</v>
      </c>
      <c r="CS13" s="32">
        <f t="shared" ca="1" si="64"/>
        <v>0</v>
      </c>
      <c r="CT13" s="32">
        <f t="shared" ca="1" si="65"/>
        <v>0.03</v>
      </c>
      <c r="CU13" s="32">
        <f t="shared" ca="1" si="66"/>
        <v>14.8</v>
      </c>
      <c r="CV13" s="32">
        <f t="shared" ca="1" si="67"/>
        <v>0.21</v>
      </c>
      <c r="CW13" s="31">
        <f t="shared" ca="1" si="104"/>
        <v>0</v>
      </c>
      <c r="CX13" s="31">
        <f t="shared" ca="1" si="105"/>
        <v>0</v>
      </c>
      <c r="CY13" s="31">
        <f t="shared" ca="1" si="106"/>
        <v>236.35</v>
      </c>
      <c r="CZ13" s="31">
        <f t="shared" ca="1" si="107"/>
        <v>206.92999999999998</v>
      </c>
      <c r="DA13" s="31">
        <f t="shared" ca="1" si="108"/>
        <v>2534.5199999999995</v>
      </c>
      <c r="DB13" s="31">
        <f t="shared" ca="1" si="109"/>
        <v>2267.1999999999998</v>
      </c>
      <c r="DC13" s="31">
        <f t="shared" ca="1" si="110"/>
        <v>15309.6</v>
      </c>
      <c r="DD13" s="31">
        <f t="shared" ca="1" si="111"/>
        <v>125.05999999999999</v>
      </c>
      <c r="DE13" s="31">
        <f t="shared" ca="1" si="112"/>
        <v>0</v>
      </c>
      <c r="DF13" s="31">
        <f t="shared" ca="1" si="113"/>
        <v>2.3699999999999997</v>
      </c>
      <c r="DG13" s="31">
        <f t="shared" ca="1" si="114"/>
        <v>1107.6399999999999</v>
      </c>
      <c r="DH13" s="31">
        <f t="shared" ca="1" si="115"/>
        <v>15.649999999999999</v>
      </c>
      <c r="DI13" s="32">
        <f t="shared" ca="1" si="68"/>
        <v>0</v>
      </c>
      <c r="DJ13" s="32">
        <f t="shared" ca="1" si="69"/>
        <v>0</v>
      </c>
      <c r="DK13" s="32">
        <f t="shared" ca="1" si="70"/>
        <v>11.82</v>
      </c>
      <c r="DL13" s="32">
        <f t="shared" ca="1" si="71"/>
        <v>10.35</v>
      </c>
      <c r="DM13" s="32">
        <f t="shared" ca="1" si="72"/>
        <v>126.73</v>
      </c>
      <c r="DN13" s="32">
        <f t="shared" ca="1" si="73"/>
        <v>113.36</v>
      </c>
      <c r="DO13" s="32">
        <f t="shared" ca="1" si="74"/>
        <v>765.48</v>
      </c>
      <c r="DP13" s="32">
        <f t="shared" ca="1" si="75"/>
        <v>6.25</v>
      </c>
      <c r="DQ13" s="32">
        <f t="shared" ca="1" si="76"/>
        <v>0</v>
      </c>
      <c r="DR13" s="32">
        <f t="shared" ca="1" si="77"/>
        <v>0.12</v>
      </c>
      <c r="DS13" s="32">
        <f t="shared" ca="1" si="78"/>
        <v>55.38</v>
      </c>
      <c r="DT13" s="32">
        <f t="shared" ca="1" si="79"/>
        <v>0.78</v>
      </c>
      <c r="DU13" s="31">
        <f t="shared" ca="1" si="80"/>
        <v>0</v>
      </c>
      <c r="DV13" s="31">
        <f t="shared" ca="1" si="81"/>
        <v>0</v>
      </c>
      <c r="DW13" s="31">
        <f t="shared" ca="1" si="82"/>
        <v>43.01</v>
      </c>
      <c r="DX13" s="31">
        <f t="shared" ca="1" si="83"/>
        <v>37.17</v>
      </c>
      <c r="DY13" s="31">
        <f t="shared" ca="1" si="84"/>
        <v>449.56</v>
      </c>
      <c r="DZ13" s="31">
        <f t="shared" ca="1" si="85"/>
        <v>396.85</v>
      </c>
      <c r="EA13" s="31">
        <f t="shared" ca="1" si="86"/>
        <v>2645.16</v>
      </c>
      <c r="EB13" s="31">
        <f t="shared" ca="1" si="87"/>
        <v>21.32</v>
      </c>
      <c r="EC13" s="31">
        <f t="shared" ca="1" si="88"/>
        <v>0</v>
      </c>
      <c r="ED13" s="31">
        <f t="shared" ca="1" si="89"/>
        <v>0.39</v>
      </c>
      <c r="EE13" s="31">
        <f t="shared" ca="1" si="90"/>
        <v>181.11</v>
      </c>
      <c r="EF13" s="31">
        <f t="shared" ca="1" si="91"/>
        <v>2.52</v>
      </c>
      <c r="EG13" s="32">
        <f t="shared" ca="1" si="92"/>
        <v>0</v>
      </c>
      <c r="EH13" s="32">
        <f t="shared" ca="1" si="93"/>
        <v>0</v>
      </c>
      <c r="EI13" s="32">
        <f t="shared" ca="1" si="94"/>
        <v>291.18</v>
      </c>
      <c r="EJ13" s="32">
        <f t="shared" ca="1" si="95"/>
        <v>254.45</v>
      </c>
      <c r="EK13" s="32">
        <f t="shared" ca="1" si="96"/>
        <v>3110.8099999999995</v>
      </c>
      <c r="EL13" s="32">
        <f t="shared" ca="1" si="97"/>
        <v>2777.41</v>
      </c>
      <c r="EM13" s="32">
        <f t="shared" ca="1" si="98"/>
        <v>18720.239999999998</v>
      </c>
      <c r="EN13" s="32">
        <f t="shared" ca="1" si="99"/>
        <v>152.63</v>
      </c>
      <c r="EO13" s="32">
        <f t="shared" ca="1" si="100"/>
        <v>0</v>
      </c>
      <c r="EP13" s="32">
        <f t="shared" ca="1" si="101"/>
        <v>2.88</v>
      </c>
      <c r="EQ13" s="32">
        <f t="shared" ca="1" si="102"/>
        <v>1344.13</v>
      </c>
      <c r="ER13" s="32">
        <f t="shared" ca="1" si="103"/>
        <v>18.95</v>
      </c>
    </row>
    <row r="14" spans="1:148" x14ac:dyDescent="0.25">
      <c r="A14" t="s">
        <v>455</v>
      </c>
      <c r="B14" s="1" t="s">
        <v>194</v>
      </c>
      <c r="C14" t="str">
        <f t="shared" ca="1" si="1"/>
        <v>0000079301</v>
      </c>
      <c r="D14" t="str">
        <f t="shared" ca="1" si="2"/>
        <v>FortisAlberta DOS - Cochrane EV Partnership (793S)</v>
      </c>
      <c r="E14" s="51">
        <v>0</v>
      </c>
      <c r="F14" s="51">
        <v>0</v>
      </c>
      <c r="G14" s="51">
        <v>0</v>
      </c>
      <c r="H14" s="51">
        <v>0</v>
      </c>
      <c r="I14" s="51">
        <v>0</v>
      </c>
      <c r="J14" s="51">
        <v>0</v>
      </c>
      <c r="K14" s="51">
        <v>0</v>
      </c>
      <c r="L14" s="51">
        <v>0</v>
      </c>
      <c r="M14" s="51">
        <v>2247.9503549999999</v>
      </c>
      <c r="N14" s="51">
        <v>10812.847540000001</v>
      </c>
      <c r="O14" s="51">
        <v>780.69123999999999</v>
      </c>
      <c r="P14" s="51">
        <v>0</v>
      </c>
      <c r="Q14" s="32">
        <v>0</v>
      </c>
      <c r="R14" s="32">
        <v>0</v>
      </c>
      <c r="S14" s="32">
        <v>0</v>
      </c>
      <c r="T14" s="32">
        <v>0</v>
      </c>
      <c r="U14" s="32">
        <v>0</v>
      </c>
      <c r="V14" s="32">
        <v>0</v>
      </c>
      <c r="W14" s="32">
        <v>0</v>
      </c>
      <c r="X14" s="32">
        <v>0</v>
      </c>
      <c r="Y14" s="32">
        <v>72009.66</v>
      </c>
      <c r="Z14" s="32">
        <v>289692.84999999998</v>
      </c>
      <c r="AA14" s="32">
        <v>20087.14</v>
      </c>
      <c r="AB14" s="32">
        <v>0</v>
      </c>
      <c r="AC14" s="2">
        <v>0.95</v>
      </c>
      <c r="AD14" s="2">
        <v>0.95</v>
      </c>
      <c r="AE14" s="2">
        <v>0.95</v>
      </c>
      <c r="AF14" s="2">
        <v>0.95</v>
      </c>
      <c r="AG14" s="2">
        <v>0.95</v>
      </c>
      <c r="AH14" s="2">
        <v>0.95</v>
      </c>
      <c r="AI14" s="2">
        <v>0.95</v>
      </c>
      <c r="AJ14" s="2">
        <v>0.95</v>
      </c>
      <c r="AK14" s="2">
        <v>0.95</v>
      </c>
      <c r="AL14" s="2">
        <v>0.95</v>
      </c>
      <c r="AM14" s="2">
        <v>0.95</v>
      </c>
      <c r="AN14" s="2">
        <v>0.95</v>
      </c>
      <c r="AO14" s="33">
        <v>0</v>
      </c>
      <c r="AP14" s="33">
        <v>0</v>
      </c>
      <c r="AQ14" s="33">
        <v>0</v>
      </c>
      <c r="AR14" s="33">
        <v>0</v>
      </c>
      <c r="AS14" s="33">
        <v>0</v>
      </c>
      <c r="AT14" s="33">
        <v>0</v>
      </c>
      <c r="AU14" s="33">
        <v>0</v>
      </c>
      <c r="AV14" s="33">
        <v>0</v>
      </c>
      <c r="AW14" s="33">
        <v>684.08</v>
      </c>
      <c r="AX14" s="33">
        <v>2752.08</v>
      </c>
      <c r="AY14" s="33">
        <v>190.82999999999998</v>
      </c>
      <c r="AZ14" s="33">
        <v>0</v>
      </c>
      <c r="BA14" s="31">
        <f t="shared" si="44"/>
        <v>0</v>
      </c>
      <c r="BB14" s="31">
        <f t="shared" si="45"/>
        <v>0</v>
      </c>
      <c r="BC14" s="31">
        <f t="shared" si="46"/>
        <v>0</v>
      </c>
      <c r="BD14" s="31">
        <f t="shared" si="47"/>
        <v>0</v>
      </c>
      <c r="BE14" s="31">
        <f t="shared" si="48"/>
        <v>0</v>
      </c>
      <c r="BF14" s="31">
        <f t="shared" si="49"/>
        <v>0</v>
      </c>
      <c r="BG14" s="31">
        <f t="shared" si="50"/>
        <v>0</v>
      </c>
      <c r="BH14" s="31">
        <f t="shared" si="51"/>
        <v>0</v>
      </c>
      <c r="BI14" s="31">
        <f t="shared" si="52"/>
        <v>108.01</v>
      </c>
      <c r="BJ14" s="31">
        <f t="shared" si="53"/>
        <v>1940.94</v>
      </c>
      <c r="BK14" s="31">
        <f t="shared" si="54"/>
        <v>134.58000000000001</v>
      </c>
      <c r="BL14" s="31">
        <f t="shared" si="55"/>
        <v>0</v>
      </c>
      <c r="BM14" s="6">
        <f t="shared" ca="1" si="15"/>
        <v>0.12</v>
      </c>
      <c r="BN14" s="6">
        <f t="shared" ca="1" si="15"/>
        <v>0.12</v>
      </c>
      <c r="BO14" s="6">
        <f t="shared" ca="1" si="15"/>
        <v>0.12</v>
      </c>
      <c r="BP14" s="6">
        <f t="shared" ca="1" si="15"/>
        <v>0.12</v>
      </c>
      <c r="BQ14" s="6">
        <f t="shared" ca="1" si="15"/>
        <v>0.12</v>
      </c>
      <c r="BR14" s="6">
        <f t="shared" ca="1" si="15"/>
        <v>0.12</v>
      </c>
      <c r="BS14" s="6">
        <f t="shared" ca="1" si="15"/>
        <v>0.12</v>
      </c>
      <c r="BT14" s="6">
        <f t="shared" ca="1" si="15"/>
        <v>0.12</v>
      </c>
      <c r="BU14" s="6">
        <f t="shared" ca="1" si="15"/>
        <v>0.12</v>
      </c>
      <c r="BV14" s="6">
        <f t="shared" ca="1" si="15"/>
        <v>0.12</v>
      </c>
      <c r="BW14" s="6">
        <f t="shared" ca="1" si="15"/>
        <v>0.12</v>
      </c>
      <c r="BX14" s="6">
        <f t="shared" ca="1" si="15"/>
        <v>0.12</v>
      </c>
      <c r="BY14" s="31">
        <f t="shared" ca="1" si="16"/>
        <v>0</v>
      </c>
      <c r="BZ14" s="31">
        <f t="shared" ca="1" si="17"/>
        <v>0</v>
      </c>
      <c r="CA14" s="31">
        <f t="shared" ca="1" si="18"/>
        <v>0</v>
      </c>
      <c r="CB14" s="31">
        <f t="shared" ca="1" si="19"/>
        <v>0</v>
      </c>
      <c r="CC14" s="31">
        <f t="shared" ca="1" si="20"/>
        <v>0</v>
      </c>
      <c r="CD14" s="31">
        <f t="shared" ca="1" si="21"/>
        <v>0</v>
      </c>
      <c r="CE14" s="31">
        <f t="shared" ca="1" si="22"/>
        <v>0</v>
      </c>
      <c r="CF14" s="31">
        <f t="shared" ca="1" si="23"/>
        <v>0</v>
      </c>
      <c r="CG14" s="31">
        <f t="shared" ca="1" si="24"/>
        <v>5844.05</v>
      </c>
      <c r="CH14" s="31">
        <f t="shared" ca="1" si="25"/>
        <v>17154.930000000008</v>
      </c>
      <c r="CI14" s="31">
        <f t="shared" ca="1" si="26"/>
        <v>190.82999999999998</v>
      </c>
      <c r="CJ14" s="31">
        <f t="shared" ca="1" si="27"/>
        <v>0</v>
      </c>
      <c r="CK14" s="32">
        <f t="shared" ca="1" si="56"/>
        <v>0</v>
      </c>
      <c r="CL14" s="32">
        <f t="shared" ca="1" si="57"/>
        <v>0</v>
      </c>
      <c r="CM14" s="32">
        <f t="shared" ca="1" si="58"/>
        <v>0</v>
      </c>
      <c r="CN14" s="32">
        <f t="shared" ca="1" si="59"/>
        <v>0</v>
      </c>
      <c r="CO14" s="32">
        <f t="shared" ca="1" si="60"/>
        <v>0</v>
      </c>
      <c r="CP14" s="32">
        <f t="shared" ca="1" si="61"/>
        <v>0</v>
      </c>
      <c r="CQ14" s="32">
        <f t="shared" ca="1" si="62"/>
        <v>0</v>
      </c>
      <c r="CR14" s="32">
        <f t="shared" ca="1" si="63"/>
        <v>0</v>
      </c>
      <c r="CS14" s="32">
        <f t="shared" ca="1" si="64"/>
        <v>50.41</v>
      </c>
      <c r="CT14" s="32">
        <f t="shared" ca="1" si="65"/>
        <v>202.78</v>
      </c>
      <c r="CU14" s="32">
        <f t="shared" ca="1" si="66"/>
        <v>14.06</v>
      </c>
      <c r="CV14" s="32">
        <f t="shared" ca="1" si="67"/>
        <v>0</v>
      </c>
      <c r="CW14" s="31">
        <f t="shared" ca="1" si="104"/>
        <v>0</v>
      </c>
      <c r="CX14" s="31">
        <f t="shared" ca="1" si="105"/>
        <v>0</v>
      </c>
      <c r="CY14" s="31">
        <f t="shared" ca="1" si="106"/>
        <v>0</v>
      </c>
      <c r="CZ14" s="31">
        <f t="shared" ca="1" si="107"/>
        <v>0</v>
      </c>
      <c r="DA14" s="31">
        <f t="shared" ca="1" si="108"/>
        <v>0</v>
      </c>
      <c r="DB14" s="31">
        <f t="shared" ca="1" si="109"/>
        <v>0</v>
      </c>
      <c r="DC14" s="31">
        <f t="shared" ca="1" si="110"/>
        <v>0</v>
      </c>
      <c r="DD14" s="31">
        <f t="shared" ca="1" si="111"/>
        <v>0</v>
      </c>
      <c r="DE14" s="31">
        <f t="shared" ca="1" si="112"/>
        <v>5102.37</v>
      </c>
      <c r="DF14" s="31">
        <f t="shared" ca="1" si="113"/>
        <v>12664.690000000006</v>
      </c>
      <c r="DG14" s="31">
        <f t="shared" ca="1" si="114"/>
        <v>-120.52000000000001</v>
      </c>
      <c r="DH14" s="31">
        <f t="shared" ca="1" si="115"/>
        <v>0</v>
      </c>
      <c r="DI14" s="32">
        <f t="shared" ca="1" si="68"/>
        <v>0</v>
      </c>
      <c r="DJ14" s="32">
        <f t="shared" ca="1" si="69"/>
        <v>0</v>
      </c>
      <c r="DK14" s="32">
        <f t="shared" ca="1" si="70"/>
        <v>0</v>
      </c>
      <c r="DL14" s="32">
        <f t="shared" ca="1" si="71"/>
        <v>0</v>
      </c>
      <c r="DM14" s="32">
        <f t="shared" ca="1" si="72"/>
        <v>0</v>
      </c>
      <c r="DN14" s="32">
        <f t="shared" ca="1" si="73"/>
        <v>0</v>
      </c>
      <c r="DO14" s="32">
        <f t="shared" ca="1" si="74"/>
        <v>0</v>
      </c>
      <c r="DP14" s="32">
        <f t="shared" ca="1" si="75"/>
        <v>0</v>
      </c>
      <c r="DQ14" s="32">
        <f t="shared" ca="1" si="76"/>
        <v>255.12</v>
      </c>
      <c r="DR14" s="32">
        <f t="shared" ca="1" si="77"/>
        <v>633.23</v>
      </c>
      <c r="DS14" s="32">
        <f t="shared" ca="1" si="78"/>
        <v>-6.03</v>
      </c>
      <c r="DT14" s="32">
        <f t="shared" ca="1" si="79"/>
        <v>0</v>
      </c>
      <c r="DU14" s="31">
        <f t="shared" ca="1" si="80"/>
        <v>0</v>
      </c>
      <c r="DV14" s="31">
        <f t="shared" ca="1" si="81"/>
        <v>0</v>
      </c>
      <c r="DW14" s="31">
        <f t="shared" ca="1" si="82"/>
        <v>0</v>
      </c>
      <c r="DX14" s="31">
        <f t="shared" ca="1" si="83"/>
        <v>0</v>
      </c>
      <c r="DY14" s="31">
        <f t="shared" ca="1" si="84"/>
        <v>0</v>
      </c>
      <c r="DZ14" s="31">
        <f t="shared" ca="1" si="85"/>
        <v>0</v>
      </c>
      <c r="EA14" s="31">
        <f t="shared" ca="1" si="86"/>
        <v>0</v>
      </c>
      <c r="EB14" s="31">
        <f t="shared" ca="1" si="87"/>
        <v>0</v>
      </c>
      <c r="EC14" s="31">
        <f t="shared" ca="1" si="88"/>
        <v>857.74</v>
      </c>
      <c r="ED14" s="31">
        <f t="shared" ca="1" si="89"/>
        <v>2100.39</v>
      </c>
      <c r="EE14" s="31">
        <f t="shared" ca="1" si="90"/>
        <v>-19.71</v>
      </c>
      <c r="EF14" s="31">
        <f t="shared" ca="1" si="91"/>
        <v>0</v>
      </c>
      <c r="EG14" s="32">
        <f t="shared" ca="1" si="92"/>
        <v>0</v>
      </c>
      <c r="EH14" s="32">
        <f t="shared" ca="1" si="93"/>
        <v>0</v>
      </c>
      <c r="EI14" s="32">
        <f t="shared" ca="1" si="94"/>
        <v>0</v>
      </c>
      <c r="EJ14" s="32">
        <f t="shared" ca="1" si="95"/>
        <v>0</v>
      </c>
      <c r="EK14" s="32">
        <f t="shared" ca="1" si="96"/>
        <v>0</v>
      </c>
      <c r="EL14" s="32">
        <f t="shared" ca="1" si="97"/>
        <v>0</v>
      </c>
      <c r="EM14" s="32">
        <f t="shared" ca="1" si="98"/>
        <v>0</v>
      </c>
      <c r="EN14" s="32">
        <f t="shared" ca="1" si="99"/>
        <v>0</v>
      </c>
      <c r="EO14" s="32">
        <f t="shared" ca="1" si="100"/>
        <v>6215.23</v>
      </c>
      <c r="EP14" s="32">
        <f t="shared" ca="1" si="101"/>
        <v>15398.310000000005</v>
      </c>
      <c r="EQ14" s="32">
        <f t="shared" ca="1" si="102"/>
        <v>-146.26000000000002</v>
      </c>
      <c r="ER14" s="32">
        <f t="shared" ca="1" si="103"/>
        <v>0</v>
      </c>
    </row>
    <row r="15" spans="1:148" x14ac:dyDescent="0.25">
      <c r="A15" t="s">
        <v>456</v>
      </c>
      <c r="B15" s="1" t="s">
        <v>19</v>
      </c>
      <c r="C15" t="str">
        <f t="shared" ca="1" si="1"/>
        <v>321S009N</v>
      </c>
      <c r="D15" t="str">
        <f t="shared" ca="1" si="2"/>
        <v>ATCO Electric Reversing POD - Carmon (830S)</v>
      </c>
      <c r="O15" s="51">
        <v>0</v>
      </c>
      <c r="P15" s="51">
        <v>0</v>
      </c>
      <c r="Q15" s="32"/>
      <c r="R15" s="32"/>
      <c r="S15" s="32"/>
      <c r="T15" s="32"/>
      <c r="U15" s="32"/>
      <c r="V15" s="32"/>
      <c r="W15" s="32"/>
      <c r="X15" s="32"/>
      <c r="Y15" s="32"/>
      <c r="Z15" s="32"/>
      <c r="AA15" s="32">
        <v>0</v>
      </c>
      <c r="AB15" s="32">
        <v>0</v>
      </c>
      <c r="AM15" s="2">
        <v>-3.18</v>
      </c>
      <c r="AN15" s="2">
        <v>-3.18</v>
      </c>
      <c r="AO15" s="33"/>
      <c r="AP15" s="33"/>
      <c r="AQ15" s="33"/>
      <c r="AR15" s="33"/>
      <c r="AS15" s="33"/>
      <c r="AT15" s="33"/>
      <c r="AU15" s="33"/>
      <c r="AV15" s="33"/>
      <c r="AW15" s="33"/>
      <c r="AX15" s="33"/>
      <c r="AY15" s="33">
        <v>0</v>
      </c>
      <c r="AZ15" s="33">
        <v>0</v>
      </c>
      <c r="BA15" s="31">
        <f t="shared" ref="BA15" si="116">ROUND(Q15*BA$3,2)</f>
        <v>0</v>
      </c>
      <c r="BB15" s="31">
        <f t="shared" ref="BB15" si="117">ROUND(R15*BB$3,2)</f>
        <v>0</v>
      </c>
      <c r="BC15" s="31">
        <f t="shared" ref="BC15" si="118">ROUND(S15*BC$3,2)</f>
        <v>0</v>
      </c>
      <c r="BD15" s="31">
        <f t="shared" ref="BD15" si="119">ROUND(T15*BD$3,2)</f>
        <v>0</v>
      </c>
      <c r="BE15" s="31">
        <f t="shared" ref="BE15" si="120">ROUND(U15*BE$3,2)</f>
        <v>0</v>
      </c>
      <c r="BF15" s="31">
        <f t="shared" ref="BF15" si="121">ROUND(V15*BF$3,2)</f>
        <v>0</v>
      </c>
      <c r="BG15" s="31">
        <f t="shared" ref="BG15" si="122">ROUND(W15*BG$3,2)</f>
        <v>0</v>
      </c>
      <c r="BH15" s="31">
        <f t="shared" ref="BH15" si="123">ROUND(X15*BH$3,2)</f>
        <v>0</v>
      </c>
      <c r="BI15" s="31">
        <f t="shared" ref="BI15" si="124">ROUND(Y15*BI$3,2)</f>
        <v>0</v>
      </c>
      <c r="BJ15" s="31">
        <f t="shared" ref="BJ15" si="125">ROUND(Z15*BJ$3,2)</f>
        <v>0</v>
      </c>
      <c r="BK15" s="31">
        <f t="shared" ref="BK15" si="126">ROUND(AA15*BK$3,2)</f>
        <v>0</v>
      </c>
      <c r="BL15" s="31">
        <f t="shared" ref="BL15" si="127">ROUND(AB15*BL$3,2)</f>
        <v>0</v>
      </c>
      <c r="BM15" s="6">
        <f t="shared" ca="1" si="15"/>
        <v>-4.1300000000000003E-2</v>
      </c>
      <c r="BN15" s="6">
        <f t="shared" ca="1" si="15"/>
        <v>-4.1300000000000003E-2</v>
      </c>
      <c r="BO15" s="6">
        <f t="shared" ca="1" si="15"/>
        <v>-4.1300000000000003E-2</v>
      </c>
      <c r="BP15" s="6">
        <f t="shared" ca="1" si="15"/>
        <v>-4.1300000000000003E-2</v>
      </c>
      <c r="BQ15" s="6">
        <f t="shared" ca="1" si="15"/>
        <v>-4.1300000000000003E-2</v>
      </c>
      <c r="BR15" s="6">
        <f t="shared" ca="1" si="15"/>
        <v>-4.1300000000000003E-2</v>
      </c>
      <c r="BS15" s="6">
        <f t="shared" ca="1" si="15"/>
        <v>-4.1300000000000003E-2</v>
      </c>
      <c r="BT15" s="6">
        <f t="shared" ca="1" si="15"/>
        <v>-4.1300000000000003E-2</v>
      </c>
      <c r="BU15" s="6">
        <f t="shared" ca="1" si="15"/>
        <v>-4.1300000000000003E-2</v>
      </c>
      <c r="BV15" s="6">
        <f t="shared" ca="1" si="15"/>
        <v>-4.1300000000000003E-2</v>
      </c>
      <c r="BW15" s="6">
        <f t="shared" ca="1" si="15"/>
        <v>-4.1300000000000003E-2</v>
      </c>
      <c r="BX15" s="6">
        <f t="shared" ca="1" si="15"/>
        <v>-4.1300000000000003E-2</v>
      </c>
      <c r="BY15" s="31">
        <f t="shared" ca="1" si="16"/>
        <v>0</v>
      </c>
      <c r="BZ15" s="31">
        <f t="shared" ca="1" si="17"/>
        <v>0</v>
      </c>
      <c r="CA15" s="31">
        <f t="shared" ca="1" si="18"/>
        <v>0</v>
      </c>
      <c r="CB15" s="31">
        <f t="shared" ca="1" si="19"/>
        <v>0</v>
      </c>
      <c r="CC15" s="31">
        <f t="shared" ca="1" si="20"/>
        <v>0</v>
      </c>
      <c r="CD15" s="31">
        <f t="shared" ca="1" si="21"/>
        <v>0</v>
      </c>
      <c r="CE15" s="31">
        <f t="shared" ca="1" si="22"/>
        <v>0</v>
      </c>
      <c r="CF15" s="31">
        <f t="shared" ca="1" si="23"/>
        <v>0</v>
      </c>
      <c r="CG15" s="31">
        <f t="shared" ca="1" si="24"/>
        <v>0</v>
      </c>
      <c r="CH15" s="31">
        <f t="shared" ca="1" si="25"/>
        <v>0</v>
      </c>
      <c r="CI15" s="31">
        <f t="shared" ca="1" si="26"/>
        <v>0</v>
      </c>
      <c r="CJ15" s="31">
        <f t="shared" ca="1" si="27"/>
        <v>0</v>
      </c>
      <c r="CK15" s="32">
        <f t="shared" ref="CK15" ca="1" si="128">ROUND(Q15*$CV$3,2)</f>
        <v>0</v>
      </c>
      <c r="CL15" s="32">
        <f t="shared" ref="CL15" ca="1" si="129">ROUND(R15*$CV$3,2)</f>
        <v>0</v>
      </c>
      <c r="CM15" s="32">
        <f t="shared" ref="CM15" ca="1" si="130">ROUND(S15*$CV$3,2)</f>
        <v>0</v>
      </c>
      <c r="CN15" s="32">
        <f t="shared" ref="CN15" ca="1" si="131">ROUND(T15*$CV$3,2)</f>
        <v>0</v>
      </c>
      <c r="CO15" s="32">
        <f t="shared" ref="CO15" ca="1" si="132">ROUND(U15*$CV$3,2)</f>
        <v>0</v>
      </c>
      <c r="CP15" s="32">
        <f t="shared" ref="CP15" ca="1" si="133">ROUND(V15*$CV$3,2)</f>
        <v>0</v>
      </c>
      <c r="CQ15" s="32">
        <f t="shared" ref="CQ15" ca="1" si="134">ROUND(W15*$CV$3,2)</f>
        <v>0</v>
      </c>
      <c r="CR15" s="32">
        <f t="shared" ref="CR15" ca="1" si="135">ROUND(X15*$CV$3,2)</f>
        <v>0</v>
      </c>
      <c r="CS15" s="32">
        <f t="shared" ref="CS15" ca="1" si="136">ROUND(Y15*$CV$3,2)</f>
        <v>0</v>
      </c>
      <c r="CT15" s="32">
        <f t="shared" ref="CT15" ca="1" si="137">ROUND(Z15*$CV$3,2)</f>
        <v>0</v>
      </c>
      <c r="CU15" s="32">
        <f t="shared" ref="CU15" ca="1" si="138">ROUND(AA15*$CV$3,2)</f>
        <v>0</v>
      </c>
      <c r="CV15" s="32">
        <f t="shared" ref="CV15" ca="1" si="139">ROUND(AB15*$CV$3,2)</f>
        <v>0</v>
      </c>
      <c r="CW15" s="31">
        <f t="shared" ref="CW15" ca="1" si="140">BY15+CK15-AO15-BA15</f>
        <v>0</v>
      </c>
      <c r="CX15" s="31">
        <f t="shared" ref="CX15" ca="1" si="141">BZ15+CL15-AP15-BB15</f>
        <v>0</v>
      </c>
      <c r="CY15" s="31">
        <f t="shared" ref="CY15" ca="1" si="142">CA15+CM15-AQ15-BC15</f>
        <v>0</v>
      </c>
      <c r="CZ15" s="31">
        <f t="shared" ref="CZ15" ca="1" si="143">CB15+CN15-AR15-BD15</f>
        <v>0</v>
      </c>
      <c r="DA15" s="31">
        <f t="shared" ref="DA15" ca="1" si="144">CC15+CO15-AS15-BE15</f>
        <v>0</v>
      </c>
      <c r="DB15" s="31">
        <f t="shared" ref="DB15" ca="1" si="145">CD15+CP15-AT15-BF15</f>
        <v>0</v>
      </c>
      <c r="DC15" s="31">
        <f t="shared" ref="DC15" ca="1" si="146">CE15+CQ15-AU15-BG15</f>
        <v>0</v>
      </c>
      <c r="DD15" s="31">
        <f t="shared" ref="DD15" ca="1" si="147">CF15+CR15-AV15-BH15</f>
        <v>0</v>
      </c>
      <c r="DE15" s="31">
        <f t="shared" ref="DE15" ca="1" si="148">CG15+CS15-AW15-BI15</f>
        <v>0</v>
      </c>
      <c r="DF15" s="31">
        <f t="shared" ref="DF15" ca="1" si="149">CH15+CT15-AX15-BJ15</f>
        <v>0</v>
      </c>
      <c r="DG15" s="31">
        <f t="shared" ref="DG15" ca="1" si="150">CI15+CU15-AY15-BK15</f>
        <v>0</v>
      </c>
      <c r="DH15" s="31">
        <f t="shared" ref="DH15" ca="1" si="151">CJ15+CV15-AZ15-BL15</f>
        <v>0</v>
      </c>
      <c r="DI15" s="32">
        <f t="shared" ca="1" si="68"/>
        <v>0</v>
      </c>
      <c r="DJ15" s="32">
        <f t="shared" ca="1" si="69"/>
        <v>0</v>
      </c>
      <c r="DK15" s="32">
        <f t="shared" ca="1" si="70"/>
        <v>0</v>
      </c>
      <c r="DL15" s="32">
        <f t="shared" ca="1" si="71"/>
        <v>0</v>
      </c>
      <c r="DM15" s="32">
        <f t="shared" ca="1" si="72"/>
        <v>0</v>
      </c>
      <c r="DN15" s="32">
        <f t="shared" ca="1" si="73"/>
        <v>0</v>
      </c>
      <c r="DO15" s="32">
        <f t="shared" ca="1" si="74"/>
        <v>0</v>
      </c>
      <c r="DP15" s="32">
        <f t="shared" ca="1" si="75"/>
        <v>0</v>
      </c>
      <c r="DQ15" s="32">
        <f t="shared" ca="1" si="76"/>
        <v>0</v>
      </c>
      <c r="DR15" s="32">
        <f t="shared" ca="1" si="77"/>
        <v>0</v>
      </c>
      <c r="DS15" s="32">
        <f t="shared" ca="1" si="78"/>
        <v>0</v>
      </c>
      <c r="DT15" s="32">
        <f t="shared" ca="1" si="79"/>
        <v>0</v>
      </c>
      <c r="DU15" s="31">
        <f t="shared" ca="1" si="80"/>
        <v>0</v>
      </c>
      <c r="DV15" s="31">
        <f t="shared" ca="1" si="81"/>
        <v>0</v>
      </c>
      <c r="DW15" s="31">
        <f t="shared" ca="1" si="82"/>
        <v>0</v>
      </c>
      <c r="DX15" s="31">
        <f t="shared" ca="1" si="83"/>
        <v>0</v>
      </c>
      <c r="DY15" s="31">
        <f t="shared" ca="1" si="84"/>
        <v>0</v>
      </c>
      <c r="DZ15" s="31">
        <f t="shared" ca="1" si="85"/>
        <v>0</v>
      </c>
      <c r="EA15" s="31">
        <f t="shared" ca="1" si="86"/>
        <v>0</v>
      </c>
      <c r="EB15" s="31">
        <f t="shared" ca="1" si="87"/>
        <v>0</v>
      </c>
      <c r="EC15" s="31">
        <f t="shared" ca="1" si="88"/>
        <v>0</v>
      </c>
      <c r="ED15" s="31">
        <f t="shared" ca="1" si="89"/>
        <v>0</v>
      </c>
      <c r="EE15" s="31">
        <f t="shared" ca="1" si="90"/>
        <v>0</v>
      </c>
      <c r="EF15" s="31">
        <f t="shared" ca="1" si="91"/>
        <v>0</v>
      </c>
      <c r="EG15" s="32">
        <f t="shared" ca="1" si="92"/>
        <v>0</v>
      </c>
      <c r="EH15" s="32">
        <f t="shared" ca="1" si="93"/>
        <v>0</v>
      </c>
      <c r="EI15" s="32">
        <f t="shared" ca="1" si="94"/>
        <v>0</v>
      </c>
      <c r="EJ15" s="32">
        <f t="shared" ca="1" si="95"/>
        <v>0</v>
      </c>
      <c r="EK15" s="32">
        <f t="shared" ca="1" si="96"/>
        <v>0</v>
      </c>
      <c r="EL15" s="32">
        <f t="shared" ca="1" si="97"/>
        <v>0</v>
      </c>
      <c r="EM15" s="32">
        <f t="shared" ca="1" si="98"/>
        <v>0</v>
      </c>
      <c r="EN15" s="32">
        <f t="shared" ca="1" si="99"/>
        <v>0</v>
      </c>
      <c r="EO15" s="32">
        <f t="shared" ca="1" si="100"/>
        <v>0</v>
      </c>
      <c r="EP15" s="32">
        <f t="shared" ca="1" si="101"/>
        <v>0</v>
      </c>
      <c r="EQ15" s="32">
        <f t="shared" ca="1" si="102"/>
        <v>0</v>
      </c>
      <c r="ER15" s="32">
        <f t="shared" ca="1" si="103"/>
        <v>0</v>
      </c>
    </row>
    <row r="16" spans="1:148" x14ac:dyDescent="0.25">
      <c r="A16" t="s">
        <v>456</v>
      </c>
      <c r="B16" s="1" t="s">
        <v>199</v>
      </c>
      <c r="C16" t="str">
        <f t="shared" ca="1" si="1"/>
        <v>321S033</v>
      </c>
      <c r="D16" t="str">
        <f t="shared" ca="1" si="2"/>
        <v>ATCO Electric DOS - Daishowa-Marubeni (839S)</v>
      </c>
      <c r="I16" s="51">
        <v>6.22</v>
      </c>
      <c r="Q16" s="32"/>
      <c r="R16" s="32"/>
      <c r="S16" s="32"/>
      <c r="T16" s="32"/>
      <c r="U16" s="32">
        <v>118.73</v>
      </c>
      <c r="V16" s="32"/>
      <c r="W16" s="32"/>
      <c r="X16" s="32"/>
      <c r="Y16" s="32"/>
      <c r="Z16" s="32"/>
      <c r="AA16" s="32"/>
      <c r="AB16" s="32"/>
      <c r="AC16" s="2">
        <v>4.8899999999999997</v>
      </c>
      <c r="AD16" s="2">
        <v>4.8899999999999997</v>
      </c>
      <c r="AE16" s="2">
        <v>4.8899999999999997</v>
      </c>
      <c r="AF16" s="2">
        <v>4.8899999999999997</v>
      </c>
      <c r="AG16" s="2">
        <v>4.8899999999999997</v>
      </c>
      <c r="AH16" s="2">
        <v>4.8899999999999997</v>
      </c>
      <c r="AI16" s="2">
        <v>4.8899999999999997</v>
      </c>
      <c r="AJ16" s="2">
        <v>4.8899999999999997</v>
      </c>
      <c r="AK16" s="2">
        <v>4.8899999999999997</v>
      </c>
      <c r="AL16" s="2">
        <v>4.8899999999999997</v>
      </c>
      <c r="AM16" s="2">
        <v>4.8899999999999997</v>
      </c>
      <c r="AN16" s="2">
        <v>4.8899999999999997</v>
      </c>
      <c r="AO16" s="33"/>
      <c r="AP16" s="33"/>
      <c r="AQ16" s="33"/>
      <c r="AR16" s="33"/>
      <c r="AS16" s="33">
        <v>5.81</v>
      </c>
      <c r="AT16" s="33"/>
      <c r="AU16" s="33"/>
      <c r="AV16" s="33"/>
      <c r="AW16" s="33"/>
      <c r="AX16" s="33"/>
      <c r="AY16" s="33"/>
      <c r="AZ16" s="33"/>
      <c r="BA16" s="31">
        <f t="shared" si="44"/>
        <v>0</v>
      </c>
      <c r="BB16" s="31">
        <f t="shared" si="45"/>
        <v>0</v>
      </c>
      <c r="BC16" s="31">
        <f t="shared" si="46"/>
        <v>0</v>
      </c>
      <c r="BD16" s="31">
        <f t="shared" si="47"/>
        <v>0</v>
      </c>
      <c r="BE16" s="31">
        <f t="shared" si="48"/>
        <v>-0.18</v>
      </c>
      <c r="BF16" s="31">
        <f t="shared" si="49"/>
        <v>0</v>
      </c>
      <c r="BG16" s="31">
        <f t="shared" si="50"/>
        <v>0</v>
      </c>
      <c r="BH16" s="31">
        <f t="shared" si="51"/>
        <v>0</v>
      </c>
      <c r="BI16" s="31">
        <f t="shared" si="52"/>
        <v>0</v>
      </c>
      <c r="BJ16" s="31">
        <f t="shared" si="53"/>
        <v>0</v>
      </c>
      <c r="BK16" s="31">
        <f t="shared" si="54"/>
        <v>0</v>
      </c>
      <c r="BL16" s="31">
        <f t="shared" si="55"/>
        <v>0</v>
      </c>
      <c r="BM16" s="6">
        <f t="shared" ref="BM16:BX38" ca="1" si="152">VLOOKUP($C16,LossFactorLookup,3,FALSE)</f>
        <v>0.12</v>
      </c>
      <c r="BN16" s="6">
        <f t="shared" ca="1" si="152"/>
        <v>0.12</v>
      </c>
      <c r="BO16" s="6">
        <f t="shared" ca="1" si="152"/>
        <v>0.12</v>
      </c>
      <c r="BP16" s="6">
        <f t="shared" ca="1" si="152"/>
        <v>0.12</v>
      </c>
      <c r="BQ16" s="6">
        <f t="shared" ca="1" si="152"/>
        <v>0.12</v>
      </c>
      <c r="BR16" s="6">
        <f t="shared" ca="1" si="152"/>
        <v>0.12</v>
      </c>
      <c r="BS16" s="6">
        <f t="shared" ca="1" si="152"/>
        <v>0.12</v>
      </c>
      <c r="BT16" s="6">
        <f t="shared" ca="1" si="152"/>
        <v>0.12</v>
      </c>
      <c r="BU16" s="6">
        <f t="shared" ca="1" si="152"/>
        <v>0.12</v>
      </c>
      <c r="BV16" s="6">
        <f t="shared" ca="1" si="152"/>
        <v>0.12</v>
      </c>
      <c r="BW16" s="6">
        <f t="shared" ca="1" si="152"/>
        <v>0.12</v>
      </c>
      <c r="BX16" s="6">
        <f t="shared" ca="1" si="152"/>
        <v>0.12</v>
      </c>
      <c r="BY16" s="31">
        <f t="shared" ca="1" si="16"/>
        <v>0</v>
      </c>
      <c r="BZ16" s="31">
        <f t="shared" ca="1" si="17"/>
        <v>0</v>
      </c>
      <c r="CA16" s="31">
        <f t="shared" ca="1" si="18"/>
        <v>0</v>
      </c>
      <c r="CB16" s="31">
        <f t="shared" ca="1" si="19"/>
        <v>0</v>
      </c>
      <c r="CC16" s="31">
        <f t="shared" ca="1" si="20"/>
        <v>5.81</v>
      </c>
      <c r="CD16" s="31">
        <f t="shared" ca="1" si="21"/>
        <v>0</v>
      </c>
      <c r="CE16" s="31">
        <f t="shared" ca="1" si="22"/>
        <v>0</v>
      </c>
      <c r="CF16" s="31">
        <f t="shared" ca="1" si="23"/>
        <v>0</v>
      </c>
      <c r="CG16" s="31">
        <f t="shared" ca="1" si="24"/>
        <v>0</v>
      </c>
      <c r="CH16" s="31">
        <f t="shared" ca="1" si="25"/>
        <v>0</v>
      </c>
      <c r="CI16" s="31">
        <f t="shared" ca="1" si="26"/>
        <v>0</v>
      </c>
      <c r="CJ16" s="31">
        <f t="shared" ca="1" si="27"/>
        <v>0</v>
      </c>
      <c r="CK16" s="32">
        <f t="shared" ca="1" si="56"/>
        <v>0</v>
      </c>
      <c r="CL16" s="32">
        <f t="shared" ca="1" si="57"/>
        <v>0</v>
      </c>
      <c r="CM16" s="32">
        <f t="shared" ca="1" si="58"/>
        <v>0</v>
      </c>
      <c r="CN16" s="32">
        <f t="shared" ca="1" si="59"/>
        <v>0</v>
      </c>
      <c r="CO16" s="32">
        <f t="shared" ca="1" si="60"/>
        <v>0.08</v>
      </c>
      <c r="CP16" s="32">
        <f t="shared" ca="1" si="61"/>
        <v>0</v>
      </c>
      <c r="CQ16" s="32">
        <f t="shared" ca="1" si="62"/>
        <v>0</v>
      </c>
      <c r="CR16" s="32">
        <f t="shared" ca="1" si="63"/>
        <v>0</v>
      </c>
      <c r="CS16" s="32">
        <f t="shared" ca="1" si="64"/>
        <v>0</v>
      </c>
      <c r="CT16" s="32">
        <f t="shared" ca="1" si="65"/>
        <v>0</v>
      </c>
      <c r="CU16" s="32">
        <f t="shared" ca="1" si="66"/>
        <v>0</v>
      </c>
      <c r="CV16" s="32">
        <f t="shared" ca="1" si="67"/>
        <v>0</v>
      </c>
      <c r="CW16" s="31">
        <f t="shared" ref="CW16:CW20" ca="1" si="153">BY16+CK16-AO16-BA16</f>
        <v>0</v>
      </c>
      <c r="CX16" s="31">
        <f t="shared" ref="CX16:CX20" ca="1" si="154">BZ16+CL16-AP16-BB16</f>
        <v>0</v>
      </c>
      <c r="CY16" s="31">
        <f t="shared" ref="CY16:CY20" ca="1" si="155">CA16+CM16-AQ16-BC16</f>
        <v>0</v>
      </c>
      <c r="CZ16" s="31">
        <f t="shared" ref="CZ16:CZ20" ca="1" si="156">CB16+CN16-AR16-BD16</f>
        <v>0</v>
      </c>
      <c r="DA16" s="31">
        <f t="shared" ref="DA16:DA20" ca="1" si="157">CC16+CO16-AS16-BE16</f>
        <v>0.26000000000000006</v>
      </c>
      <c r="DB16" s="31">
        <f t="shared" ref="DB16:DB20" ca="1" si="158">CD16+CP16-AT16-BF16</f>
        <v>0</v>
      </c>
      <c r="DC16" s="31">
        <f t="shared" ref="DC16:DC20" ca="1" si="159">CE16+CQ16-AU16-BG16</f>
        <v>0</v>
      </c>
      <c r="DD16" s="31">
        <f t="shared" ref="DD16:DD20" ca="1" si="160">CF16+CR16-AV16-BH16</f>
        <v>0</v>
      </c>
      <c r="DE16" s="31">
        <f t="shared" ref="DE16:DE20" ca="1" si="161">CG16+CS16-AW16-BI16</f>
        <v>0</v>
      </c>
      <c r="DF16" s="31">
        <f t="shared" ref="DF16:DF20" ca="1" si="162">CH16+CT16-AX16-BJ16</f>
        <v>0</v>
      </c>
      <c r="DG16" s="31">
        <f t="shared" ref="DG16:DG20" ca="1" si="163">CI16+CU16-AY16-BK16</f>
        <v>0</v>
      </c>
      <c r="DH16" s="31">
        <f t="shared" ref="DH16:DH20" ca="1" si="164">CJ16+CV16-AZ16-BL16</f>
        <v>0</v>
      </c>
      <c r="DI16" s="32">
        <f t="shared" ca="1" si="68"/>
        <v>0</v>
      </c>
      <c r="DJ16" s="32">
        <f t="shared" ca="1" si="69"/>
        <v>0</v>
      </c>
      <c r="DK16" s="32">
        <f t="shared" ca="1" si="70"/>
        <v>0</v>
      </c>
      <c r="DL16" s="32">
        <f t="shared" ca="1" si="71"/>
        <v>0</v>
      </c>
      <c r="DM16" s="32">
        <f t="shared" ca="1" si="72"/>
        <v>0.01</v>
      </c>
      <c r="DN16" s="32">
        <f t="shared" ca="1" si="73"/>
        <v>0</v>
      </c>
      <c r="DO16" s="32">
        <f t="shared" ca="1" si="74"/>
        <v>0</v>
      </c>
      <c r="DP16" s="32">
        <f t="shared" ca="1" si="75"/>
        <v>0</v>
      </c>
      <c r="DQ16" s="32">
        <f t="shared" ca="1" si="76"/>
        <v>0</v>
      </c>
      <c r="DR16" s="32">
        <f t="shared" ca="1" si="77"/>
        <v>0</v>
      </c>
      <c r="DS16" s="32">
        <f t="shared" ca="1" si="78"/>
        <v>0</v>
      </c>
      <c r="DT16" s="32">
        <f t="shared" ca="1" si="79"/>
        <v>0</v>
      </c>
      <c r="DU16" s="31">
        <f t="shared" ca="1" si="80"/>
        <v>0</v>
      </c>
      <c r="DV16" s="31">
        <f t="shared" ca="1" si="81"/>
        <v>0</v>
      </c>
      <c r="DW16" s="31">
        <f t="shared" ca="1" si="82"/>
        <v>0</v>
      </c>
      <c r="DX16" s="31">
        <f t="shared" ca="1" si="83"/>
        <v>0</v>
      </c>
      <c r="DY16" s="31">
        <f t="shared" ca="1" si="84"/>
        <v>0.05</v>
      </c>
      <c r="DZ16" s="31">
        <f t="shared" ca="1" si="85"/>
        <v>0</v>
      </c>
      <c r="EA16" s="31">
        <f t="shared" ca="1" si="86"/>
        <v>0</v>
      </c>
      <c r="EB16" s="31">
        <f t="shared" ca="1" si="87"/>
        <v>0</v>
      </c>
      <c r="EC16" s="31">
        <f t="shared" ca="1" si="88"/>
        <v>0</v>
      </c>
      <c r="ED16" s="31">
        <f t="shared" ca="1" si="89"/>
        <v>0</v>
      </c>
      <c r="EE16" s="31">
        <f t="shared" ca="1" si="90"/>
        <v>0</v>
      </c>
      <c r="EF16" s="31">
        <f t="shared" ca="1" si="91"/>
        <v>0</v>
      </c>
      <c r="EG16" s="32">
        <f t="shared" ca="1" si="92"/>
        <v>0</v>
      </c>
      <c r="EH16" s="32">
        <f t="shared" ca="1" si="93"/>
        <v>0</v>
      </c>
      <c r="EI16" s="32">
        <f t="shared" ca="1" si="94"/>
        <v>0</v>
      </c>
      <c r="EJ16" s="32">
        <f t="shared" ca="1" si="95"/>
        <v>0</v>
      </c>
      <c r="EK16" s="32">
        <f t="shared" ca="1" si="96"/>
        <v>0.32000000000000006</v>
      </c>
      <c r="EL16" s="32">
        <f t="shared" ca="1" si="97"/>
        <v>0</v>
      </c>
      <c r="EM16" s="32">
        <f t="shared" ca="1" si="98"/>
        <v>0</v>
      </c>
      <c r="EN16" s="32">
        <f t="shared" ca="1" si="99"/>
        <v>0</v>
      </c>
      <c r="EO16" s="32">
        <f t="shared" ca="1" si="100"/>
        <v>0</v>
      </c>
      <c r="EP16" s="32">
        <f t="shared" ca="1" si="101"/>
        <v>0</v>
      </c>
      <c r="EQ16" s="32">
        <f t="shared" ca="1" si="102"/>
        <v>0</v>
      </c>
      <c r="ER16" s="32">
        <f t="shared" ca="1" si="103"/>
        <v>0</v>
      </c>
    </row>
    <row r="17" spans="1:148" x14ac:dyDescent="0.25">
      <c r="A17" t="s">
        <v>456</v>
      </c>
      <c r="B17" s="1" t="s">
        <v>21</v>
      </c>
      <c r="C17" t="str">
        <f t="shared" ca="1" si="1"/>
        <v>372S025N</v>
      </c>
      <c r="D17" t="str">
        <f t="shared" ca="1" si="2"/>
        <v>ATCO Electric Reversing POD - Lindbergh (969S)</v>
      </c>
      <c r="O17" s="51">
        <v>0</v>
      </c>
      <c r="P17" s="51">
        <v>0</v>
      </c>
      <c r="Q17" s="32"/>
      <c r="R17" s="32"/>
      <c r="S17" s="32"/>
      <c r="T17" s="32"/>
      <c r="U17" s="32"/>
      <c r="V17" s="32"/>
      <c r="W17" s="32"/>
      <c r="X17" s="32"/>
      <c r="Y17" s="32"/>
      <c r="Z17" s="32"/>
      <c r="AA17" s="32">
        <v>0</v>
      </c>
      <c r="AB17" s="32">
        <v>0</v>
      </c>
      <c r="AM17" s="2">
        <v>0</v>
      </c>
      <c r="AN17" s="2">
        <v>0</v>
      </c>
      <c r="AO17" s="33"/>
      <c r="AP17" s="33"/>
      <c r="AQ17" s="33"/>
      <c r="AR17" s="33"/>
      <c r="AS17" s="33"/>
      <c r="AT17" s="33"/>
      <c r="AU17" s="33"/>
      <c r="AV17" s="33"/>
      <c r="AW17" s="33"/>
      <c r="AX17" s="33"/>
      <c r="AY17" s="33">
        <v>0</v>
      </c>
      <c r="AZ17" s="33">
        <v>0</v>
      </c>
      <c r="BA17" s="31">
        <f t="shared" si="44"/>
        <v>0</v>
      </c>
      <c r="BB17" s="31">
        <f t="shared" si="45"/>
        <v>0</v>
      </c>
      <c r="BC17" s="31">
        <f t="shared" si="46"/>
        <v>0</v>
      </c>
      <c r="BD17" s="31">
        <f t="shared" si="47"/>
        <v>0</v>
      </c>
      <c r="BE17" s="31">
        <f t="shared" si="48"/>
        <v>0</v>
      </c>
      <c r="BF17" s="31">
        <f t="shared" si="49"/>
        <v>0</v>
      </c>
      <c r="BG17" s="31">
        <f t="shared" si="50"/>
        <v>0</v>
      </c>
      <c r="BH17" s="31">
        <f t="shared" si="51"/>
        <v>0</v>
      </c>
      <c r="BI17" s="31">
        <f t="shared" si="52"/>
        <v>0</v>
      </c>
      <c r="BJ17" s="31">
        <f t="shared" si="53"/>
        <v>0</v>
      </c>
      <c r="BK17" s="31">
        <f t="shared" si="54"/>
        <v>0</v>
      </c>
      <c r="BL17" s="31">
        <f t="shared" si="55"/>
        <v>0</v>
      </c>
      <c r="BM17" s="6">
        <f t="shared" ca="1" si="152"/>
        <v>-2.3599999999999999E-2</v>
      </c>
      <c r="BN17" s="6">
        <f t="shared" ca="1" si="152"/>
        <v>-2.3599999999999999E-2</v>
      </c>
      <c r="BO17" s="6">
        <f t="shared" ca="1" si="152"/>
        <v>-2.3599999999999999E-2</v>
      </c>
      <c r="BP17" s="6">
        <f t="shared" ca="1" si="152"/>
        <v>-2.3599999999999999E-2</v>
      </c>
      <c r="BQ17" s="6">
        <f t="shared" ca="1" si="152"/>
        <v>-2.3599999999999999E-2</v>
      </c>
      <c r="BR17" s="6">
        <f t="shared" ca="1" si="152"/>
        <v>-2.3599999999999999E-2</v>
      </c>
      <c r="BS17" s="6">
        <f t="shared" ca="1" si="152"/>
        <v>-2.3599999999999999E-2</v>
      </c>
      <c r="BT17" s="6">
        <f t="shared" ca="1" si="152"/>
        <v>-2.3599999999999999E-2</v>
      </c>
      <c r="BU17" s="6">
        <f t="shared" ca="1" si="152"/>
        <v>-2.3599999999999999E-2</v>
      </c>
      <c r="BV17" s="6">
        <f t="shared" ca="1" si="152"/>
        <v>-2.3599999999999999E-2</v>
      </c>
      <c r="BW17" s="6">
        <f t="shared" ca="1" si="152"/>
        <v>-2.3599999999999999E-2</v>
      </c>
      <c r="BX17" s="6">
        <f t="shared" ca="1" si="152"/>
        <v>-2.3599999999999999E-2</v>
      </c>
      <c r="BY17" s="31">
        <f t="shared" ca="1" si="16"/>
        <v>0</v>
      </c>
      <c r="BZ17" s="31">
        <f t="shared" ca="1" si="17"/>
        <v>0</v>
      </c>
      <c r="CA17" s="31">
        <f t="shared" ca="1" si="18"/>
        <v>0</v>
      </c>
      <c r="CB17" s="31">
        <f t="shared" ca="1" si="19"/>
        <v>0</v>
      </c>
      <c r="CC17" s="31">
        <f t="shared" ca="1" si="20"/>
        <v>0</v>
      </c>
      <c r="CD17" s="31">
        <f t="shared" ca="1" si="21"/>
        <v>0</v>
      </c>
      <c r="CE17" s="31">
        <f t="shared" ca="1" si="22"/>
        <v>0</v>
      </c>
      <c r="CF17" s="31">
        <f t="shared" ca="1" si="23"/>
        <v>0</v>
      </c>
      <c r="CG17" s="31">
        <f t="shared" ca="1" si="24"/>
        <v>0</v>
      </c>
      <c r="CH17" s="31">
        <f t="shared" ca="1" si="25"/>
        <v>0</v>
      </c>
      <c r="CI17" s="31">
        <f t="shared" ca="1" si="26"/>
        <v>0</v>
      </c>
      <c r="CJ17" s="31">
        <f t="shared" ca="1" si="27"/>
        <v>0</v>
      </c>
      <c r="CK17" s="32">
        <f t="shared" ca="1" si="56"/>
        <v>0</v>
      </c>
      <c r="CL17" s="32">
        <f t="shared" ca="1" si="57"/>
        <v>0</v>
      </c>
      <c r="CM17" s="32">
        <f t="shared" ca="1" si="58"/>
        <v>0</v>
      </c>
      <c r="CN17" s="32">
        <f t="shared" ca="1" si="59"/>
        <v>0</v>
      </c>
      <c r="CO17" s="32">
        <f t="shared" ca="1" si="60"/>
        <v>0</v>
      </c>
      <c r="CP17" s="32">
        <f t="shared" ca="1" si="61"/>
        <v>0</v>
      </c>
      <c r="CQ17" s="32">
        <f t="shared" ca="1" si="62"/>
        <v>0</v>
      </c>
      <c r="CR17" s="32">
        <f t="shared" ca="1" si="63"/>
        <v>0</v>
      </c>
      <c r="CS17" s="32">
        <f t="shared" ca="1" si="64"/>
        <v>0</v>
      </c>
      <c r="CT17" s="32">
        <f t="shared" ca="1" si="65"/>
        <v>0</v>
      </c>
      <c r="CU17" s="32">
        <f t="shared" ca="1" si="66"/>
        <v>0</v>
      </c>
      <c r="CV17" s="32">
        <f t="shared" ca="1" si="67"/>
        <v>0</v>
      </c>
      <c r="CW17" s="31">
        <f t="shared" ca="1" si="153"/>
        <v>0</v>
      </c>
      <c r="CX17" s="31">
        <f t="shared" ca="1" si="154"/>
        <v>0</v>
      </c>
      <c r="CY17" s="31">
        <f t="shared" ca="1" si="155"/>
        <v>0</v>
      </c>
      <c r="CZ17" s="31">
        <f t="shared" ca="1" si="156"/>
        <v>0</v>
      </c>
      <c r="DA17" s="31">
        <f t="shared" ca="1" si="157"/>
        <v>0</v>
      </c>
      <c r="DB17" s="31">
        <f t="shared" ca="1" si="158"/>
        <v>0</v>
      </c>
      <c r="DC17" s="31">
        <f t="shared" ca="1" si="159"/>
        <v>0</v>
      </c>
      <c r="DD17" s="31">
        <f t="shared" ca="1" si="160"/>
        <v>0</v>
      </c>
      <c r="DE17" s="31">
        <f t="shared" ca="1" si="161"/>
        <v>0</v>
      </c>
      <c r="DF17" s="31">
        <f t="shared" ca="1" si="162"/>
        <v>0</v>
      </c>
      <c r="DG17" s="31">
        <f t="shared" ca="1" si="163"/>
        <v>0</v>
      </c>
      <c r="DH17" s="31">
        <f t="shared" ca="1" si="164"/>
        <v>0</v>
      </c>
      <c r="DI17" s="32">
        <f t="shared" ca="1" si="68"/>
        <v>0</v>
      </c>
      <c r="DJ17" s="32">
        <f t="shared" ca="1" si="69"/>
        <v>0</v>
      </c>
      <c r="DK17" s="32">
        <f t="shared" ca="1" si="70"/>
        <v>0</v>
      </c>
      <c r="DL17" s="32">
        <f t="shared" ca="1" si="71"/>
        <v>0</v>
      </c>
      <c r="DM17" s="32">
        <f t="shared" ca="1" si="72"/>
        <v>0</v>
      </c>
      <c r="DN17" s="32">
        <f t="shared" ca="1" si="73"/>
        <v>0</v>
      </c>
      <c r="DO17" s="32">
        <f t="shared" ca="1" si="74"/>
        <v>0</v>
      </c>
      <c r="DP17" s="32">
        <f t="shared" ca="1" si="75"/>
        <v>0</v>
      </c>
      <c r="DQ17" s="32">
        <f t="shared" ca="1" si="76"/>
        <v>0</v>
      </c>
      <c r="DR17" s="32">
        <f t="shared" ca="1" si="77"/>
        <v>0</v>
      </c>
      <c r="DS17" s="32">
        <f t="shared" ca="1" si="78"/>
        <v>0</v>
      </c>
      <c r="DT17" s="32">
        <f t="shared" ca="1" si="79"/>
        <v>0</v>
      </c>
      <c r="DU17" s="31">
        <f t="shared" ca="1" si="80"/>
        <v>0</v>
      </c>
      <c r="DV17" s="31">
        <f t="shared" ca="1" si="81"/>
        <v>0</v>
      </c>
      <c r="DW17" s="31">
        <f t="shared" ca="1" si="82"/>
        <v>0</v>
      </c>
      <c r="DX17" s="31">
        <f t="shared" ca="1" si="83"/>
        <v>0</v>
      </c>
      <c r="DY17" s="31">
        <f t="shared" ca="1" si="84"/>
        <v>0</v>
      </c>
      <c r="DZ17" s="31">
        <f t="shared" ca="1" si="85"/>
        <v>0</v>
      </c>
      <c r="EA17" s="31">
        <f t="shared" ca="1" si="86"/>
        <v>0</v>
      </c>
      <c r="EB17" s="31">
        <f t="shared" ca="1" si="87"/>
        <v>0</v>
      </c>
      <c r="EC17" s="31">
        <f t="shared" ca="1" si="88"/>
        <v>0</v>
      </c>
      <c r="ED17" s="31">
        <f t="shared" ca="1" si="89"/>
        <v>0</v>
      </c>
      <c r="EE17" s="31">
        <f t="shared" ca="1" si="90"/>
        <v>0</v>
      </c>
      <c r="EF17" s="31">
        <f t="shared" ca="1" si="91"/>
        <v>0</v>
      </c>
      <c r="EG17" s="32">
        <f t="shared" ca="1" si="92"/>
        <v>0</v>
      </c>
      <c r="EH17" s="32">
        <f t="shared" ca="1" si="93"/>
        <v>0</v>
      </c>
      <c r="EI17" s="32">
        <f t="shared" ca="1" si="94"/>
        <v>0</v>
      </c>
      <c r="EJ17" s="32">
        <f t="shared" ca="1" si="95"/>
        <v>0</v>
      </c>
      <c r="EK17" s="32">
        <f t="shared" ca="1" si="96"/>
        <v>0</v>
      </c>
      <c r="EL17" s="32">
        <f t="shared" ca="1" si="97"/>
        <v>0</v>
      </c>
      <c r="EM17" s="32">
        <f t="shared" ca="1" si="98"/>
        <v>0</v>
      </c>
      <c r="EN17" s="32">
        <f t="shared" ca="1" si="99"/>
        <v>0</v>
      </c>
      <c r="EO17" s="32">
        <f t="shared" ca="1" si="100"/>
        <v>0</v>
      </c>
      <c r="EP17" s="32">
        <f t="shared" ca="1" si="101"/>
        <v>0</v>
      </c>
      <c r="EQ17" s="32">
        <f t="shared" ca="1" si="102"/>
        <v>0</v>
      </c>
      <c r="ER17" s="32">
        <f t="shared" ca="1" si="103"/>
        <v>0</v>
      </c>
    </row>
    <row r="18" spans="1:148" x14ac:dyDescent="0.25">
      <c r="A18" t="s">
        <v>457</v>
      </c>
      <c r="B18" s="1" t="s">
        <v>17</v>
      </c>
      <c r="C18" t="str">
        <f t="shared" ref="C18:C40" ca="1" si="165">VLOOKUP($B18,LocationLookup,2,FALSE)</f>
        <v>AFG1TX</v>
      </c>
      <c r="D18" t="str">
        <f t="shared" ca="1" si="2"/>
        <v>APF Athabasca</v>
      </c>
      <c r="E18" s="51">
        <v>4543.4009999999998</v>
      </c>
      <c r="F18" s="51">
        <v>8806.5854999999992</v>
      </c>
      <c r="G18" s="51">
        <v>2332.9785000000002</v>
      </c>
      <c r="H18" s="51">
        <v>4135.8945000000003</v>
      </c>
      <c r="I18" s="51">
        <v>12193.709699999999</v>
      </c>
      <c r="J18" s="51">
        <v>12334.2783</v>
      </c>
      <c r="K18" s="51">
        <v>11932.9301</v>
      </c>
      <c r="L18" s="51">
        <v>10035.9061</v>
      </c>
      <c r="M18" s="51">
        <v>6958.9814999999999</v>
      </c>
      <c r="N18" s="51">
        <v>1285.0060000000001</v>
      </c>
      <c r="O18" s="51">
        <v>4330.1776</v>
      </c>
      <c r="P18" s="51">
        <v>2690.1088</v>
      </c>
      <c r="Q18" s="32">
        <v>275361.45</v>
      </c>
      <c r="R18" s="32">
        <v>1484736.55</v>
      </c>
      <c r="S18" s="32">
        <v>150647.09</v>
      </c>
      <c r="T18" s="32">
        <v>149122.53</v>
      </c>
      <c r="U18" s="32">
        <v>1148825.26</v>
      </c>
      <c r="V18" s="32">
        <v>747757.62</v>
      </c>
      <c r="W18" s="32">
        <v>2724969.77</v>
      </c>
      <c r="X18" s="32">
        <v>746198.85</v>
      </c>
      <c r="Y18" s="32">
        <v>165323.78</v>
      </c>
      <c r="Z18" s="32">
        <v>32757.56</v>
      </c>
      <c r="AA18" s="32">
        <v>266902.78000000003</v>
      </c>
      <c r="AB18" s="32">
        <v>73512.95</v>
      </c>
      <c r="AC18" s="2">
        <v>0.56000000000000005</v>
      </c>
      <c r="AD18" s="2">
        <v>0.56000000000000005</v>
      </c>
      <c r="AE18" s="2">
        <v>0.56000000000000005</v>
      </c>
      <c r="AF18" s="2">
        <v>0.56000000000000005</v>
      </c>
      <c r="AG18" s="2">
        <v>0.56000000000000005</v>
      </c>
      <c r="AH18" s="2">
        <v>0.13</v>
      </c>
      <c r="AI18" s="2">
        <v>0.13</v>
      </c>
      <c r="AJ18" s="2">
        <v>0.13</v>
      </c>
      <c r="AK18" s="2">
        <v>0.13</v>
      </c>
      <c r="AL18" s="2">
        <v>0.13</v>
      </c>
      <c r="AM18" s="2">
        <v>0.13</v>
      </c>
      <c r="AN18" s="2">
        <v>0.13</v>
      </c>
      <c r="AO18" s="33">
        <v>1542.02</v>
      </c>
      <c r="AP18" s="33">
        <v>8314.52</v>
      </c>
      <c r="AQ18" s="33">
        <v>843.62</v>
      </c>
      <c r="AR18" s="33">
        <v>835.09</v>
      </c>
      <c r="AS18" s="33">
        <v>6433.42</v>
      </c>
      <c r="AT18" s="33">
        <v>972.08</v>
      </c>
      <c r="AU18" s="33">
        <v>3542.46</v>
      </c>
      <c r="AV18" s="33">
        <v>970.06</v>
      </c>
      <c r="AW18" s="33">
        <v>214.92</v>
      </c>
      <c r="AX18" s="33">
        <v>42.58</v>
      </c>
      <c r="AY18" s="33">
        <v>346.97</v>
      </c>
      <c r="AZ18" s="33">
        <v>95.57</v>
      </c>
      <c r="BA18" s="31">
        <f t="shared" si="44"/>
        <v>-302.89999999999998</v>
      </c>
      <c r="BB18" s="31">
        <f t="shared" si="45"/>
        <v>-1633.21</v>
      </c>
      <c r="BC18" s="31">
        <f t="shared" si="46"/>
        <v>-165.71</v>
      </c>
      <c r="BD18" s="31">
        <f t="shared" si="47"/>
        <v>-223.68</v>
      </c>
      <c r="BE18" s="31">
        <f t="shared" si="48"/>
        <v>-1723.24</v>
      </c>
      <c r="BF18" s="31">
        <f t="shared" si="49"/>
        <v>-1121.6400000000001</v>
      </c>
      <c r="BG18" s="31">
        <f t="shared" si="50"/>
        <v>4087.45</v>
      </c>
      <c r="BH18" s="31">
        <f t="shared" si="51"/>
        <v>1119.3</v>
      </c>
      <c r="BI18" s="31">
        <f t="shared" si="52"/>
        <v>247.99</v>
      </c>
      <c r="BJ18" s="31">
        <f t="shared" si="53"/>
        <v>219.48</v>
      </c>
      <c r="BK18" s="31">
        <f t="shared" si="54"/>
        <v>1788.25</v>
      </c>
      <c r="BL18" s="31">
        <f t="shared" si="55"/>
        <v>492.54</v>
      </c>
      <c r="BM18" s="6">
        <f t="shared" ca="1" si="152"/>
        <v>5.1000000000000004E-3</v>
      </c>
      <c r="BN18" s="6">
        <f t="shared" ca="1" si="152"/>
        <v>5.1000000000000004E-3</v>
      </c>
      <c r="BO18" s="6">
        <f t="shared" ca="1" si="152"/>
        <v>5.1000000000000004E-3</v>
      </c>
      <c r="BP18" s="6">
        <f t="shared" ca="1" si="152"/>
        <v>5.1000000000000004E-3</v>
      </c>
      <c r="BQ18" s="6">
        <f t="shared" ca="1" si="152"/>
        <v>5.1000000000000004E-3</v>
      </c>
      <c r="BR18" s="6">
        <f t="shared" ca="1" si="152"/>
        <v>5.1000000000000004E-3</v>
      </c>
      <c r="BS18" s="6">
        <f t="shared" ca="1" si="152"/>
        <v>5.1000000000000004E-3</v>
      </c>
      <c r="BT18" s="6">
        <f t="shared" ca="1" si="152"/>
        <v>5.1000000000000004E-3</v>
      </c>
      <c r="BU18" s="6">
        <f t="shared" ca="1" si="152"/>
        <v>5.1000000000000004E-3</v>
      </c>
      <c r="BV18" s="6">
        <f t="shared" ca="1" si="152"/>
        <v>5.1000000000000004E-3</v>
      </c>
      <c r="BW18" s="6">
        <f t="shared" ca="1" si="152"/>
        <v>5.1000000000000004E-3</v>
      </c>
      <c r="BX18" s="6">
        <f t="shared" ca="1" si="152"/>
        <v>5.1000000000000004E-3</v>
      </c>
      <c r="BY18" s="31">
        <f t="shared" ca="1" si="16"/>
        <v>1404.34</v>
      </c>
      <c r="BZ18" s="31">
        <f t="shared" ca="1" si="17"/>
        <v>7572.16</v>
      </c>
      <c r="CA18" s="31">
        <f t="shared" ca="1" si="18"/>
        <v>768.3</v>
      </c>
      <c r="CB18" s="31">
        <f t="shared" ca="1" si="19"/>
        <v>760.52</v>
      </c>
      <c r="CC18" s="31">
        <f t="shared" ca="1" si="20"/>
        <v>5859.01</v>
      </c>
      <c r="CD18" s="31">
        <f t="shared" ca="1" si="21"/>
        <v>3813.56</v>
      </c>
      <c r="CE18" s="31">
        <f t="shared" ca="1" si="22"/>
        <v>13897.35</v>
      </c>
      <c r="CF18" s="31">
        <f t="shared" ca="1" si="23"/>
        <v>3805.61</v>
      </c>
      <c r="CG18" s="31">
        <f t="shared" ca="1" si="24"/>
        <v>843.15</v>
      </c>
      <c r="CH18" s="31">
        <f t="shared" ca="1" si="25"/>
        <v>167.06</v>
      </c>
      <c r="CI18" s="31">
        <f t="shared" ca="1" si="26"/>
        <v>1361.2</v>
      </c>
      <c r="CJ18" s="31">
        <f t="shared" ca="1" si="27"/>
        <v>374.92</v>
      </c>
      <c r="CK18" s="32">
        <f t="shared" ca="1" si="56"/>
        <v>192.75</v>
      </c>
      <c r="CL18" s="32">
        <f t="shared" ca="1" si="57"/>
        <v>1039.32</v>
      </c>
      <c r="CM18" s="32">
        <f t="shared" ca="1" si="58"/>
        <v>105.45</v>
      </c>
      <c r="CN18" s="32">
        <f t="shared" ca="1" si="59"/>
        <v>104.39</v>
      </c>
      <c r="CO18" s="32">
        <f t="shared" ca="1" si="60"/>
        <v>804.18</v>
      </c>
      <c r="CP18" s="32">
        <f t="shared" ca="1" si="61"/>
        <v>523.42999999999995</v>
      </c>
      <c r="CQ18" s="32">
        <f t="shared" ca="1" si="62"/>
        <v>1907.48</v>
      </c>
      <c r="CR18" s="32">
        <f t="shared" ca="1" si="63"/>
        <v>522.34</v>
      </c>
      <c r="CS18" s="32">
        <f t="shared" ca="1" si="64"/>
        <v>115.73</v>
      </c>
      <c r="CT18" s="32">
        <f t="shared" ca="1" si="65"/>
        <v>22.93</v>
      </c>
      <c r="CU18" s="32">
        <f t="shared" ca="1" si="66"/>
        <v>186.83</v>
      </c>
      <c r="CV18" s="32">
        <f t="shared" ca="1" si="67"/>
        <v>51.46</v>
      </c>
      <c r="CW18" s="31">
        <f t="shared" ca="1" si="153"/>
        <v>357.96999999999991</v>
      </c>
      <c r="CX18" s="31">
        <f t="shared" ca="1" si="154"/>
        <v>1930.1699999999992</v>
      </c>
      <c r="CY18" s="31">
        <f t="shared" ca="1" si="155"/>
        <v>195.84</v>
      </c>
      <c r="CZ18" s="31">
        <f t="shared" ca="1" si="156"/>
        <v>253.49999999999994</v>
      </c>
      <c r="DA18" s="31">
        <f t="shared" ca="1" si="157"/>
        <v>1953.0100000000004</v>
      </c>
      <c r="DB18" s="31">
        <f t="shared" ca="1" si="158"/>
        <v>4486.55</v>
      </c>
      <c r="DC18" s="31">
        <f t="shared" ca="1" si="159"/>
        <v>8174.9199999999992</v>
      </c>
      <c r="DD18" s="31">
        <f t="shared" ca="1" si="160"/>
        <v>2238.59</v>
      </c>
      <c r="DE18" s="31">
        <f t="shared" ca="1" si="161"/>
        <v>495.97</v>
      </c>
      <c r="DF18" s="31">
        <f t="shared" ca="1" si="162"/>
        <v>-72.069999999999965</v>
      </c>
      <c r="DG18" s="31">
        <f t="shared" ca="1" si="163"/>
        <v>-587.19000000000005</v>
      </c>
      <c r="DH18" s="31">
        <f t="shared" ca="1" si="164"/>
        <v>-161.73000000000002</v>
      </c>
      <c r="DI18" s="32">
        <f t="shared" ca="1" si="68"/>
        <v>17.899999999999999</v>
      </c>
      <c r="DJ18" s="32">
        <f t="shared" ca="1" si="69"/>
        <v>96.51</v>
      </c>
      <c r="DK18" s="32">
        <f t="shared" ca="1" si="70"/>
        <v>9.7899999999999991</v>
      </c>
      <c r="DL18" s="32">
        <f t="shared" ca="1" si="71"/>
        <v>12.68</v>
      </c>
      <c r="DM18" s="32">
        <f t="shared" ca="1" si="72"/>
        <v>97.65</v>
      </c>
      <c r="DN18" s="32">
        <f t="shared" ca="1" si="73"/>
        <v>224.33</v>
      </c>
      <c r="DO18" s="32">
        <f t="shared" ca="1" si="74"/>
        <v>408.75</v>
      </c>
      <c r="DP18" s="32">
        <f t="shared" ca="1" si="75"/>
        <v>111.93</v>
      </c>
      <c r="DQ18" s="32">
        <f t="shared" ca="1" si="76"/>
        <v>24.8</v>
      </c>
      <c r="DR18" s="32">
        <f t="shared" ca="1" si="77"/>
        <v>-3.6</v>
      </c>
      <c r="DS18" s="32">
        <f t="shared" ca="1" si="78"/>
        <v>-29.36</v>
      </c>
      <c r="DT18" s="32">
        <f t="shared" ca="1" si="79"/>
        <v>-8.09</v>
      </c>
      <c r="DU18" s="31">
        <f t="shared" ca="1" si="80"/>
        <v>66.73</v>
      </c>
      <c r="DV18" s="31">
        <f t="shared" ca="1" si="81"/>
        <v>355.3</v>
      </c>
      <c r="DW18" s="31">
        <f t="shared" ca="1" si="82"/>
        <v>35.64</v>
      </c>
      <c r="DX18" s="31">
        <f t="shared" ca="1" si="83"/>
        <v>45.54</v>
      </c>
      <c r="DY18" s="31">
        <f t="shared" ca="1" si="84"/>
        <v>346.41</v>
      </c>
      <c r="DZ18" s="31">
        <f t="shared" ca="1" si="85"/>
        <v>785.32</v>
      </c>
      <c r="EA18" s="31">
        <f t="shared" ca="1" si="86"/>
        <v>1412.44</v>
      </c>
      <c r="EB18" s="31">
        <f t="shared" ca="1" si="87"/>
        <v>381.55</v>
      </c>
      <c r="EC18" s="31">
        <f t="shared" ca="1" si="88"/>
        <v>83.38</v>
      </c>
      <c r="ED18" s="31">
        <f t="shared" ca="1" si="89"/>
        <v>-11.95</v>
      </c>
      <c r="EE18" s="31">
        <f t="shared" ca="1" si="90"/>
        <v>-96.01</v>
      </c>
      <c r="EF18" s="31">
        <f t="shared" ca="1" si="91"/>
        <v>-26.08</v>
      </c>
      <c r="EG18" s="32">
        <f t="shared" ca="1" si="92"/>
        <v>442.59999999999991</v>
      </c>
      <c r="EH18" s="32">
        <f t="shared" ca="1" si="93"/>
        <v>2381.9799999999991</v>
      </c>
      <c r="EI18" s="32">
        <f t="shared" ca="1" si="94"/>
        <v>241.26999999999998</v>
      </c>
      <c r="EJ18" s="32">
        <f t="shared" ca="1" si="95"/>
        <v>311.71999999999997</v>
      </c>
      <c r="EK18" s="32">
        <f t="shared" ca="1" si="96"/>
        <v>2397.0700000000002</v>
      </c>
      <c r="EL18" s="32">
        <f t="shared" ca="1" si="97"/>
        <v>5496.2</v>
      </c>
      <c r="EM18" s="32">
        <f t="shared" ca="1" si="98"/>
        <v>9996.1099999999988</v>
      </c>
      <c r="EN18" s="32">
        <f t="shared" ca="1" si="99"/>
        <v>2732.07</v>
      </c>
      <c r="EO18" s="32">
        <f t="shared" ca="1" si="100"/>
        <v>604.15</v>
      </c>
      <c r="EP18" s="32">
        <f t="shared" ca="1" si="101"/>
        <v>-87.619999999999962</v>
      </c>
      <c r="EQ18" s="32">
        <f t="shared" ca="1" si="102"/>
        <v>-712.56000000000006</v>
      </c>
      <c r="ER18" s="32">
        <f t="shared" ca="1" si="103"/>
        <v>-195.90000000000003</v>
      </c>
    </row>
    <row r="19" spans="1:148" x14ac:dyDescent="0.25">
      <c r="A19" t="s">
        <v>458</v>
      </c>
      <c r="B19" s="1" t="s">
        <v>62</v>
      </c>
      <c r="C19" t="str">
        <f t="shared" ca="1" si="1"/>
        <v>AKE1</v>
      </c>
      <c r="D19" t="str">
        <f t="shared" ca="1" si="2"/>
        <v>McBride Lake Wind Facility</v>
      </c>
      <c r="E19" s="51">
        <v>27236.075099999998</v>
      </c>
      <c r="F19" s="51">
        <v>15468.2073</v>
      </c>
      <c r="G19" s="51">
        <v>15531.3357</v>
      </c>
      <c r="H19" s="51">
        <v>22504.059499999999</v>
      </c>
      <c r="I19" s="51">
        <v>9999.1718000000001</v>
      </c>
      <c r="J19" s="51">
        <v>10010.355</v>
      </c>
      <c r="K19" s="51">
        <v>9544.4375</v>
      </c>
      <c r="L19" s="51">
        <v>7863.6093000000001</v>
      </c>
      <c r="M19" s="51">
        <v>13776.591399999999</v>
      </c>
      <c r="N19" s="51">
        <v>23757.911</v>
      </c>
      <c r="O19" s="51">
        <v>16651.686699999998</v>
      </c>
      <c r="P19" s="51">
        <v>24929.596000000001</v>
      </c>
      <c r="Q19" s="32">
        <v>839906.59</v>
      </c>
      <c r="R19" s="32">
        <v>836292.92</v>
      </c>
      <c r="S19" s="32">
        <v>371782.54</v>
      </c>
      <c r="T19" s="32">
        <v>570893.16</v>
      </c>
      <c r="U19" s="32">
        <v>520993.37</v>
      </c>
      <c r="V19" s="32">
        <v>256838.94</v>
      </c>
      <c r="W19" s="32">
        <v>500799.42</v>
      </c>
      <c r="X19" s="32">
        <v>225224.18</v>
      </c>
      <c r="Y19" s="32">
        <v>266100.94</v>
      </c>
      <c r="Z19" s="32">
        <v>551070.16</v>
      </c>
      <c r="AA19" s="32">
        <v>429224.05</v>
      </c>
      <c r="AB19" s="32">
        <v>603018.32999999996</v>
      </c>
      <c r="AC19" s="2">
        <v>3.06</v>
      </c>
      <c r="AD19" s="2">
        <v>3.06</v>
      </c>
      <c r="AE19" s="2">
        <v>3.06</v>
      </c>
      <c r="AF19" s="2">
        <v>3.06</v>
      </c>
      <c r="AG19" s="2">
        <v>3.06</v>
      </c>
      <c r="AH19" s="2">
        <v>3.06</v>
      </c>
      <c r="AI19" s="2">
        <v>3.06</v>
      </c>
      <c r="AJ19" s="2">
        <v>3.06</v>
      </c>
      <c r="AK19" s="2">
        <v>3.06</v>
      </c>
      <c r="AL19" s="2">
        <v>3.06</v>
      </c>
      <c r="AM19" s="2">
        <v>3.06</v>
      </c>
      <c r="AN19" s="2">
        <v>3.06</v>
      </c>
      <c r="AO19" s="33">
        <v>25701.14</v>
      </c>
      <c r="AP19" s="33">
        <v>25590.560000000001</v>
      </c>
      <c r="AQ19" s="33">
        <v>11376.55</v>
      </c>
      <c r="AR19" s="33">
        <v>17469.330000000002</v>
      </c>
      <c r="AS19" s="33">
        <v>15942.4</v>
      </c>
      <c r="AT19" s="33">
        <v>7859.27</v>
      </c>
      <c r="AU19" s="33">
        <v>15324.46</v>
      </c>
      <c r="AV19" s="33">
        <v>6891.86</v>
      </c>
      <c r="AW19" s="33">
        <v>8142.69</v>
      </c>
      <c r="AX19" s="33">
        <v>16862.75</v>
      </c>
      <c r="AY19" s="33">
        <v>13134.26</v>
      </c>
      <c r="AZ19" s="33">
        <v>18452.36</v>
      </c>
      <c r="BA19" s="31">
        <f t="shared" ref="BA19" si="166">ROUND(Q19*BA$3,2)</f>
        <v>-923.9</v>
      </c>
      <c r="BB19" s="31">
        <f t="shared" ref="BB19" si="167">ROUND(R19*BB$3,2)</f>
        <v>-919.92</v>
      </c>
      <c r="BC19" s="31">
        <f t="shared" ref="BC19" si="168">ROUND(S19*BC$3,2)</f>
        <v>-408.96</v>
      </c>
      <c r="BD19" s="31">
        <f t="shared" ref="BD19" si="169">ROUND(T19*BD$3,2)</f>
        <v>-856.34</v>
      </c>
      <c r="BE19" s="31">
        <f t="shared" ref="BE19" si="170">ROUND(U19*BE$3,2)</f>
        <v>-781.49</v>
      </c>
      <c r="BF19" s="31">
        <f t="shared" ref="BF19" si="171">ROUND(V19*BF$3,2)</f>
        <v>-385.26</v>
      </c>
      <c r="BG19" s="31">
        <f t="shared" ref="BG19" si="172">ROUND(W19*BG$3,2)</f>
        <v>751.2</v>
      </c>
      <c r="BH19" s="31">
        <f t="shared" ref="BH19" si="173">ROUND(X19*BH$3,2)</f>
        <v>337.84</v>
      </c>
      <c r="BI19" s="31">
        <f t="shared" ref="BI19" si="174">ROUND(Y19*BI$3,2)</f>
        <v>399.15</v>
      </c>
      <c r="BJ19" s="31">
        <f t="shared" ref="BJ19" si="175">ROUND(Z19*BJ$3,2)</f>
        <v>3692.17</v>
      </c>
      <c r="BK19" s="31">
        <f t="shared" ref="BK19" si="176">ROUND(AA19*BK$3,2)</f>
        <v>2875.8</v>
      </c>
      <c r="BL19" s="31">
        <f t="shared" ref="BL19" si="177">ROUND(AB19*BL$3,2)</f>
        <v>4040.22</v>
      </c>
      <c r="BM19" s="6">
        <f t="shared" ref="BM19:BX19" ca="1" si="178">VLOOKUP($C19,LossFactorLookup,3,FALSE)</f>
        <v>2.5700000000000001E-2</v>
      </c>
      <c r="BN19" s="6">
        <f t="shared" ca="1" si="178"/>
        <v>2.5700000000000001E-2</v>
      </c>
      <c r="BO19" s="6">
        <f t="shared" ca="1" si="178"/>
        <v>2.5700000000000001E-2</v>
      </c>
      <c r="BP19" s="6">
        <f t="shared" ca="1" si="178"/>
        <v>2.5700000000000001E-2</v>
      </c>
      <c r="BQ19" s="6">
        <f t="shared" ca="1" si="178"/>
        <v>2.5700000000000001E-2</v>
      </c>
      <c r="BR19" s="6">
        <f t="shared" ca="1" si="178"/>
        <v>2.5700000000000001E-2</v>
      </c>
      <c r="BS19" s="6">
        <f t="shared" ca="1" si="178"/>
        <v>2.5700000000000001E-2</v>
      </c>
      <c r="BT19" s="6">
        <f t="shared" ca="1" si="178"/>
        <v>2.5700000000000001E-2</v>
      </c>
      <c r="BU19" s="6">
        <f t="shared" ca="1" si="178"/>
        <v>2.5700000000000001E-2</v>
      </c>
      <c r="BV19" s="6">
        <f t="shared" ca="1" si="178"/>
        <v>2.5700000000000001E-2</v>
      </c>
      <c r="BW19" s="6">
        <f t="shared" ca="1" si="178"/>
        <v>2.5700000000000001E-2</v>
      </c>
      <c r="BX19" s="6">
        <f t="shared" ca="1" si="178"/>
        <v>2.5700000000000001E-2</v>
      </c>
      <c r="BY19" s="31">
        <f t="shared" ca="1" si="16"/>
        <v>21585.599999999999</v>
      </c>
      <c r="BZ19" s="31">
        <f t="shared" ca="1" si="17"/>
        <v>21492.73</v>
      </c>
      <c r="CA19" s="31">
        <f t="shared" ca="1" si="18"/>
        <v>9554.81</v>
      </c>
      <c r="CB19" s="31">
        <f t="shared" ca="1" si="19"/>
        <v>14671.95</v>
      </c>
      <c r="CC19" s="31">
        <f t="shared" ca="1" si="20"/>
        <v>13389.53</v>
      </c>
      <c r="CD19" s="31">
        <f t="shared" ca="1" si="21"/>
        <v>6600.76</v>
      </c>
      <c r="CE19" s="31">
        <f t="shared" ca="1" si="22"/>
        <v>12870.55</v>
      </c>
      <c r="CF19" s="31">
        <f t="shared" ca="1" si="23"/>
        <v>5788.26</v>
      </c>
      <c r="CG19" s="31">
        <f t="shared" ca="1" si="24"/>
        <v>6838.79</v>
      </c>
      <c r="CH19" s="31">
        <f t="shared" ca="1" si="25"/>
        <v>14162.5</v>
      </c>
      <c r="CI19" s="31">
        <f t="shared" ca="1" si="26"/>
        <v>11031.06</v>
      </c>
      <c r="CJ19" s="31">
        <f t="shared" ca="1" si="27"/>
        <v>15497.57</v>
      </c>
      <c r="CK19" s="32">
        <f t="shared" ref="CK19" ca="1" si="179">ROUND(Q19*$CV$3,2)</f>
        <v>587.92999999999995</v>
      </c>
      <c r="CL19" s="32">
        <f t="shared" ref="CL19" ca="1" si="180">ROUND(R19*$CV$3,2)</f>
        <v>585.41</v>
      </c>
      <c r="CM19" s="32">
        <f t="shared" ref="CM19" ca="1" si="181">ROUND(S19*$CV$3,2)</f>
        <v>260.25</v>
      </c>
      <c r="CN19" s="32">
        <f t="shared" ref="CN19" ca="1" si="182">ROUND(T19*$CV$3,2)</f>
        <v>399.63</v>
      </c>
      <c r="CO19" s="32">
        <f t="shared" ref="CO19" ca="1" si="183">ROUND(U19*$CV$3,2)</f>
        <v>364.7</v>
      </c>
      <c r="CP19" s="32">
        <f t="shared" ref="CP19" ca="1" si="184">ROUND(V19*$CV$3,2)</f>
        <v>179.79</v>
      </c>
      <c r="CQ19" s="32">
        <f t="shared" ref="CQ19" ca="1" si="185">ROUND(W19*$CV$3,2)</f>
        <v>350.56</v>
      </c>
      <c r="CR19" s="32">
        <f t="shared" ref="CR19" ca="1" si="186">ROUND(X19*$CV$3,2)</f>
        <v>157.66</v>
      </c>
      <c r="CS19" s="32">
        <f t="shared" ref="CS19" ca="1" si="187">ROUND(Y19*$CV$3,2)</f>
        <v>186.27</v>
      </c>
      <c r="CT19" s="32">
        <f t="shared" ref="CT19" ca="1" si="188">ROUND(Z19*$CV$3,2)</f>
        <v>385.75</v>
      </c>
      <c r="CU19" s="32">
        <f t="shared" ref="CU19" ca="1" si="189">ROUND(AA19*$CV$3,2)</f>
        <v>300.45999999999998</v>
      </c>
      <c r="CV19" s="32">
        <f t="shared" ref="CV19" ca="1" si="190">ROUND(AB19*$CV$3,2)</f>
        <v>422.11</v>
      </c>
      <c r="CW19" s="31">
        <f t="shared" ca="1" si="153"/>
        <v>-2603.7100000000005</v>
      </c>
      <c r="CX19" s="31">
        <f t="shared" ca="1" si="154"/>
        <v>-2592.5000000000018</v>
      </c>
      <c r="CY19" s="31">
        <f t="shared" ca="1" si="155"/>
        <v>-1152.5299999999997</v>
      </c>
      <c r="CZ19" s="31">
        <f t="shared" ca="1" si="156"/>
        <v>-1541.4100000000017</v>
      </c>
      <c r="DA19" s="31">
        <f t="shared" ca="1" si="157"/>
        <v>-1406.6799999999982</v>
      </c>
      <c r="DB19" s="31">
        <f t="shared" ca="1" si="158"/>
        <v>-693.46000000000026</v>
      </c>
      <c r="DC19" s="31">
        <f t="shared" ca="1" si="159"/>
        <v>-2854.55</v>
      </c>
      <c r="DD19" s="31">
        <f t="shared" ca="1" si="160"/>
        <v>-1283.7799999999995</v>
      </c>
      <c r="DE19" s="31">
        <f t="shared" ca="1" si="161"/>
        <v>-1516.7799999999993</v>
      </c>
      <c r="DF19" s="31">
        <f t="shared" ca="1" si="162"/>
        <v>-6006.67</v>
      </c>
      <c r="DG19" s="31">
        <f t="shared" ca="1" si="163"/>
        <v>-4678.5400000000018</v>
      </c>
      <c r="DH19" s="31">
        <f t="shared" ca="1" si="164"/>
        <v>-6572.9</v>
      </c>
      <c r="DI19" s="32">
        <f t="shared" ca="1" si="68"/>
        <v>-130.19</v>
      </c>
      <c r="DJ19" s="32">
        <f t="shared" ca="1" si="69"/>
        <v>-129.63</v>
      </c>
      <c r="DK19" s="32">
        <f t="shared" ca="1" si="70"/>
        <v>-57.63</v>
      </c>
      <c r="DL19" s="32">
        <f t="shared" ca="1" si="71"/>
        <v>-77.069999999999993</v>
      </c>
      <c r="DM19" s="32">
        <f t="shared" ca="1" si="72"/>
        <v>-70.33</v>
      </c>
      <c r="DN19" s="32">
        <f t="shared" ca="1" si="73"/>
        <v>-34.67</v>
      </c>
      <c r="DO19" s="32">
        <f t="shared" ca="1" si="74"/>
        <v>-142.72999999999999</v>
      </c>
      <c r="DP19" s="32">
        <f t="shared" ca="1" si="75"/>
        <v>-64.19</v>
      </c>
      <c r="DQ19" s="32">
        <f t="shared" ca="1" si="76"/>
        <v>-75.84</v>
      </c>
      <c r="DR19" s="32">
        <f t="shared" ca="1" si="77"/>
        <v>-300.33</v>
      </c>
      <c r="DS19" s="32">
        <f t="shared" ca="1" si="78"/>
        <v>-233.93</v>
      </c>
      <c r="DT19" s="32">
        <f t="shared" ca="1" si="79"/>
        <v>-328.65</v>
      </c>
      <c r="DU19" s="31">
        <f t="shared" ca="1" si="80"/>
        <v>-485.37</v>
      </c>
      <c r="DV19" s="31">
        <f t="shared" ca="1" si="81"/>
        <v>-477.22</v>
      </c>
      <c r="DW19" s="31">
        <f t="shared" ca="1" si="82"/>
        <v>-209.73</v>
      </c>
      <c r="DX19" s="31">
        <f t="shared" ca="1" si="83"/>
        <v>-276.89</v>
      </c>
      <c r="DY19" s="31">
        <f t="shared" ca="1" si="84"/>
        <v>-249.51</v>
      </c>
      <c r="DZ19" s="31">
        <f t="shared" ca="1" si="85"/>
        <v>-121.38</v>
      </c>
      <c r="EA19" s="31">
        <f t="shared" ca="1" si="86"/>
        <v>-493.2</v>
      </c>
      <c r="EB19" s="31">
        <f t="shared" ca="1" si="87"/>
        <v>-218.81</v>
      </c>
      <c r="EC19" s="31">
        <f t="shared" ca="1" si="88"/>
        <v>-254.98</v>
      </c>
      <c r="ED19" s="31">
        <f t="shared" ca="1" si="89"/>
        <v>-996.18</v>
      </c>
      <c r="EE19" s="31">
        <f t="shared" ca="1" si="90"/>
        <v>-764.99</v>
      </c>
      <c r="EF19" s="31">
        <f t="shared" ca="1" si="91"/>
        <v>-1059.8800000000001</v>
      </c>
      <c r="EG19" s="32">
        <f t="shared" ca="1" si="92"/>
        <v>-3219.2700000000004</v>
      </c>
      <c r="EH19" s="32">
        <f t="shared" ca="1" si="93"/>
        <v>-3199.3500000000022</v>
      </c>
      <c r="EI19" s="32">
        <f t="shared" ca="1" si="94"/>
        <v>-1419.8899999999999</v>
      </c>
      <c r="EJ19" s="32">
        <f t="shared" ca="1" si="95"/>
        <v>-1895.3700000000017</v>
      </c>
      <c r="EK19" s="32">
        <f t="shared" ca="1" si="96"/>
        <v>-1726.5199999999982</v>
      </c>
      <c r="EL19" s="32">
        <f t="shared" ca="1" si="97"/>
        <v>-849.51000000000022</v>
      </c>
      <c r="EM19" s="32">
        <f t="shared" ca="1" si="98"/>
        <v>-3490.48</v>
      </c>
      <c r="EN19" s="32">
        <f t="shared" ca="1" si="99"/>
        <v>-1566.7799999999995</v>
      </c>
      <c r="EO19" s="32">
        <f t="shared" ca="1" si="100"/>
        <v>-1847.5999999999992</v>
      </c>
      <c r="EP19" s="32">
        <f t="shared" ca="1" si="101"/>
        <v>-7303.18</v>
      </c>
      <c r="EQ19" s="32">
        <f t="shared" ca="1" si="102"/>
        <v>-5677.4600000000019</v>
      </c>
      <c r="ER19" s="32">
        <f t="shared" ca="1" si="103"/>
        <v>-7961.4299999999994</v>
      </c>
    </row>
    <row r="20" spans="1:148" x14ac:dyDescent="0.25">
      <c r="A20" t="s">
        <v>459</v>
      </c>
      <c r="B20" s="1" t="s">
        <v>14</v>
      </c>
      <c r="C20" t="str">
        <f t="shared" ca="1" si="165"/>
        <v>ANC1</v>
      </c>
      <c r="D20" t="str">
        <f t="shared" ca="1" si="2"/>
        <v>Alberta Newsprint</v>
      </c>
      <c r="E20" s="51">
        <v>0</v>
      </c>
      <c r="F20" s="51">
        <v>0</v>
      </c>
      <c r="G20" s="51">
        <v>0</v>
      </c>
      <c r="H20" s="51">
        <v>0</v>
      </c>
      <c r="I20" s="51">
        <v>247.75930579999999</v>
      </c>
      <c r="J20" s="51">
        <v>629.04462609999996</v>
      </c>
      <c r="K20" s="51">
        <v>1569.9057760999999</v>
      </c>
      <c r="L20" s="51">
        <v>728.12738750000005</v>
      </c>
      <c r="M20" s="51">
        <v>132.77930559999999</v>
      </c>
      <c r="N20" s="51">
        <v>216.91641290000001</v>
      </c>
      <c r="O20" s="51">
        <v>709.34695939999995</v>
      </c>
      <c r="P20" s="51">
        <v>324.08282600000001</v>
      </c>
      <c r="Q20" s="32">
        <v>0</v>
      </c>
      <c r="R20" s="32">
        <v>0</v>
      </c>
      <c r="S20" s="32">
        <v>0</v>
      </c>
      <c r="T20" s="32">
        <v>0</v>
      </c>
      <c r="U20" s="32">
        <v>158470.20000000001</v>
      </c>
      <c r="V20" s="32">
        <v>294699.58</v>
      </c>
      <c r="W20" s="32">
        <v>990104.27</v>
      </c>
      <c r="X20" s="32">
        <v>411431.49</v>
      </c>
      <c r="Y20" s="32">
        <v>3105.82</v>
      </c>
      <c r="Z20" s="32">
        <v>8541.9599999999991</v>
      </c>
      <c r="AA20" s="32">
        <v>216388.88</v>
      </c>
      <c r="AB20" s="32">
        <v>12594.12</v>
      </c>
      <c r="AC20" s="2">
        <v>0.48</v>
      </c>
      <c r="AD20" s="2">
        <v>0.48</v>
      </c>
      <c r="AE20" s="2">
        <v>0.48</v>
      </c>
      <c r="AF20" s="2">
        <v>0.48</v>
      </c>
      <c r="AG20" s="2">
        <v>0.48</v>
      </c>
      <c r="AH20" s="2">
        <v>0.48</v>
      </c>
      <c r="AI20" s="2">
        <v>0.48</v>
      </c>
      <c r="AJ20" s="2">
        <v>0.48</v>
      </c>
      <c r="AK20" s="2">
        <v>0.48</v>
      </c>
      <c r="AL20" s="2">
        <v>0.48</v>
      </c>
      <c r="AM20" s="2">
        <v>0.48</v>
      </c>
      <c r="AN20" s="2">
        <v>0.48</v>
      </c>
      <c r="AO20" s="33">
        <v>0</v>
      </c>
      <c r="AP20" s="33">
        <v>0</v>
      </c>
      <c r="AQ20" s="33">
        <v>0</v>
      </c>
      <c r="AR20" s="33">
        <v>0</v>
      </c>
      <c r="AS20" s="33">
        <v>760.66</v>
      </c>
      <c r="AT20" s="33">
        <v>1414.56</v>
      </c>
      <c r="AU20" s="33">
        <v>4752.5</v>
      </c>
      <c r="AV20" s="33">
        <v>1974.87</v>
      </c>
      <c r="AW20" s="33">
        <v>14.91</v>
      </c>
      <c r="AX20" s="33">
        <v>41</v>
      </c>
      <c r="AY20" s="33">
        <v>1038.67</v>
      </c>
      <c r="AZ20" s="33">
        <v>60.45</v>
      </c>
      <c r="BA20" s="31">
        <f t="shared" si="44"/>
        <v>0</v>
      </c>
      <c r="BB20" s="31">
        <f t="shared" si="45"/>
        <v>0</v>
      </c>
      <c r="BC20" s="31">
        <f t="shared" si="46"/>
        <v>0</v>
      </c>
      <c r="BD20" s="31">
        <f t="shared" si="47"/>
        <v>0</v>
      </c>
      <c r="BE20" s="31">
        <f t="shared" si="48"/>
        <v>-237.71</v>
      </c>
      <c r="BF20" s="31">
        <f t="shared" si="49"/>
        <v>-442.05</v>
      </c>
      <c r="BG20" s="31">
        <f t="shared" si="50"/>
        <v>1485.16</v>
      </c>
      <c r="BH20" s="31">
        <f t="shared" si="51"/>
        <v>617.15</v>
      </c>
      <c r="BI20" s="31">
        <f t="shared" si="52"/>
        <v>4.66</v>
      </c>
      <c r="BJ20" s="31">
        <f t="shared" si="53"/>
        <v>57.23</v>
      </c>
      <c r="BK20" s="31">
        <f t="shared" si="54"/>
        <v>1449.81</v>
      </c>
      <c r="BL20" s="31">
        <f t="shared" si="55"/>
        <v>84.38</v>
      </c>
      <c r="BM20" s="6">
        <f t="shared" ca="1" si="152"/>
        <v>4.6800000000000001E-2</v>
      </c>
      <c r="BN20" s="6">
        <f t="shared" ca="1" si="152"/>
        <v>4.6800000000000001E-2</v>
      </c>
      <c r="BO20" s="6">
        <f t="shared" ca="1" si="152"/>
        <v>4.6800000000000001E-2</v>
      </c>
      <c r="BP20" s="6">
        <f t="shared" ca="1" si="152"/>
        <v>4.6800000000000001E-2</v>
      </c>
      <c r="BQ20" s="6">
        <f t="shared" ca="1" si="152"/>
        <v>4.6800000000000001E-2</v>
      </c>
      <c r="BR20" s="6">
        <f t="shared" ca="1" si="152"/>
        <v>4.6800000000000001E-2</v>
      </c>
      <c r="BS20" s="6">
        <f t="shared" ca="1" si="152"/>
        <v>4.6800000000000001E-2</v>
      </c>
      <c r="BT20" s="6">
        <f t="shared" ca="1" si="152"/>
        <v>4.6800000000000001E-2</v>
      </c>
      <c r="BU20" s="6">
        <f t="shared" ca="1" si="152"/>
        <v>4.6800000000000001E-2</v>
      </c>
      <c r="BV20" s="6">
        <f t="shared" ca="1" si="152"/>
        <v>4.6800000000000001E-2</v>
      </c>
      <c r="BW20" s="6">
        <f t="shared" ca="1" si="152"/>
        <v>4.6800000000000001E-2</v>
      </c>
      <c r="BX20" s="6">
        <f t="shared" ca="1" si="152"/>
        <v>4.6800000000000001E-2</v>
      </c>
      <c r="BY20" s="31">
        <f t="shared" ca="1" si="16"/>
        <v>0</v>
      </c>
      <c r="BZ20" s="31">
        <f t="shared" ca="1" si="17"/>
        <v>0</v>
      </c>
      <c r="CA20" s="31">
        <f t="shared" ca="1" si="18"/>
        <v>0</v>
      </c>
      <c r="CB20" s="31">
        <f t="shared" ca="1" si="19"/>
        <v>0</v>
      </c>
      <c r="CC20" s="31">
        <f t="shared" ca="1" si="20"/>
        <v>7416.41</v>
      </c>
      <c r="CD20" s="31">
        <f t="shared" ca="1" si="21"/>
        <v>13791.94</v>
      </c>
      <c r="CE20" s="31">
        <f t="shared" ca="1" si="22"/>
        <v>46336.88</v>
      </c>
      <c r="CF20" s="31">
        <f t="shared" ca="1" si="23"/>
        <v>19254.990000000002</v>
      </c>
      <c r="CG20" s="31">
        <f t="shared" ca="1" si="24"/>
        <v>145.35</v>
      </c>
      <c r="CH20" s="31">
        <f t="shared" ca="1" si="25"/>
        <v>399.76</v>
      </c>
      <c r="CI20" s="31">
        <f t="shared" ca="1" si="26"/>
        <v>10127</v>
      </c>
      <c r="CJ20" s="31">
        <f t="shared" ca="1" si="27"/>
        <v>589.4</v>
      </c>
      <c r="CK20" s="32">
        <f t="shared" ca="1" si="56"/>
        <v>0</v>
      </c>
      <c r="CL20" s="32">
        <f t="shared" ca="1" si="57"/>
        <v>0</v>
      </c>
      <c r="CM20" s="32">
        <f t="shared" ca="1" si="58"/>
        <v>0</v>
      </c>
      <c r="CN20" s="32">
        <f t="shared" ca="1" si="59"/>
        <v>0</v>
      </c>
      <c r="CO20" s="32">
        <f t="shared" ca="1" si="60"/>
        <v>110.93</v>
      </c>
      <c r="CP20" s="32">
        <f t="shared" ca="1" si="61"/>
        <v>206.29</v>
      </c>
      <c r="CQ20" s="32">
        <f t="shared" ca="1" si="62"/>
        <v>693.07</v>
      </c>
      <c r="CR20" s="32">
        <f t="shared" ca="1" si="63"/>
        <v>288</v>
      </c>
      <c r="CS20" s="32">
        <f t="shared" ca="1" si="64"/>
        <v>2.17</v>
      </c>
      <c r="CT20" s="32">
        <f t="shared" ca="1" si="65"/>
        <v>5.98</v>
      </c>
      <c r="CU20" s="32">
        <f t="shared" ca="1" si="66"/>
        <v>151.47</v>
      </c>
      <c r="CV20" s="32">
        <f t="shared" ca="1" si="67"/>
        <v>8.82</v>
      </c>
      <c r="CW20" s="31">
        <f t="shared" ca="1" si="153"/>
        <v>0</v>
      </c>
      <c r="CX20" s="31">
        <f t="shared" ca="1" si="154"/>
        <v>0</v>
      </c>
      <c r="CY20" s="31">
        <f t="shared" ca="1" si="155"/>
        <v>0</v>
      </c>
      <c r="CZ20" s="31">
        <f t="shared" ca="1" si="156"/>
        <v>0</v>
      </c>
      <c r="DA20" s="31">
        <f t="shared" ca="1" si="157"/>
        <v>7004.39</v>
      </c>
      <c r="DB20" s="31">
        <f t="shared" ca="1" si="158"/>
        <v>13025.720000000001</v>
      </c>
      <c r="DC20" s="31">
        <f t="shared" ca="1" si="159"/>
        <v>40792.289999999994</v>
      </c>
      <c r="DD20" s="31">
        <f t="shared" ca="1" si="160"/>
        <v>16950.97</v>
      </c>
      <c r="DE20" s="31">
        <f t="shared" ca="1" si="161"/>
        <v>127.94999999999999</v>
      </c>
      <c r="DF20" s="31">
        <f t="shared" ca="1" si="162"/>
        <v>307.51</v>
      </c>
      <c r="DG20" s="31">
        <f t="shared" ca="1" si="163"/>
        <v>7789.99</v>
      </c>
      <c r="DH20" s="31">
        <f t="shared" ca="1" si="164"/>
        <v>453.39</v>
      </c>
      <c r="DI20" s="32">
        <f t="shared" ca="1" si="68"/>
        <v>0</v>
      </c>
      <c r="DJ20" s="32">
        <f t="shared" ca="1" si="69"/>
        <v>0</v>
      </c>
      <c r="DK20" s="32">
        <f t="shared" ca="1" si="70"/>
        <v>0</v>
      </c>
      <c r="DL20" s="32">
        <f t="shared" ca="1" si="71"/>
        <v>0</v>
      </c>
      <c r="DM20" s="32">
        <f t="shared" ca="1" si="72"/>
        <v>350.22</v>
      </c>
      <c r="DN20" s="32">
        <f t="shared" ca="1" si="73"/>
        <v>651.29</v>
      </c>
      <c r="DO20" s="32">
        <f t="shared" ca="1" si="74"/>
        <v>2039.61</v>
      </c>
      <c r="DP20" s="32">
        <f t="shared" ca="1" si="75"/>
        <v>847.55</v>
      </c>
      <c r="DQ20" s="32">
        <f t="shared" ca="1" si="76"/>
        <v>6.4</v>
      </c>
      <c r="DR20" s="32">
        <f t="shared" ca="1" si="77"/>
        <v>15.38</v>
      </c>
      <c r="DS20" s="32">
        <f t="shared" ca="1" si="78"/>
        <v>389.5</v>
      </c>
      <c r="DT20" s="32">
        <f t="shared" ca="1" si="79"/>
        <v>22.67</v>
      </c>
      <c r="DU20" s="31">
        <f t="shared" ca="1" si="80"/>
        <v>0</v>
      </c>
      <c r="DV20" s="31">
        <f t="shared" ca="1" si="81"/>
        <v>0</v>
      </c>
      <c r="DW20" s="31">
        <f t="shared" ca="1" si="82"/>
        <v>0</v>
      </c>
      <c r="DX20" s="31">
        <f t="shared" ca="1" si="83"/>
        <v>0</v>
      </c>
      <c r="DY20" s="31">
        <f t="shared" ca="1" si="84"/>
        <v>1242.3900000000001</v>
      </c>
      <c r="DZ20" s="31">
        <f t="shared" ca="1" si="85"/>
        <v>2279.9899999999998</v>
      </c>
      <c r="EA20" s="31">
        <f t="shared" ca="1" si="86"/>
        <v>7047.99</v>
      </c>
      <c r="EB20" s="31">
        <f t="shared" ca="1" si="87"/>
        <v>2889.16</v>
      </c>
      <c r="EC20" s="31">
        <f t="shared" ca="1" si="88"/>
        <v>21.51</v>
      </c>
      <c r="ED20" s="31">
        <f t="shared" ca="1" si="89"/>
        <v>51</v>
      </c>
      <c r="EE20" s="31">
        <f t="shared" ca="1" si="90"/>
        <v>1273.74</v>
      </c>
      <c r="EF20" s="31">
        <f t="shared" ca="1" si="91"/>
        <v>73.11</v>
      </c>
      <c r="EG20" s="32">
        <f t="shared" ca="1" si="92"/>
        <v>0</v>
      </c>
      <c r="EH20" s="32">
        <f t="shared" ca="1" si="93"/>
        <v>0</v>
      </c>
      <c r="EI20" s="32">
        <f t="shared" ca="1" si="94"/>
        <v>0</v>
      </c>
      <c r="EJ20" s="32">
        <f t="shared" ca="1" si="95"/>
        <v>0</v>
      </c>
      <c r="EK20" s="32">
        <f t="shared" ca="1" si="96"/>
        <v>8597</v>
      </c>
      <c r="EL20" s="32">
        <f t="shared" ca="1" si="97"/>
        <v>15957.000000000002</v>
      </c>
      <c r="EM20" s="32">
        <f t="shared" ca="1" si="98"/>
        <v>49879.889999999992</v>
      </c>
      <c r="EN20" s="32">
        <f t="shared" ca="1" si="99"/>
        <v>20687.68</v>
      </c>
      <c r="EO20" s="32">
        <f t="shared" ca="1" si="100"/>
        <v>155.85999999999999</v>
      </c>
      <c r="EP20" s="32">
        <f t="shared" ca="1" si="101"/>
        <v>373.89</v>
      </c>
      <c r="EQ20" s="32">
        <f t="shared" ca="1" si="102"/>
        <v>9453.23</v>
      </c>
      <c r="ER20" s="32">
        <f t="shared" ca="1" si="103"/>
        <v>549.16999999999996</v>
      </c>
    </row>
    <row r="21" spans="1:148" x14ac:dyDescent="0.25">
      <c r="A21" t="s">
        <v>460</v>
      </c>
      <c r="B21" s="1" t="s">
        <v>157</v>
      </c>
      <c r="C21" t="str">
        <f t="shared" ca="1" si="165"/>
        <v>ARD1</v>
      </c>
      <c r="D21" t="str">
        <f t="shared" ca="1" si="2"/>
        <v>Ardenville Wind Facility</v>
      </c>
      <c r="E21" s="51">
        <v>21412.864300000001</v>
      </c>
      <c r="F21" s="51">
        <v>12846.2839</v>
      </c>
      <c r="G21" s="51">
        <v>12061.432199999999</v>
      </c>
      <c r="H21" s="51">
        <v>19589.830699999999</v>
      </c>
      <c r="I21" s="51">
        <v>10324.4102</v>
      </c>
      <c r="J21" s="51">
        <v>10253.415300000001</v>
      </c>
      <c r="K21" s="51">
        <v>8688.9635999999991</v>
      </c>
      <c r="L21" s="51">
        <v>9127.2600999999995</v>
      </c>
      <c r="M21" s="51">
        <v>14761.816699999999</v>
      </c>
      <c r="N21" s="51">
        <v>21516.144</v>
      </c>
      <c r="O21" s="51">
        <v>17512.255799999999</v>
      </c>
      <c r="P21" s="51">
        <v>23375.3577</v>
      </c>
      <c r="Q21" s="32">
        <v>641647.92000000004</v>
      </c>
      <c r="R21" s="32">
        <v>772785.41</v>
      </c>
      <c r="S21" s="32">
        <v>298959.33</v>
      </c>
      <c r="T21" s="32">
        <v>496137.06</v>
      </c>
      <c r="U21" s="32">
        <v>487336.23</v>
      </c>
      <c r="V21" s="32">
        <v>272493.24</v>
      </c>
      <c r="W21" s="32">
        <v>439449.18</v>
      </c>
      <c r="X21" s="32">
        <v>272590.06</v>
      </c>
      <c r="Y21" s="32">
        <v>291809.15999999997</v>
      </c>
      <c r="Z21" s="32">
        <v>503595.35</v>
      </c>
      <c r="AA21" s="32">
        <v>462275.17</v>
      </c>
      <c r="AB21" s="32">
        <v>570844.47</v>
      </c>
      <c r="AC21" s="2">
        <v>4.3099999999999996</v>
      </c>
      <c r="AD21" s="2">
        <v>4.3099999999999996</v>
      </c>
      <c r="AE21" s="2">
        <v>4.3099999999999996</v>
      </c>
      <c r="AF21" s="2">
        <v>4.3099999999999996</v>
      </c>
      <c r="AG21" s="2">
        <v>4.3099999999999996</v>
      </c>
      <c r="AH21" s="2">
        <v>4.3099999999999996</v>
      </c>
      <c r="AI21" s="2">
        <v>4.3099999999999996</v>
      </c>
      <c r="AJ21" s="2">
        <v>4.3099999999999996</v>
      </c>
      <c r="AK21" s="2">
        <v>4.3099999999999996</v>
      </c>
      <c r="AL21" s="2">
        <v>4.3099999999999996</v>
      </c>
      <c r="AM21" s="2">
        <v>4.3099999999999996</v>
      </c>
      <c r="AN21" s="2">
        <v>4.3099999999999996</v>
      </c>
      <c r="AO21" s="33">
        <v>27655.03</v>
      </c>
      <c r="AP21" s="33">
        <v>33307.050000000003</v>
      </c>
      <c r="AQ21" s="33">
        <v>12885.15</v>
      </c>
      <c r="AR21" s="33">
        <v>21383.51</v>
      </c>
      <c r="AS21" s="33">
        <v>21004.19</v>
      </c>
      <c r="AT21" s="33">
        <v>11744.46</v>
      </c>
      <c r="AU21" s="33">
        <v>18940.259999999998</v>
      </c>
      <c r="AV21" s="33">
        <v>11748.63</v>
      </c>
      <c r="AW21" s="33">
        <v>12576.97</v>
      </c>
      <c r="AX21" s="33">
        <v>21704.959999999999</v>
      </c>
      <c r="AY21" s="33">
        <v>19924.060000000001</v>
      </c>
      <c r="AZ21" s="33">
        <v>24603.4</v>
      </c>
      <c r="BA21" s="31">
        <f t="shared" si="44"/>
        <v>-705.81</v>
      </c>
      <c r="BB21" s="31">
        <f t="shared" si="45"/>
        <v>-850.06</v>
      </c>
      <c r="BC21" s="31">
        <f t="shared" si="46"/>
        <v>-328.86</v>
      </c>
      <c r="BD21" s="31">
        <f t="shared" si="47"/>
        <v>-744.21</v>
      </c>
      <c r="BE21" s="31">
        <f t="shared" si="48"/>
        <v>-731</v>
      </c>
      <c r="BF21" s="31">
        <f t="shared" si="49"/>
        <v>-408.74</v>
      </c>
      <c r="BG21" s="31">
        <f t="shared" si="50"/>
        <v>659.17</v>
      </c>
      <c r="BH21" s="31">
        <f t="shared" si="51"/>
        <v>408.89</v>
      </c>
      <c r="BI21" s="31">
        <f t="shared" si="52"/>
        <v>437.71</v>
      </c>
      <c r="BJ21" s="31">
        <f t="shared" si="53"/>
        <v>3374.09</v>
      </c>
      <c r="BK21" s="31">
        <f t="shared" si="54"/>
        <v>3097.24</v>
      </c>
      <c r="BL21" s="31">
        <f t="shared" si="55"/>
        <v>3824.66</v>
      </c>
      <c r="BM21" s="6">
        <f t="shared" ca="1" si="152"/>
        <v>4.9299999999999997E-2</v>
      </c>
      <c r="BN21" s="6">
        <f t="shared" ca="1" si="152"/>
        <v>4.9299999999999997E-2</v>
      </c>
      <c r="BO21" s="6">
        <f t="shared" ca="1" si="152"/>
        <v>4.9299999999999997E-2</v>
      </c>
      <c r="BP21" s="6">
        <f t="shared" ca="1" si="152"/>
        <v>4.9299999999999997E-2</v>
      </c>
      <c r="BQ21" s="6">
        <f t="shared" ca="1" si="152"/>
        <v>4.9299999999999997E-2</v>
      </c>
      <c r="BR21" s="6">
        <f t="shared" ca="1" si="152"/>
        <v>4.9299999999999997E-2</v>
      </c>
      <c r="BS21" s="6">
        <f t="shared" ca="1" si="152"/>
        <v>4.9299999999999997E-2</v>
      </c>
      <c r="BT21" s="6">
        <f t="shared" ca="1" si="152"/>
        <v>4.9299999999999997E-2</v>
      </c>
      <c r="BU21" s="6">
        <f t="shared" ca="1" si="152"/>
        <v>4.9299999999999997E-2</v>
      </c>
      <c r="BV21" s="6">
        <f t="shared" ca="1" si="152"/>
        <v>4.9299999999999997E-2</v>
      </c>
      <c r="BW21" s="6">
        <f t="shared" ca="1" si="152"/>
        <v>4.9299999999999997E-2</v>
      </c>
      <c r="BX21" s="6">
        <f t="shared" ca="1" si="152"/>
        <v>4.9299999999999997E-2</v>
      </c>
      <c r="BY21" s="31">
        <f t="shared" ca="1" si="16"/>
        <v>31633.24</v>
      </c>
      <c r="BZ21" s="31">
        <f t="shared" ca="1" si="17"/>
        <v>38098.32</v>
      </c>
      <c r="CA21" s="31">
        <f t="shared" ca="1" si="18"/>
        <v>14738.69</v>
      </c>
      <c r="CB21" s="31">
        <f t="shared" ca="1" si="19"/>
        <v>24459.56</v>
      </c>
      <c r="CC21" s="31">
        <f t="shared" ca="1" si="20"/>
        <v>24025.68</v>
      </c>
      <c r="CD21" s="31">
        <f t="shared" ca="1" si="21"/>
        <v>13433.92</v>
      </c>
      <c r="CE21" s="31">
        <f t="shared" ca="1" si="22"/>
        <v>21664.84</v>
      </c>
      <c r="CF21" s="31">
        <f t="shared" ca="1" si="23"/>
        <v>13438.69</v>
      </c>
      <c r="CG21" s="31">
        <f t="shared" ca="1" si="24"/>
        <v>14386.19</v>
      </c>
      <c r="CH21" s="31">
        <f t="shared" ca="1" si="25"/>
        <v>24827.25</v>
      </c>
      <c r="CI21" s="31">
        <f t="shared" ca="1" si="26"/>
        <v>22790.17</v>
      </c>
      <c r="CJ21" s="31">
        <f t="shared" ca="1" si="27"/>
        <v>28142.63</v>
      </c>
      <c r="CK21" s="32">
        <f t="shared" ca="1" si="56"/>
        <v>449.15</v>
      </c>
      <c r="CL21" s="32">
        <f t="shared" ca="1" si="57"/>
        <v>540.95000000000005</v>
      </c>
      <c r="CM21" s="32">
        <f t="shared" ca="1" si="58"/>
        <v>209.27</v>
      </c>
      <c r="CN21" s="32">
        <f t="shared" ca="1" si="59"/>
        <v>347.3</v>
      </c>
      <c r="CO21" s="32">
        <f t="shared" ca="1" si="60"/>
        <v>341.14</v>
      </c>
      <c r="CP21" s="32">
        <f t="shared" ca="1" si="61"/>
        <v>190.75</v>
      </c>
      <c r="CQ21" s="32">
        <f t="shared" ca="1" si="62"/>
        <v>307.61</v>
      </c>
      <c r="CR21" s="32">
        <f t="shared" ca="1" si="63"/>
        <v>190.81</v>
      </c>
      <c r="CS21" s="32">
        <f t="shared" ca="1" si="64"/>
        <v>204.27</v>
      </c>
      <c r="CT21" s="32">
        <f t="shared" ca="1" si="65"/>
        <v>352.52</v>
      </c>
      <c r="CU21" s="32">
        <f t="shared" ca="1" si="66"/>
        <v>323.58999999999997</v>
      </c>
      <c r="CV21" s="32">
        <f t="shared" ca="1" si="67"/>
        <v>399.59</v>
      </c>
      <c r="CW21" s="31">
        <f t="shared" ref="CW21:CW71" ca="1" si="191">BY21+CK21-AO21-BA21</f>
        <v>5133.1700000000037</v>
      </c>
      <c r="CX21" s="31">
        <f t="shared" ref="CX21:CX71" ca="1" si="192">BZ21+CL21-AP21-BB21</f>
        <v>6182.2799999999934</v>
      </c>
      <c r="CY21" s="31">
        <f t="shared" ref="CY21:CY71" ca="1" si="193">CA21+CM21-AQ21-BC21</f>
        <v>2391.6700000000014</v>
      </c>
      <c r="CZ21" s="31">
        <f t="shared" ref="CZ21:CZ71" ca="1" si="194">CB21+CN21-AR21-BD21</f>
        <v>4167.5600000000022</v>
      </c>
      <c r="DA21" s="31">
        <f t="shared" ref="DA21:DA71" ca="1" si="195">CC21+CO21-AS21-BE21</f>
        <v>4093.630000000001</v>
      </c>
      <c r="DB21" s="31">
        <f t="shared" ref="DB21:DB71" ca="1" si="196">CD21+CP21-AT21-BF21</f>
        <v>2288.9500000000007</v>
      </c>
      <c r="DC21" s="31">
        <f t="shared" ref="DC21:DC71" ca="1" si="197">CE21+CQ21-AU21-BG21</f>
        <v>2373.0200000000023</v>
      </c>
      <c r="DD21" s="31">
        <f t="shared" ref="DD21:DD71" ca="1" si="198">CF21+CR21-AV21-BH21</f>
        <v>1471.9800000000009</v>
      </c>
      <c r="DE21" s="31">
        <f t="shared" ref="DE21:DE71" ca="1" si="199">CG21+CS21-AW21-BI21</f>
        <v>1575.7800000000016</v>
      </c>
      <c r="DF21" s="31">
        <f t="shared" ref="DF21:DF71" ca="1" si="200">CH21+CT21-AX21-BJ21</f>
        <v>100.72000000000116</v>
      </c>
      <c r="DG21" s="31">
        <f t="shared" ref="DG21:DG71" ca="1" si="201">CI21+CU21-AY21-BK21</f>
        <v>92.459999999997308</v>
      </c>
      <c r="DH21" s="31">
        <f t="shared" ref="DH21:DH71" ca="1" si="202">CJ21+CV21-AZ21-BL21</f>
        <v>114.15999999999985</v>
      </c>
      <c r="DI21" s="32">
        <f t="shared" ca="1" si="68"/>
        <v>256.66000000000003</v>
      </c>
      <c r="DJ21" s="32">
        <f t="shared" ca="1" si="69"/>
        <v>309.11</v>
      </c>
      <c r="DK21" s="32">
        <f t="shared" ca="1" si="70"/>
        <v>119.58</v>
      </c>
      <c r="DL21" s="32">
        <f t="shared" ca="1" si="71"/>
        <v>208.38</v>
      </c>
      <c r="DM21" s="32">
        <f t="shared" ca="1" si="72"/>
        <v>204.68</v>
      </c>
      <c r="DN21" s="32">
        <f t="shared" ca="1" si="73"/>
        <v>114.45</v>
      </c>
      <c r="DO21" s="32">
        <f t="shared" ca="1" si="74"/>
        <v>118.65</v>
      </c>
      <c r="DP21" s="32">
        <f t="shared" ca="1" si="75"/>
        <v>73.599999999999994</v>
      </c>
      <c r="DQ21" s="32">
        <f t="shared" ca="1" si="76"/>
        <v>78.790000000000006</v>
      </c>
      <c r="DR21" s="32">
        <f t="shared" ca="1" si="77"/>
        <v>5.04</v>
      </c>
      <c r="DS21" s="32">
        <f t="shared" ca="1" si="78"/>
        <v>4.62</v>
      </c>
      <c r="DT21" s="32">
        <f t="shared" ca="1" si="79"/>
        <v>5.71</v>
      </c>
      <c r="DU21" s="31">
        <f t="shared" ca="1" si="80"/>
        <v>956.9</v>
      </c>
      <c r="DV21" s="31">
        <f t="shared" ca="1" si="81"/>
        <v>1138.03</v>
      </c>
      <c r="DW21" s="31">
        <f t="shared" ca="1" si="82"/>
        <v>435.21</v>
      </c>
      <c r="DX21" s="31">
        <f t="shared" ca="1" si="83"/>
        <v>748.63</v>
      </c>
      <c r="DY21" s="31">
        <f t="shared" ca="1" si="84"/>
        <v>726.1</v>
      </c>
      <c r="DZ21" s="31">
        <f t="shared" ca="1" si="85"/>
        <v>400.65</v>
      </c>
      <c r="EA21" s="31">
        <f t="shared" ca="1" si="86"/>
        <v>410</v>
      </c>
      <c r="EB21" s="31">
        <f t="shared" ca="1" si="87"/>
        <v>250.89</v>
      </c>
      <c r="EC21" s="31">
        <f t="shared" ca="1" si="88"/>
        <v>264.89999999999998</v>
      </c>
      <c r="ED21" s="31">
        <f t="shared" ca="1" si="89"/>
        <v>16.7</v>
      </c>
      <c r="EE21" s="31">
        <f t="shared" ca="1" si="90"/>
        <v>15.12</v>
      </c>
      <c r="EF21" s="31">
        <f t="shared" ca="1" si="91"/>
        <v>18.41</v>
      </c>
      <c r="EG21" s="32">
        <f t="shared" ca="1" si="92"/>
        <v>6346.7300000000032</v>
      </c>
      <c r="EH21" s="32">
        <f t="shared" ca="1" si="93"/>
        <v>7629.4199999999928</v>
      </c>
      <c r="EI21" s="32">
        <f t="shared" ca="1" si="94"/>
        <v>2946.4600000000014</v>
      </c>
      <c r="EJ21" s="32">
        <f t="shared" ca="1" si="95"/>
        <v>5124.5700000000024</v>
      </c>
      <c r="EK21" s="32">
        <f t="shared" ca="1" si="96"/>
        <v>5024.4100000000017</v>
      </c>
      <c r="EL21" s="32">
        <f t="shared" ca="1" si="97"/>
        <v>2804.0500000000006</v>
      </c>
      <c r="EM21" s="32">
        <f t="shared" ca="1" si="98"/>
        <v>2901.6700000000023</v>
      </c>
      <c r="EN21" s="32">
        <f t="shared" ca="1" si="99"/>
        <v>1796.4700000000007</v>
      </c>
      <c r="EO21" s="32">
        <f t="shared" ca="1" si="100"/>
        <v>1919.4700000000016</v>
      </c>
      <c r="EP21" s="32">
        <f t="shared" ca="1" si="101"/>
        <v>122.46000000000117</v>
      </c>
      <c r="EQ21" s="32">
        <f t="shared" ca="1" si="102"/>
        <v>112.19999999999732</v>
      </c>
      <c r="ER21" s="32">
        <f t="shared" ca="1" si="103"/>
        <v>138.27999999999986</v>
      </c>
    </row>
    <row r="22" spans="1:148" x14ac:dyDescent="0.25">
      <c r="A22" t="s">
        <v>461</v>
      </c>
      <c r="B22" s="1" t="s">
        <v>122</v>
      </c>
      <c r="C22" t="str">
        <f t="shared" ca="1" si="165"/>
        <v>BAR</v>
      </c>
      <c r="D22" t="str">
        <f t="shared" ca="1" si="2"/>
        <v>Barrier Hydro Facility</v>
      </c>
      <c r="E22" s="51">
        <v>0</v>
      </c>
      <c r="F22" s="51">
        <v>0</v>
      </c>
      <c r="G22" s="51">
        <v>0</v>
      </c>
      <c r="H22" s="51">
        <v>0</v>
      </c>
      <c r="I22" s="51">
        <v>371.814707</v>
      </c>
      <c r="J22" s="51">
        <v>6089.0361040999996</v>
      </c>
      <c r="K22" s="51">
        <v>3652.8370771999998</v>
      </c>
      <c r="L22" s="51">
        <v>2747.0155666999999</v>
      </c>
      <c r="M22" s="51">
        <v>2734.782678</v>
      </c>
      <c r="N22" s="51">
        <v>2758.6622099000001</v>
      </c>
      <c r="O22" s="51">
        <v>1950.2236544</v>
      </c>
      <c r="P22" s="51">
        <v>937.94567629999995</v>
      </c>
      <c r="Q22" s="32">
        <v>0</v>
      </c>
      <c r="R22" s="32">
        <v>0</v>
      </c>
      <c r="S22" s="32">
        <v>0</v>
      </c>
      <c r="T22" s="32">
        <v>0</v>
      </c>
      <c r="U22" s="32">
        <v>8070.9</v>
      </c>
      <c r="V22" s="32">
        <v>257813.47</v>
      </c>
      <c r="W22" s="32">
        <v>741175.01</v>
      </c>
      <c r="X22" s="32">
        <v>199764.53</v>
      </c>
      <c r="Y22" s="32">
        <v>79386.320000000007</v>
      </c>
      <c r="Z22" s="32">
        <v>80405.440000000002</v>
      </c>
      <c r="AA22" s="32">
        <v>125780.29</v>
      </c>
      <c r="AB22" s="32">
        <v>31823.919999999998</v>
      </c>
      <c r="AC22" s="2">
        <v>0.16</v>
      </c>
      <c r="AD22" s="2">
        <v>0.16</v>
      </c>
      <c r="AE22" s="2">
        <v>0.16</v>
      </c>
      <c r="AF22" s="2">
        <v>0.16</v>
      </c>
      <c r="AG22" s="2">
        <v>0.16</v>
      </c>
      <c r="AH22" s="2">
        <v>0.16</v>
      </c>
      <c r="AI22" s="2">
        <v>0.16</v>
      </c>
      <c r="AJ22" s="2">
        <v>0.16</v>
      </c>
      <c r="AK22" s="2">
        <v>0.16</v>
      </c>
      <c r="AL22" s="2">
        <v>0.16</v>
      </c>
      <c r="AM22" s="2">
        <v>0.16</v>
      </c>
      <c r="AN22" s="2">
        <v>0.16</v>
      </c>
      <c r="AO22" s="33">
        <v>0</v>
      </c>
      <c r="AP22" s="33">
        <v>0</v>
      </c>
      <c r="AQ22" s="33">
        <v>0</v>
      </c>
      <c r="AR22" s="33">
        <v>0</v>
      </c>
      <c r="AS22" s="33">
        <v>12.91</v>
      </c>
      <c r="AT22" s="33">
        <v>412.5</v>
      </c>
      <c r="AU22" s="33">
        <v>1185.8800000000001</v>
      </c>
      <c r="AV22" s="33">
        <v>319.62</v>
      </c>
      <c r="AW22" s="33">
        <v>127.02</v>
      </c>
      <c r="AX22" s="33">
        <v>128.65</v>
      </c>
      <c r="AY22" s="33">
        <v>201.25</v>
      </c>
      <c r="AZ22" s="33">
        <v>50.92</v>
      </c>
      <c r="BA22" s="31">
        <f t="shared" si="44"/>
        <v>0</v>
      </c>
      <c r="BB22" s="31">
        <f t="shared" si="45"/>
        <v>0</v>
      </c>
      <c r="BC22" s="31">
        <f t="shared" si="46"/>
        <v>0</v>
      </c>
      <c r="BD22" s="31">
        <f t="shared" si="47"/>
        <v>0</v>
      </c>
      <c r="BE22" s="31">
        <f t="shared" si="48"/>
        <v>-12.11</v>
      </c>
      <c r="BF22" s="31">
        <f t="shared" si="49"/>
        <v>-386.72</v>
      </c>
      <c r="BG22" s="31">
        <f t="shared" si="50"/>
        <v>1111.76</v>
      </c>
      <c r="BH22" s="31">
        <f t="shared" si="51"/>
        <v>299.64999999999998</v>
      </c>
      <c r="BI22" s="31">
        <f t="shared" si="52"/>
        <v>119.08</v>
      </c>
      <c r="BJ22" s="31">
        <f t="shared" si="53"/>
        <v>538.72</v>
      </c>
      <c r="BK22" s="31">
        <f t="shared" si="54"/>
        <v>842.73</v>
      </c>
      <c r="BL22" s="31">
        <f t="shared" si="55"/>
        <v>213.22</v>
      </c>
      <c r="BM22" s="6">
        <f t="shared" ca="1" si="152"/>
        <v>-3.1800000000000002E-2</v>
      </c>
      <c r="BN22" s="6">
        <f t="shared" ca="1" si="152"/>
        <v>-3.1800000000000002E-2</v>
      </c>
      <c r="BO22" s="6">
        <f t="shared" ca="1" si="152"/>
        <v>-3.1800000000000002E-2</v>
      </c>
      <c r="BP22" s="6">
        <f t="shared" ca="1" si="152"/>
        <v>-3.1800000000000002E-2</v>
      </c>
      <c r="BQ22" s="6">
        <f t="shared" ca="1" si="152"/>
        <v>-3.1800000000000002E-2</v>
      </c>
      <c r="BR22" s="6">
        <f t="shared" ca="1" si="152"/>
        <v>-3.1800000000000002E-2</v>
      </c>
      <c r="BS22" s="6">
        <f t="shared" ca="1" si="152"/>
        <v>-3.1800000000000002E-2</v>
      </c>
      <c r="BT22" s="6">
        <f t="shared" ca="1" si="152"/>
        <v>-3.1800000000000002E-2</v>
      </c>
      <c r="BU22" s="6">
        <f t="shared" ca="1" si="152"/>
        <v>-3.1800000000000002E-2</v>
      </c>
      <c r="BV22" s="6">
        <f t="shared" ca="1" si="152"/>
        <v>-3.1800000000000002E-2</v>
      </c>
      <c r="BW22" s="6">
        <f t="shared" ca="1" si="152"/>
        <v>-3.1800000000000002E-2</v>
      </c>
      <c r="BX22" s="6">
        <f t="shared" ca="1" si="152"/>
        <v>-3.1800000000000002E-2</v>
      </c>
      <c r="BY22" s="31">
        <f t="shared" ca="1" si="16"/>
        <v>0</v>
      </c>
      <c r="BZ22" s="31">
        <f t="shared" ca="1" si="17"/>
        <v>0</v>
      </c>
      <c r="CA22" s="31">
        <f t="shared" ca="1" si="18"/>
        <v>0</v>
      </c>
      <c r="CB22" s="31">
        <f t="shared" ca="1" si="19"/>
        <v>0</v>
      </c>
      <c r="CC22" s="31">
        <f t="shared" ca="1" si="20"/>
        <v>-256.64999999999998</v>
      </c>
      <c r="CD22" s="31">
        <f t="shared" ca="1" si="21"/>
        <v>-8198.4699999999993</v>
      </c>
      <c r="CE22" s="31">
        <f t="shared" ca="1" si="22"/>
        <v>-23569.37</v>
      </c>
      <c r="CF22" s="31">
        <f t="shared" ca="1" si="23"/>
        <v>-6352.51</v>
      </c>
      <c r="CG22" s="31">
        <f t="shared" ca="1" si="24"/>
        <v>-2524.48</v>
      </c>
      <c r="CH22" s="31">
        <f t="shared" ca="1" si="25"/>
        <v>-2556.89</v>
      </c>
      <c r="CI22" s="31">
        <f t="shared" ca="1" si="26"/>
        <v>-3999.81</v>
      </c>
      <c r="CJ22" s="31">
        <f t="shared" ca="1" si="27"/>
        <v>-1012</v>
      </c>
      <c r="CK22" s="32">
        <f t="shared" ca="1" si="56"/>
        <v>0</v>
      </c>
      <c r="CL22" s="32">
        <f t="shared" ca="1" si="57"/>
        <v>0</v>
      </c>
      <c r="CM22" s="32">
        <f t="shared" ca="1" si="58"/>
        <v>0</v>
      </c>
      <c r="CN22" s="32">
        <f t="shared" ca="1" si="59"/>
        <v>0</v>
      </c>
      <c r="CO22" s="32">
        <f t="shared" ca="1" si="60"/>
        <v>5.65</v>
      </c>
      <c r="CP22" s="32">
        <f t="shared" ca="1" si="61"/>
        <v>180.47</v>
      </c>
      <c r="CQ22" s="32">
        <f t="shared" ca="1" si="62"/>
        <v>518.82000000000005</v>
      </c>
      <c r="CR22" s="32">
        <f t="shared" ca="1" si="63"/>
        <v>139.84</v>
      </c>
      <c r="CS22" s="32">
        <f t="shared" ca="1" si="64"/>
        <v>55.57</v>
      </c>
      <c r="CT22" s="32">
        <f t="shared" ca="1" si="65"/>
        <v>56.28</v>
      </c>
      <c r="CU22" s="32">
        <f t="shared" ca="1" si="66"/>
        <v>88.05</v>
      </c>
      <c r="CV22" s="32">
        <f t="shared" ca="1" si="67"/>
        <v>22.28</v>
      </c>
      <c r="CW22" s="31">
        <f t="shared" ca="1" si="191"/>
        <v>0</v>
      </c>
      <c r="CX22" s="31">
        <f t="shared" ca="1" si="192"/>
        <v>0</v>
      </c>
      <c r="CY22" s="31">
        <f t="shared" ca="1" si="193"/>
        <v>0</v>
      </c>
      <c r="CZ22" s="31">
        <f t="shared" ca="1" si="194"/>
        <v>0</v>
      </c>
      <c r="DA22" s="31">
        <f t="shared" ca="1" si="195"/>
        <v>-251.79999999999995</v>
      </c>
      <c r="DB22" s="31">
        <f t="shared" ca="1" si="196"/>
        <v>-8043.78</v>
      </c>
      <c r="DC22" s="31">
        <f t="shared" ca="1" si="197"/>
        <v>-25348.19</v>
      </c>
      <c r="DD22" s="31">
        <f t="shared" ca="1" si="198"/>
        <v>-6831.94</v>
      </c>
      <c r="DE22" s="31">
        <f t="shared" ca="1" si="199"/>
        <v>-2715.0099999999998</v>
      </c>
      <c r="DF22" s="31">
        <f t="shared" ca="1" si="200"/>
        <v>-3167.9799999999996</v>
      </c>
      <c r="DG22" s="31">
        <f t="shared" ca="1" si="201"/>
        <v>-4955.74</v>
      </c>
      <c r="DH22" s="31">
        <f t="shared" ca="1" si="202"/>
        <v>-1253.8600000000001</v>
      </c>
      <c r="DI22" s="32">
        <f t="shared" ca="1" si="68"/>
        <v>0</v>
      </c>
      <c r="DJ22" s="32">
        <f t="shared" ca="1" si="69"/>
        <v>0</v>
      </c>
      <c r="DK22" s="32">
        <f t="shared" ca="1" si="70"/>
        <v>0</v>
      </c>
      <c r="DL22" s="32">
        <f t="shared" ca="1" si="71"/>
        <v>0</v>
      </c>
      <c r="DM22" s="32">
        <f t="shared" ca="1" si="72"/>
        <v>-12.59</v>
      </c>
      <c r="DN22" s="32">
        <f t="shared" ca="1" si="73"/>
        <v>-402.19</v>
      </c>
      <c r="DO22" s="32">
        <f t="shared" ca="1" si="74"/>
        <v>-1267.4100000000001</v>
      </c>
      <c r="DP22" s="32">
        <f t="shared" ca="1" si="75"/>
        <v>-341.6</v>
      </c>
      <c r="DQ22" s="32">
        <f t="shared" ca="1" si="76"/>
        <v>-135.75</v>
      </c>
      <c r="DR22" s="32">
        <f t="shared" ca="1" si="77"/>
        <v>-158.4</v>
      </c>
      <c r="DS22" s="32">
        <f t="shared" ca="1" si="78"/>
        <v>-247.79</v>
      </c>
      <c r="DT22" s="32">
        <f t="shared" ca="1" si="79"/>
        <v>-62.69</v>
      </c>
      <c r="DU22" s="31">
        <f t="shared" ca="1" si="80"/>
        <v>0</v>
      </c>
      <c r="DV22" s="31">
        <f t="shared" ca="1" si="81"/>
        <v>0</v>
      </c>
      <c r="DW22" s="31">
        <f t="shared" ca="1" si="82"/>
        <v>0</v>
      </c>
      <c r="DX22" s="31">
        <f t="shared" ca="1" si="83"/>
        <v>0</v>
      </c>
      <c r="DY22" s="31">
        <f t="shared" ca="1" si="84"/>
        <v>-44.66</v>
      </c>
      <c r="DZ22" s="31">
        <f t="shared" ca="1" si="85"/>
        <v>-1407.97</v>
      </c>
      <c r="EA22" s="31">
        <f t="shared" ca="1" si="86"/>
        <v>-4379.6000000000004</v>
      </c>
      <c r="EB22" s="31">
        <f t="shared" ca="1" si="87"/>
        <v>-1164.45</v>
      </c>
      <c r="EC22" s="31">
        <f t="shared" ca="1" si="88"/>
        <v>-456.41</v>
      </c>
      <c r="ED22" s="31">
        <f t="shared" ca="1" si="89"/>
        <v>-525.4</v>
      </c>
      <c r="EE22" s="31">
        <f t="shared" ca="1" si="90"/>
        <v>-810.32</v>
      </c>
      <c r="EF22" s="31">
        <f t="shared" ca="1" si="91"/>
        <v>-202.19</v>
      </c>
      <c r="EG22" s="32">
        <f t="shared" ca="1" si="92"/>
        <v>0</v>
      </c>
      <c r="EH22" s="32">
        <f t="shared" ca="1" si="93"/>
        <v>0</v>
      </c>
      <c r="EI22" s="32">
        <f t="shared" ca="1" si="94"/>
        <v>0</v>
      </c>
      <c r="EJ22" s="32">
        <f t="shared" ca="1" si="95"/>
        <v>0</v>
      </c>
      <c r="EK22" s="32">
        <f t="shared" ca="1" si="96"/>
        <v>-309.04999999999995</v>
      </c>
      <c r="EL22" s="32">
        <f t="shared" ca="1" si="97"/>
        <v>-9853.9399999999987</v>
      </c>
      <c r="EM22" s="32">
        <f t="shared" ca="1" si="98"/>
        <v>-30995.199999999997</v>
      </c>
      <c r="EN22" s="32">
        <f t="shared" ca="1" si="99"/>
        <v>-8337.99</v>
      </c>
      <c r="EO22" s="32">
        <f t="shared" ca="1" si="100"/>
        <v>-3307.1699999999996</v>
      </c>
      <c r="EP22" s="32">
        <f t="shared" ca="1" si="101"/>
        <v>-3851.7799999999997</v>
      </c>
      <c r="EQ22" s="32">
        <f t="shared" ca="1" si="102"/>
        <v>-6013.8499999999995</v>
      </c>
      <c r="ER22" s="32">
        <f t="shared" ca="1" si="103"/>
        <v>-1518.7400000000002</v>
      </c>
    </row>
    <row r="23" spans="1:148" x14ac:dyDescent="0.25">
      <c r="A23" t="s">
        <v>462</v>
      </c>
      <c r="B23" s="1" t="s">
        <v>138</v>
      </c>
      <c r="C23" t="str">
        <f t="shared" ca="1" si="165"/>
        <v>BCR2</v>
      </c>
      <c r="D23" t="str">
        <f t="shared" ca="1" si="2"/>
        <v>Bear Creek #2</v>
      </c>
      <c r="E23" s="51">
        <v>12014.949022999999</v>
      </c>
      <c r="F23" s="51">
        <v>12001.9748201</v>
      </c>
      <c r="G23" s="51">
        <v>9582.8387000000002</v>
      </c>
      <c r="H23" s="51">
        <v>3412.9516721999998</v>
      </c>
      <c r="I23" s="51">
        <v>15134.2439106</v>
      </c>
      <c r="J23" s="51">
        <v>13663.033932099999</v>
      </c>
      <c r="K23" s="51">
        <v>13407.730698400001</v>
      </c>
      <c r="L23" s="51">
        <v>13757.128726499999</v>
      </c>
      <c r="M23" s="51">
        <v>6895.0962720999996</v>
      </c>
      <c r="N23" s="51">
        <v>12210.6236644</v>
      </c>
      <c r="O23" s="51">
        <v>11638.343781600001</v>
      </c>
      <c r="P23" s="51">
        <v>12046.3782672</v>
      </c>
      <c r="Q23" s="32">
        <v>567316.07999999996</v>
      </c>
      <c r="R23" s="32">
        <v>1391887.92</v>
      </c>
      <c r="S23" s="32">
        <v>463568</v>
      </c>
      <c r="T23" s="32">
        <v>114691.44</v>
      </c>
      <c r="U23" s="32">
        <v>994435.94</v>
      </c>
      <c r="V23" s="32">
        <v>612865.62</v>
      </c>
      <c r="W23" s="32">
        <v>1974215.79</v>
      </c>
      <c r="X23" s="32">
        <v>758092.75</v>
      </c>
      <c r="Y23" s="32">
        <v>139391.64000000001</v>
      </c>
      <c r="Z23" s="32">
        <v>328275.87</v>
      </c>
      <c r="AA23" s="32">
        <v>453962.42</v>
      </c>
      <c r="AB23" s="32">
        <v>322200.90000000002</v>
      </c>
      <c r="AC23" s="2">
        <v>-5.65</v>
      </c>
      <c r="AD23" s="2">
        <v>-5.65</v>
      </c>
      <c r="AE23" s="2">
        <v>-5.65</v>
      </c>
      <c r="AF23" s="2">
        <v>-5.65</v>
      </c>
      <c r="AG23" s="2">
        <v>-5.65</v>
      </c>
      <c r="AH23" s="2">
        <v>-5.65</v>
      </c>
      <c r="AI23" s="2">
        <v>-5.65</v>
      </c>
      <c r="AJ23" s="2">
        <v>-5.65</v>
      </c>
      <c r="AK23" s="2">
        <v>-5.65</v>
      </c>
      <c r="AL23" s="2">
        <v>-5.65</v>
      </c>
      <c r="AM23" s="2">
        <v>-5.65</v>
      </c>
      <c r="AN23" s="2">
        <v>-5.65</v>
      </c>
      <c r="AO23" s="33">
        <v>-32053.360000000001</v>
      </c>
      <c r="AP23" s="33">
        <v>-78641.67</v>
      </c>
      <c r="AQ23" s="33">
        <v>-26191.59</v>
      </c>
      <c r="AR23" s="33">
        <v>-6480.07</v>
      </c>
      <c r="AS23" s="33">
        <v>-56185.63</v>
      </c>
      <c r="AT23" s="33">
        <v>-34626.910000000003</v>
      </c>
      <c r="AU23" s="33">
        <v>-111543.19</v>
      </c>
      <c r="AV23" s="33">
        <v>-42832.24</v>
      </c>
      <c r="AW23" s="33">
        <v>-7875.63</v>
      </c>
      <c r="AX23" s="33">
        <v>-18547.59</v>
      </c>
      <c r="AY23" s="33">
        <v>-25648.880000000001</v>
      </c>
      <c r="AZ23" s="33">
        <v>-18204.349999999999</v>
      </c>
      <c r="BA23" s="31">
        <f t="shared" si="44"/>
        <v>-624.04999999999995</v>
      </c>
      <c r="BB23" s="31">
        <f t="shared" si="45"/>
        <v>-1531.08</v>
      </c>
      <c r="BC23" s="31">
        <f t="shared" si="46"/>
        <v>-509.92</v>
      </c>
      <c r="BD23" s="31">
        <f t="shared" si="47"/>
        <v>-172.04</v>
      </c>
      <c r="BE23" s="31">
        <f t="shared" si="48"/>
        <v>-1491.65</v>
      </c>
      <c r="BF23" s="31">
        <f t="shared" si="49"/>
        <v>-919.3</v>
      </c>
      <c r="BG23" s="31">
        <f t="shared" si="50"/>
        <v>2961.32</v>
      </c>
      <c r="BH23" s="31">
        <f t="shared" si="51"/>
        <v>1137.1400000000001</v>
      </c>
      <c r="BI23" s="31">
        <f t="shared" si="52"/>
        <v>209.09</v>
      </c>
      <c r="BJ23" s="31">
        <f t="shared" si="53"/>
        <v>2199.4499999999998</v>
      </c>
      <c r="BK23" s="31">
        <f t="shared" si="54"/>
        <v>3041.55</v>
      </c>
      <c r="BL23" s="31">
        <f t="shared" si="55"/>
        <v>2158.75</v>
      </c>
      <c r="BM23" s="6">
        <f t="shared" ca="1" si="152"/>
        <v>-0.12</v>
      </c>
      <c r="BN23" s="6">
        <f t="shared" ca="1" si="152"/>
        <v>-0.12</v>
      </c>
      <c r="BO23" s="6">
        <f t="shared" ca="1" si="152"/>
        <v>-0.12</v>
      </c>
      <c r="BP23" s="6">
        <f t="shared" ca="1" si="152"/>
        <v>-0.12</v>
      </c>
      <c r="BQ23" s="6">
        <f t="shared" ca="1" si="152"/>
        <v>-0.12</v>
      </c>
      <c r="BR23" s="6">
        <f t="shared" ca="1" si="152"/>
        <v>-0.12</v>
      </c>
      <c r="BS23" s="6">
        <f t="shared" ca="1" si="152"/>
        <v>-0.12</v>
      </c>
      <c r="BT23" s="6">
        <f t="shared" ca="1" si="152"/>
        <v>-0.12</v>
      </c>
      <c r="BU23" s="6">
        <f t="shared" ca="1" si="152"/>
        <v>-0.12</v>
      </c>
      <c r="BV23" s="6">
        <f t="shared" ca="1" si="152"/>
        <v>-0.12</v>
      </c>
      <c r="BW23" s="6">
        <f t="shared" ca="1" si="152"/>
        <v>-0.12</v>
      </c>
      <c r="BX23" s="6">
        <f t="shared" ca="1" si="152"/>
        <v>-0.12</v>
      </c>
      <c r="BY23" s="31">
        <f t="shared" ca="1" si="16"/>
        <v>-68077.929999999993</v>
      </c>
      <c r="BZ23" s="31">
        <f t="shared" ca="1" si="17"/>
        <v>-167026.54999999999</v>
      </c>
      <c r="CA23" s="31">
        <f t="shared" ca="1" si="18"/>
        <v>-55628.160000000003</v>
      </c>
      <c r="CB23" s="31">
        <f t="shared" ca="1" si="19"/>
        <v>-13762.97</v>
      </c>
      <c r="CC23" s="31">
        <f t="shared" ca="1" si="20"/>
        <v>-119332.31</v>
      </c>
      <c r="CD23" s="31">
        <f t="shared" ca="1" si="21"/>
        <v>-73543.87</v>
      </c>
      <c r="CE23" s="31">
        <f t="shared" ca="1" si="22"/>
        <v>-236905.89</v>
      </c>
      <c r="CF23" s="31">
        <f t="shared" ca="1" si="23"/>
        <v>-90971.13</v>
      </c>
      <c r="CG23" s="31">
        <f t="shared" ca="1" si="24"/>
        <v>-16727</v>
      </c>
      <c r="CH23" s="31">
        <f t="shared" ca="1" si="25"/>
        <v>-39393.1</v>
      </c>
      <c r="CI23" s="31">
        <f t="shared" ca="1" si="26"/>
        <v>-54475.49</v>
      </c>
      <c r="CJ23" s="31">
        <f t="shared" ca="1" si="27"/>
        <v>-38664.11</v>
      </c>
      <c r="CK23" s="32">
        <f t="shared" ca="1" si="56"/>
        <v>397.12</v>
      </c>
      <c r="CL23" s="32">
        <f t="shared" ca="1" si="57"/>
        <v>974.32</v>
      </c>
      <c r="CM23" s="32">
        <f t="shared" ca="1" si="58"/>
        <v>324.5</v>
      </c>
      <c r="CN23" s="32">
        <f t="shared" ca="1" si="59"/>
        <v>80.28</v>
      </c>
      <c r="CO23" s="32">
        <f t="shared" ca="1" si="60"/>
        <v>696.11</v>
      </c>
      <c r="CP23" s="32">
        <f t="shared" ca="1" si="61"/>
        <v>429.01</v>
      </c>
      <c r="CQ23" s="32">
        <f t="shared" ca="1" si="62"/>
        <v>1381.95</v>
      </c>
      <c r="CR23" s="32">
        <f t="shared" ca="1" si="63"/>
        <v>530.66</v>
      </c>
      <c r="CS23" s="32">
        <f t="shared" ca="1" si="64"/>
        <v>97.57</v>
      </c>
      <c r="CT23" s="32">
        <f t="shared" ca="1" si="65"/>
        <v>229.79</v>
      </c>
      <c r="CU23" s="32">
        <f t="shared" ca="1" si="66"/>
        <v>317.77</v>
      </c>
      <c r="CV23" s="32">
        <f t="shared" ca="1" si="67"/>
        <v>225.54</v>
      </c>
      <c r="CW23" s="31">
        <f t="shared" ca="1" si="191"/>
        <v>-35003.399999999994</v>
      </c>
      <c r="CX23" s="31">
        <f t="shared" ca="1" si="192"/>
        <v>-85879.479999999981</v>
      </c>
      <c r="CY23" s="31">
        <f t="shared" ca="1" si="193"/>
        <v>-28602.150000000005</v>
      </c>
      <c r="CZ23" s="31">
        <f t="shared" ca="1" si="194"/>
        <v>-7030.579999999999</v>
      </c>
      <c r="DA23" s="31">
        <f t="shared" ca="1" si="195"/>
        <v>-60958.92</v>
      </c>
      <c r="DB23" s="31">
        <f t="shared" ca="1" si="196"/>
        <v>-37568.649999999994</v>
      </c>
      <c r="DC23" s="31">
        <f t="shared" ca="1" si="197"/>
        <v>-126942.07</v>
      </c>
      <c r="DD23" s="31">
        <f t="shared" ca="1" si="198"/>
        <v>-48745.37</v>
      </c>
      <c r="DE23" s="31">
        <f t="shared" ca="1" si="199"/>
        <v>-8962.89</v>
      </c>
      <c r="DF23" s="31">
        <f t="shared" ca="1" si="200"/>
        <v>-22815.17</v>
      </c>
      <c r="DG23" s="31">
        <f t="shared" ca="1" si="201"/>
        <v>-31550.39</v>
      </c>
      <c r="DH23" s="31">
        <f t="shared" ca="1" si="202"/>
        <v>-22392.97</v>
      </c>
      <c r="DI23" s="32">
        <f t="shared" ca="1" si="68"/>
        <v>-1750.17</v>
      </c>
      <c r="DJ23" s="32">
        <f t="shared" ca="1" si="69"/>
        <v>-4293.97</v>
      </c>
      <c r="DK23" s="32">
        <f t="shared" ca="1" si="70"/>
        <v>-1430.11</v>
      </c>
      <c r="DL23" s="32">
        <f t="shared" ca="1" si="71"/>
        <v>-351.53</v>
      </c>
      <c r="DM23" s="32">
        <f t="shared" ca="1" si="72"/>
        <v>-3047.95</v>
      </c>
      <c r="DN23" s="32">
        <f t="shared" ca="1" si="73"/>
        <v>-1878.43</v>
      </c>
      <c r="DO23" s="32">
        <f t="shared" ca="1" si="74"/>
        <v>-6347.1</v>
      </c>
      <c r="DP23" s="32">
        <f t="shared" ca="1" si="75"/>
        <v>-2437.27</v>
      </c>
      <c r="DQ23" s="32">
        <f t="shared" ca="1" si="76"/>
        <v>-448.14</v>
      </c>
      <c r="DR23" s="32">
        <f t="shared" ca="1" si="77"/>
        <v>-1140.76</v>
      </c>
      <c r="DS23" s="32">
        <f t="shared" ca="1" si="78"/>
        <v>-1577.52</v>
      </c>
      <c r="DT23" s="32">
        <f t="shared" ca="1" si="79"/>
        <v>-1119.6500000000001</v>
      </c>
      <c r="DU23" s="31">
        <f t="shared" ca="1" si="80"/>
        <v>-6525.14</v>
      </c>
      <c r="DV23" s="31">
        <f t="shared" ca="1" si="81"/>
        <v>-15808.6</v>
      </c>
      <c r="DW23" s="31">
        <f t="shared" ca="1" si="82"/>
        <v>-5204.71</v>
      </c>
      <c r="DX23" s="31">
        <f t="shared" ca="1" si="83"/>
        <v>-1262.93</v>
      </c>
      <c r="DY23" s="31">
        <f t="shared" ca="1" si="84"/>
        <v>-10812.49</v>
      </c>
      <c r="DZ23" s="31">
        <f t="shared" ca="1" si="85"/>
        <v>-6575.94</v>
      </c>
      <c r="EA23" s="31">
        <f t="shared" ca="1" si="86"/>
        <v>-21932.74</v>
      </c>
      <c r="EB23" s="31">
        <f t="shared" ca="1" si="87"/>
        <v>-8308.26</v>
      </c>
      <c r="EC23" s="31">
        <f t="shared" ca="1" si="88"/>
        <v>-1506.72</v>
      </c>
      <c r="ED23" s="31">
        <f t="shared" ca="1" si="89"/>
        <v>-3783.81</v>
      </c>
      <c r="EE23" s="31">
        <f t="shared" ca="1" si="90"/>
        <v>-5158.82</v>
      </c>
      <c r="EF23" s="31">
        <f t="shared" ca="1" si="91"/>
        <v>-3610.87</v>
      </c>
      <c r="EG23" s="32">
        <f t="shared" ca="1" si="92"/>
        <v>-43278.709999999992</v>
      </c>
      <c r="EH23" s="32">
        <f t="shared" ca="1" si="93"/>
        <v>-105982.04999999999</v>
      </c>
      <c r="EI23" s="32">
        <f t="shared" ca="1" si="94"/>
        <v>-35236.970000000008</v>
      </c>
      <c r="EJ23" s="32">
        <f t="shared" ca="1" si="95"/>
        <v>-8645.0399999999991</v>
      </c>
      <c r="EK23" s="32">
        <f t="shared" ca="1" si="96"/>
        <v>-74819.360000000001</v>
      </c>
      <c r="EL23" s="32">
        <f t="shared" ca="1" si="97"/>
        <v>-46023.02</v>
      </c>
      <c r="EM23" s="32">
        <f t="shared" ca="1" si="98"/>
        <v>-155221.91</v>
      </c>
      <c r="EN23" s="32">
        <f t="shared" ca="1" si="99"/>
        <v>-59490.9</v>
      </c>
      <c r="EO23" s="32">
        <f t="shared" ca="1" si="100"/>
        <v>-10917.749999999998</v>
      </c>
      <c r="EP23" s="32">
        <f t="shared" ca="1" si="101"/>
        <v>-27739.739999999998</v>
      </c>
      <c r="EQ23" s="32">
        <f t="shared" ca="1" si="102"/>
        <v>-38286.729999999996</v>
      </c>
      <c r="ER23" s="32">
        <f t="shared" ca="1" si="103"/>
        <v>-27123.49</v>
      </c>
    </row>
    <row r="24" spans="1:148" x14ac:dyDescent="0.25">
      <c r="A24" t="s">
        <v>462</v>
      </c>
      <c r="B24" s="1" t="s">
        <v>139</v>
      </c>
      <c r="C24" t="str">
        <f t="shared" ca="1" si="165"/>
        <v>BCRK</v>
      </c>
      <c r="D24" t="str">
        <f t="shared" ca="1" si="2"/>
        <v>Bear Creek #1</v>
      </c>
      <c r="E24" s="51">
        <v>693.99847699999998</v>
      </c>
      <c r="F24" s="51">
        <v>4545.4141798999999</v>
      </c>
      <c r="G24" s="51">
        <v>0</v>
      </c>
      <c r="H24" s="51">
        <v>916.98022779999997</v>
      </c>
      <c r="I24" s="51">
        <v>17677.3769894</v>
      </c>
      <c r="J24" s="51">
        <v>7701.3670678999997</v>
      </c>
      <c r="K24" s="51">
        <v>2464.9226015999998</v>
      </c>
      <c r="L24" s="51">
        <v>6913.3270734999996</v>
      </c>
      <c r="M24" s="51">
        <v>1016.3668279</v>
      </c>
      <c r="N24" s="51">
        <v>6964.9093356000003</v>
      </c>
      <c r="O24" s="51">
        <v>1923.4257184000001</v>
      </c>
      <c r="P24" s="51">
        <v>1167.2211328000001</v>
      </c>
      <c r="Q24" s="32">
        <v>27557.439999999999</v>
      </c>
      <c r="R24" s="32">
        <v>1423016.92</v>
      </c>
      <c r="S24" s="32">
        <v>0</v>
      </c>
      <c r="T24" s="32">
        <v>39689.300000000003</v>
      </c>
      <c r="U24" s="32">
        <v>1525640.62</v>
      </c>
      <c r="V24" s="32">
        <v>328944.61</v>
      </c>
      <c r="W24" s="32">
        <v>1129533.46</v>
      </c>
      <c r="X24" s="32">
        <v>804560.45</v>
      </c>
      <c r="Y24" s="32">
        <v>18630.650000000001</v>
      </c>
      <c r="Z24" s="32">
        <v>191791.77</v>
      </c>
      <c r="AA24" s="32">
        <v>112283.68</v>
      </c>
      <c r="AB24" s="32">
        <v>39204.53</v>
      </c>
      <c r="AC24" s="2">
        <v>-5.65</v>
      </c>
      <c r="AD24" s="2">
        <v>-5.65</v>
      </c>
      <c r="AE24" s="2">
        <v>-5.65</v>
      </c>
      <c r="AF24" s="2">
        <v>-5.65</v>
      </c>
      <c r="AG24" s="2">
        <v>-5.65</v>
      </c>
      <c r="AH24" s="2">
        <v>-5.65</v>
      </c>
      <c r="AI24" s="2">
        <v>-5.65</v>
      </c>
      <c r="AJ24" s="2">
        <v>-5.65</v>
      </c>
      <c r="AK24" s="2">
        <v>-5.65</v>
      </c>
      <c r="AL24" s="2">
        <v>-5.65</v>
      </c>
      <c r="AM24" s="2">
        <v>-5.65</v>
      </c>
      <c r="AN24" s="2">
        <v>-5.65</v>
      </c>
      <c r="AO24" s="33">
        <v>-1557</v>
      </c>
      <c r="AP24" s="33">
        <v>-80400.460000000006</v>
      </c>
      <c r="AQ24" s="33">
        <v>0</v>
      </c>
      <c r="AR24" s="33">
        <v>-2242.4499999999998</v>
      </c>
      <c r="AS24" s="33">
        <v>-86198.7</v>
      </c>
      <c r="AT24" s="33">
        <v>-18585.37</v>
      </c>
      <c r="AU24" s="33">
        <v>-63818.64</v>
      </c>
      <c r="AV24" s="33">
        <v>-45457.67</v>
      </c>
      <c r="AW24" s="33">
        <v>-1052.6300000000001</v>
      </c>
      <c r="AX24" s="33">
        <v>-10836.24</v>
      </c>
      <c r="AY24" s="33">
        <v>-6344.03</v>
      </c>
      <c r="AZ24" s="33">
        <v>-2215.06</v>
      </c>
      <c r="BA24" s="31">
        <f t="shared" si="44"/>
        <v>-30.31</v>
      </c>
      <c r="BB24" s="31">
        <f t="shared" si="45"/>
        <v>-1565.32</v>
      </c>
      <c r="BC24" s="31">
        <f t="shared" si="46"/>
        <v>0</v>
      </c>
      <c r="BD24" s="31">
        <f t="shared" si="47"/>
        <v>-59.53</v>
      </c>
      <c r="BE24" s="31">
        <f t="shared" si="48"/>
        <v>-2288.46</v>
      </c>
      <c r="BF24" s="31">
        <f t="shared" si="49"/>
        <v>-493.42</v>
      </c>
      <c r="BG24" s="31">
        <f t="shared" si="50"/>
        <v>1694.3</v>
      </c>
      <c r="BH24" s="31">
        <f t="shared" si="51"/>
        <v>1206.8399999999999</v>
      </c>
      <c r="BI24" s="31">
        <f t="shared" si="52"/>
        <v>27.95</v>
      </c>
      <c r="BJ24" s="31">
        <f t="shared" si="53"/>
        <v>1285</v>
      </c>
      <c r="BK24" s="31">
        <f t="shared" si="54"/>
        <v>752.3</v>
      </c>
      <c r="BL24" s="31">
        <f t="shared" si="55"/>
        <v>262.67</v>
      </c>
      <c r="BM24" s="6">
        <f t="shared" ca="1" si="152"/>
        <v>-6.1199999999999997E-2</v>
      </c>
      <c r="BN24" s="6">
        <f t="shared" ca="1" si="152"/>
        <v>-6.1199999999999997E-2</v>
      </c>
      <c r="BO24" s="6">
        <f t="shared" ca="1" si="152"/>
        <v>-6.1199999999999997E-2</v>
      </c>
      <c r="BP24" s="6">
        <f t="shared" ca="1" si="152"/>
        <v>-6.1199999999999997E-2</v>
      </c>
      <c r="BQ24" s="6">
        <f t="shared" ca="1" si="152"/>
        <v>-6.1199999999999997E-2</v>
      </c>
      <c r="BR24" s="6">
        <f t="shared" ca="1" si="152"/>
        <v>-6.1199999999999997E-2</v>
      </c>
      <c r="BS24" s="6">
        <f t="shared" ca="1" si="152"/>
        <v>-6.1199999999999997E-2</v>
      </c>
      <c r="BT24" s="6">
        <f t="shared" ca="1" si="152"/>
        <v>-6.1199999999999997E-2</v>
      </c>
      <c r="BU24" s="6">
        <f t="shared" ca="1" si="152"/>
        <v>-6.1199999999999997E-2</v>
      </c>
      <c r="BV24" s="6">
        <f t="shared" ca="1" si="152"/>
        <v>-6.1199999999999997E-2</v>
      </c>
      <c r="BW24" s="6">
        <f t="shared" ca="1" si="152"/>
        <v>-6.1199999999999997E-2</v>
      </c>
      <c r="BX24" s="6">
        <f t="shared" ca="1" si="152"/>
        <v>-6.1199999999999997E-2</v>
      </c>
      <c r="BY24" s="31">
        <f t="shared" ca="1" si="16"/>
        <v>-1686.52</v>
      </c>
      <c r="BZ24" s="31">
        <f t="shared" ca="1" si="17"/>
        <v>-87088.639999999999</v>
      </c>
      <c r="CA24" s="31">
        <f t="shared" ca="1" si="18"/>
        <v>0</v>
      </c>
      <c r="CB24" s="31">
        <f t="shared" ca="1" si="19"/>
        <v>-2428.9899999999998</v>
      </c>
      <c r="CC24" s="31">
        <f t="shared" ca="1" si="20"/>
        <v>-93369.21</v>
      </c>
      <c r="CD24" s="31">
        <f t="shared" ca="1" si="21"/>
        <v>-20131.41</v>
      </c>
      <c r="CE24" s="31">
        <f t="shared" ca="1" si="22"/>
        <v>-69127.45</v>
      </c>
      <c r="CF24" s="31">
        <f t="shared" ca="1" si="23"/>
        <v>-49239.1</v>
      </c>
      <c r="CG24" s="31">
        <f t="shared" ca="1" si="24"/>
        <v>-1140.2</v>
      </c>
      <c r="CH24" s="31">
        <f t="shared" ca="1" si="25"/>
        <v>-11737.66</v>
      </c>
      <c r="CI24" s="31">
        <f t="shared" ca="1" si="26"/>
        <v>-6871.76</v>
      </c>
      <c r="CJ24" s="31">
        <f t="shared" ca="1" si="27"/>
        <v>-2399.3200000000002</v>
      </c>
      <c r="CK24" s="32">
        <f t="shared" ca="1" si="56"/>
        <v>19.29</v>
      </c>
      <c r="CL24" s="32">
        <f t="shared" ca="1" si="57"/>
        <v>996.11</v>
      </c>
      <c r="CM24" s="32">
        <f t="shared" ca="1" si="58"/>
        <v>0</v>
      </c>
      <c r="CN24" s="32">
        <f t="shared" ca="1" si="59"/>
        <v>27.78</v>
      </c>
      <c r="CO24" s="32">
        <f t="shared" ca="1" si="60"/>
        <v>1067.95</v>
      </c>
      <c r="CP24" s="32">
        <f t="shared" ca="1" si="61"/>
        <v>230.26</v>
      </c>
      <c r="CQ24" s="32">
        <f t="shared" ca="1" si="62"/>
        <v>790.67</v>
      </c>
      <c r="CR24" s="32">
        <f t="shared" ca="1" si="63"/>
        <v>563.19000000000005</v>
      </c>
      <c r="CS24" s="32">
        <f t="shared" ca="1" si="64"/>
        <v>13.04</v>
      </c>
      <c r="CT24" s="32">
        <f t="shared" ca="1" si="65"/>
        <v>134.25</v>
      </c>
      <c r="CU24" s="32">
        <f t="shared" ca="1" si="66"/>
        <v>78.599999999999994</v>
      </c>
      <c r="CV24" s="32">
        <f t="shared" ca="1" si="67"/>
        <v>27.44</v>
      </c>
      <c r="CW24" s="31">
        <f t="shared" ca="1" si="191"/>
        <v>-79.920000000000016</v>
      </c>
      <c r="CX24" s="31">
        <f t="shared" ca="1" si="192"/>
        <v>-4126.7499999999927</v>
      </c>
      <c r="CY24" s="31">
        <f t="shared" ca="1" si="193"/>
        <v>0</v>
      </c>
      <c r="CZ24" s="31">
        <f t="shared" ca="1" si="194"/>
        <v>-99.229999999999762</v>
      </c>
      <c r="DA24" s="31">
        <f t="shared" ca="1" si="195"/>
        <v>-3814.1000000000122</v>
      </c>
      <c r="DB24" s="31">
        <f t="shared" ca="1" si="196"/>
        <v>-822.3600000000024</v>
      </c>
      <c r="DC24" s="31">
        <f t="shared" ca="1" si="197"/>
        <v>-6212.44</v>
      </c>
      <c r="DD24" s="31">
        <f t="shared" ca="1" si="198"/>
        <v>-4425.0799999999981</v>
      </c>
      <c r="DE24" s="31">
        <f t="shared" ca="1" si="199"/>
        <v>-102.47999999999998</v>
      </c>
      <c r="DF24" s="31">
        <f t="shared" ca="1" si="200"/>
        <v>-2052.17</v>
      </c>
      <c r="DG24" s="31">
        <f t="shared" ca="1" si="201"/>
        <v>-1201.43</v>
      </c>
      <c r="DH24" s="31">
        <f t="shared" ca="1" si="202"/>
        <v>-419.49000000000018</v>
      </c>
      <c r="DI24" s="32">
        <f t="shared" ca="1" si="68"/>
        <v>-4</v>
      </c>
      <c r="DJ24" s="32">
        <f t="shared" ca="1" si="69"/>
        <v>-206.34</v>
      </c>
      <c r="DK24" s="32">
        <f t="shared" ca="1" si="70"/>
        <v>0</v>
      </c>
      <c r="DL24" s="32">
        <f t="shared" ca="1" si="71"/>
        <v>-4.96</v>
      </c>
      <c r="DM24" s="32">
        <f t="shared" ca="1" si="72"/>
        <v>-190.71</v>
      </c>
      <c r="DN24" s="32">
        <f t="shared" ca="1" si="73"/>
        <v>-41.12</v>
      </c>
      <c r="DO24" s="32">
        <f t="shared" ca="1" si="74"/>
        <v>-310.62</v>
      </c>
      <c r="DP24" s="32">
        <f t="shared" ca="1" si="75"/>
        <v>-221.25</v>
      </c>
      <c r="DQ24" s="32">
        <f t="shared" ca="1" si="76"/>
        <v>-5.12</v>
      </c>
      <c r="DR24" s="32">
        <f t="shared" ca="1" si="77"/>
        <v>-102.61</v>
      </c>
      <c r="DS24" s="32">
        <f t="shared" ca="1" si="78"/>
        <v>-60.07</v>
      </c>
      <c r="DT24" s="32">
        <f t="shared" ca="1" si="79"/>
        <v>-20.97</v>
      </c>
      <c r="DU24" s="31">
        <f t="shared" ca="1" si="80"/>
        <v>-14.9</v>
      </c>
      <c r="DV24" s="31">
        <f t="shared" ca="1" si="81"/>
        <v>-759.65</v>
      </c>
      <c r="DW24" s="31">
        <f t="shared" ca="1" si="82"/>
        <v>0</v>
      </c>
      <c r="DX24" s="31">
        <f t="shared" ca="1" si="83"/>
        <v>-17.829999999999998</v>
      </c>
      <c r="DY24" s="31">
        <f t="shared" ca="1" si="84"/>
        <v>-676.52</v>
      </c>
      <c r="DZ24" s="31">
        <f t="shared" ca="1" si="85"/>
        <v>-143.94</v>
      </c>
      <c r="EA24" s="31">
        <f t="shared" ca="1" si="86"/>
        <v>-1073.3699999999999</v>
      </c>
      <c r="EB24" s="31">
        <f t="shared" ca="1" si="87"/>
        <v>-754.22</v>
      </c>
      <c r="EC24" s="31">
        <f t="shared" ca="1" si="88"/>
        <v>-17.23</v>
      </c>
      <c r="ED24" s="31">
        <f t="shared" ca="1" si="89"/>
        <v>-340.34</v>
      </c>
      <c r="EE24" s="31">
        <f t="shared" ca="1" si="90"/>
        <v>-196.45</v>
      </c>
      <c r="EF24" s="31">
        <f t="shared" ca="1" si="91"/>
        <v>-67.64</v>
      </c>
      <c r="EG24" s="32">
        <f t="shared" ca="1" si="92"/>
        <v>-98.820000000000022</v>
      </c>
      <c r="EH24" s="32">
        <f t="shared" ca="1" si="93"/>
        <v>-5092.7399999999925</v>
      </c>
      <c r="EI24" s="32">
        <f t="shared" ca="1" si="94"/>
        <v>0</v>
      </c>
      <c r="EJ24" s="32">
        <f t="shared" ca="1" si="95"/>
        <v>-122.01999999999975</v>
      </c>
      <c r="EK24" s="32">
        <f t="shared" ca="1" si="96"/>
        <v>-4681.3300000000127</v>
      </c>
      <c r="EL24" s="32">
        <f t="shared" ca="1" si="97"/>
        <v>-1007.4200000000023</v>
      </c>
      <c r="EM24" s="32">
        <f t="shared" ca="1" si="98"/>
        <v>-7596.4299999999994</v>
      </c>
      <c r="EN24" s="32">
        <f t="shared" ca="1" si="99"/>
        <v>-5400.5499999999984</v>
      </c>
      <c r="EO24" s="32">
        <f t="shared" ca="1" si="100"/>
        <v>-124.82999999999998</v>
      </c>
      <c r="EP24" s="32">
        <f t="shared" ca="1" si="101"/>
        <v>-2495.1200000000003</v>
      </c>
      <c r="EQ24" s="32">
        <f t="shared" ca="1" si="102"/>
        <v>-1457.95</v>
      </c>
      <c r="ER24" s="32">
        <f t="shared" ca="1" si="103"/>
        <v>-508.10000000000014</v>
      </c>
    </row>
    <row r="25" spans="1:148" x14ac:dyDescent="0.25">
      <c r="A25" t="s">
        <v>461</v>
      </c>
      <c r="B25" s="1" t="s">
        <v>123</v>
      </c>
      <c r="C25" t="str">
        <f t="shared" ca="1" si="165"/>
        <v>BIG</v>
      </c>
      <c r="D25" t="str">
        <f t="shared" ca="1" si="2"/>
        <v>Bighorn Hydro Facility</v>
      </c>
      <c r="E25" s="51">
        <v>18170.968038999999</v>
      </c>
      <c r="F25" s="51">
        <v>24853.510936999999</v>
      </c>
      <c r="G25" s="51">
        <v>39771.662405000003</v>
      </c>
      <c r="H25" s="51">
        <v>39005.606475000001</v>
      </c>
      <c r="I25" s="51">
        <v>30772.283653099999</v>
      </c>
      <c r="J25" s="51">
        <v>26080.589830000001</v>
      </c>
      <c r="K25" s="51">
        <v>35621.429957300003</v>
      </c>
      <c r="L25" s="51">
        <v>37834.533199199999</v>
      </c>
      <c r="M25" s="51">
        <v>30282.104687499999</v>
      </c>
      <c r="N25" s="51">
        <v>36255.124445000001</v>
      </c>
      <c r="O25" s="51">
        <v>39838.927181999999</v>
      </c>
      <c r="P25" s="51">
        <v>42882.762508</v>
      </c>
      <c r="Q25" s="32">
        <v>842828.01</v>
      </c>
      <c r="R25" s="32">
        <v>2244565.2000000002</v>
      </c>
      <c r="S25" s="32">
        <v>1749220.13</v>
      </c>
      <c r="T25" s="32">
        <v>1227151.02</v>
      </c>
      <c r="U25" s="32">
        <v>1397049.91</v>
      </c>
      <c r="V25" s="32">
        <v>1061789.27</v>
      </c>
      <c r="W25" s="32">
        <v>5484223.25</v>
      </c>
      <c r="X25" s="32">
        <v>2004975.73</v>
      </c>
      <c r="Y25" s="32">
        <v>747587.17</v>
      </c>
      <c r="Z25" s="32">
        <v>1031653.34</v>
      </c>
      <c r="AA25" s="32">
        <v>1596210.6</v>
      </c>
      <c r="AB25" s="32">
        <v>1213913.49</v>
      </c>
      <c r="AC25" s="2">
        <v>4.7</v>
      </c>
      <c r="AD25" s="2">
        <v>4.7</v>
      </c>
      <c r="AE25" s="2">
        <v>4.7</v>
      </c>
      <c r="AF25" s="2">
        <v>4.7</v>
      </c>
      <c r="AG25" s="2">
        <v>4.7</v>
      </c>
      <c r="AH25" s="2">
        <v>4.7</v>
      </c>
      <c r="AI25" s="2">
        <v>4.7</v>
      </c>
      <c r="AJ25" s="2">
        <v>4.7</v>
      </c>
      <c r="AK25" s="2">
        <v>4.7</v>
      </c>
      <c r="AL25" s="2">
        <v>4.7</v>
      </c>
      <c r="AM25" s="2">
        <v>4.7</v>
      </c>
      <c r="AN25" s="2">
        <v>4.7</v>
      </c>
      <c r="AO25" s="33">
        <v>39612.92</v>
      </c>
      <c r="AP25" s="33">
        <v>105494.56</v>
      </c>
      <c r="AQ25" s="33">
        <v>82213.350000000006</v>
      </c>
      <c r="AR25" s="33">
        <v>57676.1</v>
      </c>
      <c r="AS25" s="33">
        <v>65661.350000000006</v>
      </c>
      <c r="AT25" s="33">
        <v>49904.1</v>
      </c>
      <c r="AU25" s="33">
        <v>257758.49</v>
      </c>
      <c r="AV25" s="33">
        <v>94233.86</v>
      </c>
      <c r="AW25" s="33">
        <v>35136.6</v>
      </c>
      <c r="AX25" s="33">
        <v>48487.71</v>
      </c>
      <c r="AY25" s="33">
        <v>75021.899999999994</v>
      </c>
      <c r="AZ25" s="33">
        <v>57053.93</v>
      </c>
      <c r="BA25" s="31">
        <f t="shared" si="44"/>
        <v>-927.11</v>
      </c>
      <c r="BB25" s="31">
        <f t="shared" si="45"/>
        <v>-2469.02</v>
      </c>
      <c r="BC25" s="31">
        <f t="shared" si="46"/>
        <v>-1924.14</v>
      </c>
      <c r="BD25" s="31">
        <f t="shared" si="47"/>
        <v>-1840.73</v>
      </c>
      <c r="BE25" s="31">
        <f t="shared" si="48"/>
        <v>-2095.5700000000002</v>
      </c>
      <c r="BF25" s="31">
        <f t="shared" si="49"/>
        <v>-1592.68</v>
      </c>
      <c r="BG25" s="31">
        <f t="shared" si="50"/>
        <v>8226.33</v>
      </c>
      <c r="BH25" s="31">
        <f t="shared" si="51"/>
        <v>3007.46</v>
      </c>
      <c r="BI25" s="31">
        <f t="shared" si="52"/>
        <v>1121.3800000000001</v>
      </c>
      <c r="BJ25" s="31">
        <f t="shared" si="53"/>
        <v>6912.08</v>
      </c>
      <c r="BK25" s="31">
        <f t="shared" si="54"/>
        <v>10694.61</v>
      </c>
      <c r="BL25" s="31">
        <f t="shared" si="55"/>
        <v>8133.22</v>
      </c>
      <c r="BM25" s="6">
        <f t="shared" ca="1" si="152"/>
        <v>-1.2800000000000001E-2</v>
      </c>
      <c r="BN25" s="6">
        <f t="shared" ca="1" si="152"/>
        <v>-1.2800000000000001E-2</v>
      </c>
      <c r="BO25" s="6">
        <f t="shared" ca="1" si="152"/>
        <v>-1.2800000000000001E-2</v>
      </c>
      <c r="BP25" s="6">
        <f t="shared" ca="1" si="152"/>
        <v>-1.2800000000000001E-2</v>
      </c>
      <c r="BQ25" s="6">
        <f t="shared" ca="1" si="152"/>
        <v>-1.2800000000000001E-2</v>
      </c>
      <c r="BR25" s="6">
        <f t="shared" ca="1" si="152"/>
        <v>-1.2800000000000001E-2</v>
      </c>
      <c r="BS25" s="6">
        <f t="shared" ca="1" si="152"/>
        <v>-1.2800000000000001E-2</v>
      </c>
      <c r="BT25" s="6">
        <f t="shared" ca="1" si="152"/>
        <v>-1.2800000000000001E-2</v>
      </c>
      <c r="BU25" s="6">
        <f t="shared" ca="1" si="152"/>
        <v>-1.2800000000000001E-2</v>
      </c>
      <c r="BV25" s="6">
        <f t="shared" ca="1" si="152"/>
        <v>-1.2800000000000001E-2</v>
      </c>
      <c r="BW25" s="6">
        <f t="shared" ca="1" si="152"/>
        <v>-1.2800000000000001E-2</v>
      </c>
      <c r="BX25" s="6">
        <f t="shared" ca="1" si="152"/>
        <v>-1.2800000000000001E-2</v>
      </c>
      <c r="BY25" s="31">
        <f t="shared" ca="1" si="16"/>
        <v>-10788.2</v>
      </c>
      <c r="BZ25" s="31">
        <f t="shared" ca="1" si="17"/>
        <v>-28730.43</v>
      </c>
      <c r="CA25" s="31">
        <f t="shared" ca="1" si="18"/>
        <v>-22390.02</v>
      </c>
      <c r="CB25" s="31">
        <f t="shared" ca="1" si="19"/>
        <v>-15707.53</v>
      </c>
      <c r="CC25" s="31">
        <f t="shared" ca="1" si="20"/>
        <v>-17882.240000000002</v>
      </c>
      <c r="CD25" s="31">
        <f t="shared" ca="1" si="21"/>
        <v>-13590.9</v>
      </c>
      <c r="CE25" s="31">
        <f t="shared" ca="1" si="22"/>
        <v>-70198.06</v>
      </c>
      <c r="CF25" s="31">
        <f t="shared" ca="1" si="23"/>
        <v>-25663.69</v>
      </c>
      <c r="CG25" s="31">
        <f t="shared" ca="1" si="24"/>
        <v>-9569.1200000000008</v>
      </c>
      <c r="CH25" s="31">
        <f t="shared" ca="1" si="25"/>
        <v>-13205.16</v>
      </c>
      <c r="CI25" s="31">
        <f t="shared" ca="1" si="26"/>
        <v>-20431.5</v>
      </c>
      <c r="CJ25" s="31">
        <f t="shared" ca="1" si="27"/>
        <v>-15538.09</v>
      </c>
      <c r="CK25" s="32">
        <f t="shared" ca="1" si="56"/>
        <v>589.98</v>
      </c>
      <c r="CL25" s="32">
        <f t="shared" ca="1" si="57"/>
        <v>1571.2</v>
      </c>
      <c r="CM25" s="32">
        <f t="shared" ca="1" si="58"/>
        <v>1224.45</v>
      </c>
      <c r="CN25" s="32">
        <f t="shared" ca="1" si="59"/>
        <v>859.01</v>
      </c>
      <c r="CO25" s="32">
        <f t="shared" ca="1" si="60"/>
        <v>977.93</v>
      </c>
      <c r="CP25" s="32">
        <f t="shared" ca="1" si="61"/>
        <v>743.25</v>
      </c>
      <c r="CQ25" s="32">
        <f t="shared" ca="1" si="62"/>
        <v>3838.96</v>
      </c>
      <c r="CR25" s="32">
        <f t="shared" ca="1" si="63"/>
        <v>1403.48</v>
      </c>
      <c r="CS25" s="32">
        <f t="shared" ca="1" si="64"/>
        <v>523.30999999999995</v>
      </c>
      <c r="CT25" s="32">
        <f t="shared" ca="1" si="65"/>
        <v>722.16</v>
      </c>
      <c r="CU25" s="32">
        <f t="shared" ca="1" si="66"/>
        <v>1117.3499999999999</v>
      </c>
      <c r="CV25" s="32">
        <f t="shared" ca="1" si="67"/>
        <v>849.74</v>
      </c>
      <c r="CW25" s="31">
        <f t="shared" ca="1" si="191"/>
        <v>-48884.03</v>
      </c>
      <c r="CX25" s="31">
        <f t="shared" ca="1" si="192"/>
        <v>-130184.77</v>
      </c>
      <c r="CY25" s="31">
        <f t="shared" ca="1" si="193"/>
        <v>-101454.78000000001</v>
      </c>
      <c r="CZ25" s="31">
        <f t="shared" ca="1" si="194"/>
        <v>-70683.89</v>
      </c>
      <c r="DA25" s="31">
        <f t="shared" ca="1" si="195"/>
        <v>-80470.09</v>
      </c>
      <c r="DB25" s="31">
        <f t="shared" ca="1" si="196"/>
        <v>-61159.07</v>
      </c>
      <c r="DC25" s="31">
        <f t="shared" ca="1" si="197"/>
        <v>-332343.92</v>
      </c>
      <c r="DD25" s="31">
        <f t="shared" ca="1" si="198"/>
        <v>-121501.53000000001</v>
      </c>
      <c r="DE25" s="31">
        <f t="shared" ca="1" si="199"/>
        <v>-45303.79</v>
      </c>
      <c r="DF25" s="31">
        <f t="shared" ca="1" si="200"/>
        <v>-67882.789999999994</v>
      </c>
      <c r="DG25" s="31">
        <f t="shared" ca="1" si="201"/>
        <v>-105030.65999999999</v>
      </c>
      <c r="DH25" s="31">
        <f t="shared" ca="1" si="202"/>
        <v>-79875.5</v>
      </c>
      <c r="DI25" s="32">
        <f t="shared" ca="1" si="68"/>
        <v>-2444.1999999999998</v>
      </c>
      <c r="DJ25" s="32">
        <f t="shared" ca="1" si="69"/>
        <v>-6509.24</v>
      </c>
      <c r="DK25" s="32">
        <f t="shared" ca="1" si="70"/>
        <v>-5072.74</v>
      </c>
      <c r="DL25" s="32">
        <f t="shared" ca="1" si="71"/>
        <v>-3534.19</v>
      </c>
      <c r="DM25" s="32">
        <f t="shared" ca="1" si="72"/>
        <v>-4023.5</v>
      </c>
      <c r="DN25" s="32">
        <f t="shared" ca="1" si="73"/>
        <v>-3057.95</v>
      </c>
      <c r="DO25" s="32">
        <f t="shared" ca="1" si="74"/>
        <v>-16617.2</v>
      </c>
      <c r="DP25" s="32">
        <f t="shared" ca="1" si="75"/>
        <v>-6075.08</v>
      </c>
      <c r="DQ25" s="32">
        <f t="shared" ca="1" si="76"/>
        <v>-2265.19</v>
      </c>
      <c r="DR25" s="32">
        <f t="shared" ca="1" si="77"/>
        <v>-3394.14</v>
      </c>
      <c r="DS25" s="32">
        <f t="shared" ca="1" si="78"/>
        <v>-5251.53</v>
      </c>
      <c r="DT25" s="32">
        <f t="shared" ca="1" si="79"/>
        <v>-3993.78</v>
      </c>
      <c r="DU25" s="31">
        <f t="shared" ca="1" si="80"/>
        <v>-9112.69</v>
      </c>
      <c r="DV25" s="31">
        <f t="shared" ca="1" si="81"/>
        <v>-23964.27</v>
      </c>
      <c r="DW25" s="31">
        <f t="shared" ca="1" si="82"/>
        <v>-18461.66</v>
      </c>
      <c r="DX25" s="31">
        <f t="shared" ca="1" si="83"/>
        <v>-12697.21</v>
      </c>
      <c r="DY25" s="31">
        <f t="shared" ca="1" si="84"/>
        <v>-14273.26</v>
      </c>
      <c r="DZ25" s="31">
        <f t="shared" ca="1" si="85"/>
        <v>-10705.15</v>
      </c>
      <c r="EA25" s="31">
        <f t="shared" ca="1" si="86"/>
        <v>-57421.57</v>
      </c>
      <c r="EB25" s="31">
        <f t="shared" ca="1" si="87"/>
        <v>-20708.96</v>
      </c>
      <c r="EC25" s="31">
        <f t="shared" ca="1" si="88"/>
        <v>-7615.85</v>
      </c>
      <c r="ED25" s="31">
        <f t="shared" ca="1" si="89"/>
        <v>-11258.09</v>
      </c>
      <c r="EE25" s="31">
        <f t="shared" ca="1" si="90"/>
        <v>-17173.61</v>
      </c>
      <c r="EF25" s="31">
        <f t="shared" ca="1" si="91"/>
        <v>-12879.94</v>
      </c>
      <c r="EG25" s="32">
        <f t="shared" ca="1" si="92"/>
        <v>-60440.92</v>
      </c>
      <c r="EH25" s="32">
        <f t="shared" ca="1" si="93"/>
        <v>-160658.28</v>
      </c>
      <c r="EI25" s="32">
        <f t="shared" ca="1" si="94"/>
        <v>-124989.18000000002</v>
      </c>
      <c r="EJ25" s="32">
        <f t="shared" ca="1" si="95"/>
        <v>-86915.290000000008</v>
      </c>
      <c r="EK25" s="32">
        <f t="shared" ca="1" si="96"/>
        <v>-98766.849999999991</v>
      </c>
      <c r="EL25" s="32">
        <f t="shared" ca="1" si="97"/>
        <v>-74922.17</v>
      </c>
      <c r="EM25" s="32">
        <f t="shared" ca="1" si="98"/>
        <v>-406382.69</v>
      </c>
      <c r="EN25" s="32">
        <f t="shared" ca="1" si="99"/>
        <v>-148285.57</v>
      </c>
      <c r="EO25" s="32">
        <f t="shared" ca="1" si="100"/>
        <v>-55184.83</v>
      </c>
      <c r="EP25" s="32">
        <f t="shared" ca="1" si="101"/>
        <v>-82535.01999999999</v>
      </c>
      <c r="EQ25" s="32">
        <f t="shared" ca="1" si="102"/>
        <v>-127455.79999999999</v>
      </c>
      <c r="ER25" s="32">
        <f t="shared" ca="1" si="103"/>
        <v>-96749.22</v>
      </c>
    </row>
    <row r="26" spans="1:148" x14ac:dyDescent="0.25">
      <c r="A26" t="s">
        <v>461</v>
      </c>
      <c r="B26" s="1" t="s">
        <v>124</v>
      </c>
      <c r="C26" t="str">
        <f t="shared" ca="1" si="165"/>
        <v>BPW</v>
      </c>
      <c r="D26" t="str">
        <f t="shared" ca="1" si="2"/>
        <v>Bearspaw Hydro Facility</v>
      </c>
      <c r="E26" s="51">
        <v>5135.7186828000004</v>
      </c>
      <c r="F26" s="51">
        <v>3708.6199809999998</v>
      </c>
      <c r="G26" s="51">
        <v>4528.5905535000002</v>
      </c>
      <c r="H26" s="51">
        <v>4625.6353673000003</v>
      </c>
      <c r="I26" s="51">
        <v>7704.3231679999999</v>
      </c>
      <c r="J26" s="51">
        <v>9729.5138939999997</v>
      </c>
      <c r="K26" s="51">
        <v>10180.476776</v>
      </c>
      <c r="L26" s="51">
        <v>8426.4264060000005</v>
      </c>
      <c r="M26" s="51">
        <v>7091.4989050000004</v>
      </c>
      <c r="N26" s="51">
        <v>5494.7604940000001</v>
      </c>
      <c r="O26" s="51">
        <v>4355.1463517000002</v>
      </c>
      <c r="P26" s="51">
        <v>4353.0136433999996</v>
      </c>
      <c r="Q26" s="32">
        <v>231251.93</v>
      </c>
      <c r="R26" s="32">
        <v>350024.82</v>
      </c>
      <c r="S26" s="32">
        <v>187881.1</v>
      </c>
      <c r="T26" s="32">
        <v>140581.67000000001</v>
      </c>
      <c r="U26" s="32">
        <v>456730.94</v>
      </c>
      <c r="V26" s="32">
        <v>412774.29</v>
      </c>
      <c r="W26" s="32">
        <v>1221143.3</v>
      </c>
      <c r="X26" s="32">
        <v>381309.72</v>
      </c>
      <c r="Y26" s="32">
        <v>170500.12</v>
      </c>
      <c r="Z26" s="32">
        <v>149712.22</v>
      </c>
      <c r="AA26" s="32">
        <v>167638.45000000001</v>
      </c>
      <c r="AB26" s="32">
        <v>116533.17</v>
      </c>
      <c r="AC26" s="2">
        <v>-0.18</v>
      </c>
      <c r="AD26" s="2">
        <v>-0.18</v>
      </c>
      <c r="AE26" s="2">
        <v>-0.18</v>
      </c>
      <c r="AF26" s="2">
        <v>-0.18</v>
      </c>
      <c r="AG26" s="2">
        <v>-0.18</v>
      </c>
      <c r="AH26" s="2">
        <v>-0.18</v>
      </c>
      <c r="AI26" s="2">
        <v>-0.18</v>
      </c>
      <c r="AJ26" s="2">
        <v>-0.18</v>
      </c>
      <c r="AK26" s="2">
        <v>-0.18</v>
      </c>
      <c r="AL26" s="2">
        <v>-0.18</v>
      </c>
      <c r="AM26" s="2">
        <v>-0.18</v>
      </c>
      <c r="AN26" s="2">
        <v>-0.18</v>
      </c>
      <c r="AO26" s="33">
        <v>-416.25</v>
      </c>
      <c r="AP26" s="33">
        <v>-630.04</v>
      </c>
      <c r="AQ26" s="33">
        <v>-338.19</v>
      </c>
      <c r="AR26" s="33">
        <v>-253.05</v>
      </c>
      <c r="AS26" s="33">
        <v>-822.12</v>
      </c>
      <c r="AT26" s="33">
        <v>-742.99</v>
      </c>
      <c r="AU26" s="33">
        <v>-2198.06</v>
      </c>
      <c r="AV26" s="33">
        <v>-686.36</v>
      </c>
      <c r="AW26" s="33">
        <v>-306.89999999999998</v>
      </c>
      <c r="AX26" s="33">
        <v>-269.48</v>
      </c>
      <c r="AY26" s="33">
        <v>-301.75</v>
      </c>
      <c r="AZ26" s="33">
        <v>-209.76</v>
      </c>
      <c r="BA26" s="31">
        <f t="shared" si="44"/>
        <v>-254.38</v>
      </c>
      <c r="BB26" s="31">
        <f t="shared" si="45"/>
        <v>-385.03</v>
      </c>
      <c r="BC26" s="31">
        <f t="shared" si="46"/>
        <v>-206.67</v>
      </c>
      <c r="BD26" s="31">
        <f t="shared" si="47"/>
        <v>-210.87</v>
      </c>
      <c r="BE26" s="31">
        <f t="shared" si="48"/>
        <v>-685.1</v>
      </c>
      <c r="BF26" s="31">
        <f t="shared" si="49"/>
        <v>-619.16</v>
      </c>
      <c r="BG26" s="31">
        <f t="shared" si="50"/>
        <v>1831.71</v>
      </c>
      <c r="BH26" s="31">
        <f t="shared" si="51"/>
        <v>571.96</v>
      </c>
      <c r="BI26" s="31">
        <f t="shared" si="52"/>
        <v>255.75</v>
      </c>
      <c r="BJ26" s="31">
        <f t="shared" si="53"/>
        <v>1003.07</v>
      </c>
      <c r="BK26" s="31">
        <f t="shared" si="54"/>
        <v>1123.18</v>
      </c>
      <c r="BL26" s="31">
        <f t="shared" si="55"/>
        <v>780.77</v>
      </c>
      <c r="BM26" s="6">
        <f t="shared" ca="1" si="152"/>
        <v>-4.2000000000000003E-2</v>
      </c>
      <c r="BN26" s="6">
        <f t="shared" ca="1" si="152"/>
        <v>-4.2000000000000003E-2</v>
      </c>
      <c r="BO26" s="6">
        <f t="shared" ca="1" si="152"/>
        <v>-4.2000000000000003E-2</v>
      </c>
      <c r="BP26" s="6">
        <f t="shared" ca="1" si="152"/>
        <v>-4.2000000000000003E-2</v>
      </c>
      <c r="BQ26" s="6">
        <f t="shared" ca="1" si="152"/>
        <v>-4.2000000000000003E-2</v>
      </c>
      <c r="BR26" s="6">
        <f t="shared" ca="1" si="152"/>
        <v>-4.2000000000000003E-2</v>
      </c>
      <c r="BS26" s="6">
        <f t="shared" ca="1" si="152"/>
        <v>-4.2000000000000003E-2</v>
      </c>
      <c r="BT26" s="6">
        <f t="shared" ca="1" si="152"/>
        <v>-4.2000000000000003E-2</v>
      </c>
      <c r="BU26" s="6">
        <f t="shared" ca="1" si="152"/>
        <v>-4.2000000000000003E-2</v>
      </c>
      <c r="BV26" s="6">
        <f t="shared" ca="1" si="152"/>
        <v>-4.2000000000000003E-2</v>
      </c>
      <c r="BW26" s="6">
        <f t="shared" ca="1" si="152"/>
        <v>-4.2000000000000003E-2</v>
      </c>
      <c r="BX26" s="6">
        <f t="shared" ca="1" si="152"/>
        <v>-4.2000000000000003E-2</v>
      </c>
      <c r="BY26" s="31">
        <f t="shared" ca="1" si="16"/>
        <v>-9712.58</v>
      </c>
      <c r="BZ26" s="31">
        <f t="shared" ca="1" si="17"/>
        <v>-14701.04</v>
      </c>
      <c r="CA26" s="31">
        <f t="shared" ca="1" si="18"/>
        <v>-7891.01</v>
      </c>
      <c r="CB26" s="31">
        <f t="shared" ca="1" si="19"/>
        <v>-5904.43</v>
      </c>
      <c r="CC26" s="31">
        <f t="shared" ca="1" si="20"/>
        <v>-19182.7</v>
      </c>
      <c r="CD26" s="31">
        <f t="shared" ca="1" si="21"/>
        <v>-17336.52</v>
      </c>
      <c r="CE26" s="31">
        <f t="shared" ca="1" si="22"/>
        <v>-51288.02</v>
      </c>
      <c r="CF26" s="31">
        <f t="shared" ca="1" si="23"/>
        <v>-16015.01</v>
      </c>
      <c r="CG26" s="31">
        <f t="shared" ca="1" si="24"/>
        <v>-7161.01</v>
      </c>
      <c r="CH26" s="31">
        <f t="shared" ca="1" si="25"/>
        <v>-6287.91</v>
      </c>
      <c r="CI26" s="31">
        <f t="shared" ca="1" si="26"/>
        <v>-7040.81</v>
      </c>
      <c r="CJ26" s="31">
        <f t="shared" ca="1" si="27"/>
        <v>-4894.3900000000003</v>
      </c>
      <c r="CK26" s="32">
        <f t="shared" ca="1" si="56"/>
        <v>161.88</v>
      </c>
      <c r="CL26" s="32">
        <f t="shared" ca="1" si="57"/>
        <v>245.02</v>
      </c>
      <c r="CM26" s="32">
        <f t="shared" ca="1" si="58"/>
        <v>131.52000000000001</v>
      </c>
      <c r="CN26" s="32">
        <f t="shared" ca="1" si="59"/>
        <v>98.41</v>
      </c>
      <c r="CO26" s="32">
        <f t="shared" ca="1" si="60"/>
        <v>319.70999999999998</v>
      </c>
      <c r="CP26" s="32">
        <f t="shared" ca="1" si="61"/>
        <v>288.94</v>
      </c>
      <c r="CQ26" s="32">
        <f t="shared" ca="1" si="62"/>
        <v>854.8</v>
      </c>
      <c r="CR26" s="32">
        <f t="shared" ca="1" si="63"/>
        <v>266.92</v>
      </c>
      <c r="CS26" s="32">
        <f t="shared" ca="1" si="64"/>
        <v>119.35</v>
      </c>
      <c r="CT26" s="32">
        <f t="shared" ca="1" si="65"/>
        <v>104.8</v>
      </c>
      <c r="CU26" s="32">
        <f t="shared" ca="1" si="66"/>
        <v>117.35</v>
      </c>
      <c r="CV26" s="32">
        <f t="shared" ca="1" si="67"/>
        <v>81.569999999999993</v>
      </c>
      <c r="CW26" s="31">
        <f t="shared" ca="1" si="191"/>
        <v>-8880.0700000000015</v>
      </c>
      <c r="CX26" s="31">
        <f t="shared" ca="1" si="192"/>
        <v>-13440.949999999999</v>
      </c>
      <c r="CY26" s="31">
        <f t="shared" ca="1" si="193"/>
        <v>-7214.63</v>
      </c>
      <c r="CZ26" s="31">
        <f t="shared" ca="1" si="194"/>
        <v>-5342.1</v>
      </c>
      <c r="DA26" s="31">
        <f t="shared" ca="1" si="195"/>
        <v>-17355.770000000004</v>
      </c>
      <c r="DB26" s="31">
        <f t="shared" ca="1" si="196"/>
        <v>-15685.430000000002</v>
      </c>
      <c r="DC26" s="31">
        <f t="shared" ca="1" si="197"/>
        <v>-50066.869999999995</v>
      </c>
      <c r="DD26" s="31">
        <f t="shared" ca="1" si="198"/>
        <v>-15633.689999999999</v>
      </c>
      <c r="DE26" s="31">
        <f t="shared" ca="1" si="199"/>
        <v>-6990.51</v>
      </c>
      <c r="DF26" s="31">
        <f t="shared" ca="1" si="200"/>
        <v>-6916.6999999999989</v>
      </c>
      <c r="DG26" s="31">
        <f t="shared" ca="1" si="201"/>
        <v>-7744.89</v>
      </c>
      <c r="DH26" s="31">
        <f t="shared" ca="1" si="202"/>
        <v>-5383.83</v>
      </c>
      <c r="DI26" s="32">
        <f t="shared" ca="1" si="68"/>
        <v>-444</v>
      </c>
      <c r="DJ26" s="32">
        <f t="shared" ca="1" si="69"/>
        <v>-672.05</v>
      </c>
      <c r="DK26" s="32">
        <f t="shared" ca="1" si="70"/>
        <v>-360.73</v>
      </c>
      <c r="DL26" s="32">
        <f t="shared" ca="1" si="71"/>
        <v>-267.11</v>
      </c>
      <c r="DM26" s="32">
        <f t="shared" ca="1" si="72"/>
        <v>-867.79</v>
      </c>
      <c r="DN26" s="32">
        <f t="shared" ca="1" si="73"/>
        <v>-784.27</v>
      </c>
      <c r="DO26" s="32">
        <f t="shared" ca="1" si="74"/>
        <v>-2503.34</v>
      </c>
      <c r="DP26" s="32">
        <f t="shared" ca="1" si="75"/>
        <v>-781.68</v>
      </c>
      <c r="DQ26" s="32">
        <f t="shared" ca="1" si="76"/>
        <v>-349.53</v>
      </c>
      <c r="DR26" s="32">
        <f t="shared" ca="1" si="77"/>
        <v>-345.84</v>
      </c>
      <c r="DS26" s="32">
        <f t="shared" ca="1" si="78"/>
        <v>-387.24</v>
      </c>
      <c r="DT26" s="32">
        <f t="shared" ca="1" si="79"/>
        <v>-269.19</v>
      </c>
      <c r="DU26" s="31">
        <f t="shared" ca="1" si="80"/>
        <v>-1655.37</v>
      </c>
      <c r="DV26" s="31">
        <f t="shared" ca="1" si="81"/>
        <v>-2474.1999999999998</v>
      </c>
      <c r="DW26" s="31">
        <f t="shared" ca="1" si="82"/>
        <v>-1312.84</v>
      </c>
      <c r="DX26" s="31">
        <f t="shared" ca="1" si="83"/>
        <v>-959.62</v>
      </c>
      <c r="DY26" s="31">
        <f t="shared" ca="1" si="84"/>
        <v>-3078.45</v>
      </c>
      <c r="DZ26" s="31">
        <f t="shared" ca="1" si="85"/>
        <v>-2745.54</v>
      </c>
      <c r="EA26" s="31">
        <f t="shared" ca="1" si="86"/>
        <v>-8650.43</v>
      </c>
      <c r="EB26" s="31">
        <f t="shared" ca="1" si="87"/>
        <v>-2664.64</v>
      </c>
      <c r="EC26" s="31">
        <f t="shared" ca="1" si="88"/>
        <v>-1175.1500000000001</v>
      </c>
      <c r="ED26" s="31">
        <f t="shared" ca="1" si="89"/>
        <v>-1147.1099999999999</v>
      </c>
      <c r="EE26" s="31">
        <f t="shared" ca="1" si="90"/>
        <v>-1266.3699999999999</v>
      </c>
      <c r="EF26" s="31">
        <f t="shared" ca="1" si="91"/>
        <v>-868.14</v>
      </c>
      <c r="EG26" s="32">
        <f t="shared" ca="1" si="92"/>
        <v>-10979.440000000002</v>
      </c>
      <c r="EH26" s="32">
        <f t="shared" ca="1" si="93"/>
        <v>-16587.199999999997</v>
      </c>
      <c r="EI26" s="32">
        <f t="shared" ca="1" si="94"/>
        <v>-8888.2000000000007</v>
      </c>
      <c r="EJ26" s="32">
        <f t="shared" ca="1" si="95"/>
        <v>-6568.83</v>
      </c>
      <c r="EK26" s="32">
        <f t="shared" ca="1" si="96"/>
        <v>-21302.010000000006</v>
      </c>
      <c r="EL26" s="32">
        <f t="shared" ca="1" si="97"/>
        <v>-19215.240000000002</v>
      </c>
      <c r="EM26" s="32">
        <f t="shared" ca="1" si="98"/>
        <v>-61220.639999999992</v>
      </c>
      <c r="EN26" s="32">
        <f t="shared" ca="1" si="99"/>
        <v>-19080.009999999998</v>
      </c>
      <c r="EO26" s="32">
        <f t="shared" ca="1" si="100"/>
        <v>-8515.19</v>
      </c>
      <c r="EP26" s="32">
        <f t="shared" ca="1" si="101"/>
        <v>-8409.65</v>
      </c>
      <c r="EQ26" s="32">
        <f t="shared" ca="1" si="102"/>
        <v>-9398.5</v>
      </c>
      <c r="ER26" s="32">
        <f t="shared" ca="1" si="103"/>
        <v>-6521.16</v>
      </c>
    </row>
    <row r="27" spans="1:148" x14ac:dyDescent="0.25">
      <c r="A27" t="s">
        <v>463</v>
      </c>
      <c r="B27" s="1" t="s">
        <v>12</v>
      </c>
      <c r="C27" t="str">
        <f t="shared" ca="1" si="165"/>
        <v>BR3</v>
      </c>
      <c r="D27" t="str">
        <f t="shared" ca="1" si="2"/>
        <v>Battle River #3</v>
      </c>
      <c r="E27" s="51">
        <v>64054.491236499998</v>
      </c>
      <c r="F27" s="51">
        <v>80029.122230299996</v>
      </c>
      <c r="G27" s="51">
        <v>81287.210386499995</v>
      </c>
      <c r="H27" s="51">
        <v>56748.571041800002</v>
      </c>
      <c r="I27" s="51">
        <v>49826.907128999999</v>
      </c>
      <c r="J27" s="51">
        <v>49819.391825300001</v>
      </c>
      <c r="K27" s="51">
        <v>62957.038073099997</v>
      </c>
      <c r="L27" s="51">
        <v>61076.215510000002</v>
      </c>
      <c r="M27" s="51">
        <v>57985.901699900001</v>
      </c>
      <c r="N27" s="51">
        <v>47107.7391795</v>
      </c>
      <c r="O27" s="51">
        <v>48063.554357699999</v>
      </c>
      <c r="P27" s="51">
        <v>43891.000449400002</v>
      </c>
      <c r="Q27" s="32">
        <v>3182863.23</v>
      </c>
      <c r="R27" s="32">
        <v>7998747.5800000001</v>
      </c>
      <c r="S27" s="32">
        <v>3550829.58</v>
      </c>
      <c r="T27" s="32">
        <v>1909158.99</v>
      </c>
      <c r="U27" s="32">
        <v>3442626.77</v>
      </c>
      <c r="V27" s="32">
        <v>2301571.84</v>
      </c>
      <c r="W27" s="32">
        <v>8943368.0800000001</v>
      </c>
      <c r="X27" s="32">
        <v>3287865.75</v>
      </c>
      <c r="Y27" s="32">
        <v>1467820.85</v>
      </c>
      <c r="Z27" s="32">
        <v>1386032.99</v>
      </c>
      <c r="AA27" s="32">
        <v>2102359.9500000002</v>
      </c>
      <c r="AB27" s="32">
        <v>1252511.27</v>
      </c>
      <c r="AC27" s="2">
        <v>6.44</v>
      </c>
      <c r="AD27" s="2">
        <v>6.44</v>
      </c>
      <c r="AE27" s="2">
        <v>6.44</v>
      </c>
      <c r="AF27" s="2">
        <v>6.44</v>
      </c>
      <c r="AG27" s="2">
        <v>6.44</v>
      </c>
      <c r="AH27" s="2">
        <v>6.44</v>
      </c>
      <c r="AI27" s="2">
        <v>6.44</v>
      </c>
      <c r="AJ27" s="2">
        <v>6.44</v>
      </c>
      <c r="AK27" s="2">
        <v>6.44</v>
      </c>
      <c r="AL27" s="2">
        <v>6.44</v>
      </c>
      <c r="AM27" s="2">
        <v>6.44</v>
      </c>
      <c r="AN27" s="2">
        <v>6.44</v>
      </c>
      <c r="AO27" s="33">
        <v>204976.39</v>
      </c>
      <c r="AP27" s="33">
        <v>515119.34</v>
      </c>
      <c r="AQ27" s="33">
        <v>228673.42</v>
      </c>
      <c r="AR27" s="33">
        <v>122949.84</v>
      </c>
      <c r="AS27" s="33">
        <v>221705.16</v>
      </c>
      <c r="AT27" s="33">
        <v>148221.23000000001</v>
      </c>
      <c r="AU27" s="33">
        <v>575952.9</v>
      </c>
      <c r="AV27" s="33">
        <v>211738.55</v>
      </c>
      <c r="AW27" s="33">
        <v>94527.66</v>
      </c>
      <c r="AX27" s="33">
        <v>89260.52</v>
      </c>
      <c r="AY27" s="33">
        <v>135391.98000000001</v>
      </c>
      <c r="AZ27" s="33">
        <v>80661.73</v>
      </c>
      <c r="BA27" s="31">
        <f t="shared" si="44"/>
        <v>-3501.15</v>
      </c>
      <c r="BB27" s="31">
        <f t="shared" si="45"/>
        <v>-8798.6200000000008</v>
      </c>
      <c r="BC27" s="31">
        <f t="shared" si="46"/>
        <v>-3905.91</v>
      </c>
      <c r="BD27" s="31">
        <f t="shared" si="47"/>
        <v>-2863.74</v>
      </c>
      <c r="BE27" s="31">
        <f t="shared" si="48"/>
        <v>-5163.9399999999996</v>
      </c>
      <c r="BF27" s="31">
        <f t="shared" si="49"/>
        <v>-3452.36</v>
      </c>
      <c r="BG27" s="31">
        <f t="shared" si="50"/>
        <v>13415.05</v>
      </c>
      <c r="BH27" s="31">
        <f t="shared" si="51"/>
        <v>4931.8</v>
      </c>
      <c r="BI27" s="31">
        <f t="shared" si="52"/>
        <v>2201.73</v>
      </c>
      <c r="BJ27" s="31">
        <f t="shared" si="53"/>
        <v>9286.42</v>
      </c>
      <c r="BK27" s="31">
        <f t="shared" si="54"/>
        <v>14085.81</v>
      </c>
      <c r="BL27" s="31">
        <f t="shared" si="55"/>
        <v>8391.83</v>
      </c>
      <c r="BM27" s="6">
        <f t="shared" ca="1" si="152"/>
        <v>5.6399999999999999E-2</v>
      </c>
      <c r="BN27" s="6">
        <f t="shared" ca="1" si="152"/>
        <v>5.6399999999999999E-2</v>
      </c>
      <c r="BO27" s="6">
        <f t="shared" ca="1" si="152"/>
        <v>5.6399999999999999E-2</v>
      </c>
      <c r="BP27" s="6">
        <f t="shared" ca="1" si="152"/>
        <v>5.6399999999999999E-2</v>
      </c>
      <c r="BQ27" s="6">
        <f t="shared" ca="1" si="152"/>
        <v>5.6399999999999999E-2</v>
      </c>
      <c r="BR27" s="6">
        <f t="shared" ca="1" si="152"/>
        <v>5.6399999999999999E-2</v>
      </c>
      <c r="BS27" s="6">
        <f t="shared" ca="1" si="152"/>
        <v>5.6399999999999999E-2</v>
      </c>
      <c r="BT27" s="6">
        <f t="shared" ca="1" si="152"/>
        <v>5.6399999999999999E-2</v>
      </c>
      <c r="BU27" s="6">
        <f t="shared" ca="1" si="152"/>
        <v>5.6399999999999999E-2</v>
      </c>
      <c r="BV27" s="6">
        <f t="shared" ca="1" si="152"/>
        <v>5.6399999999999999E-2</v>
      </c>
      <c r="BW27" s="6">
        <f t="shared" ca="1" si="152"/>
        <v>5.6399999999999999E-2</v>
      </c>
      <c r="BX27" s="6">
        <f t="shared" ca="1" si="152"/>
        <v>5.6399999999999999E-2</v>
      </c>
      <c r="BY27" s="31">
        <f t="shared" ca="1" si="16"/>
        <v>179513.49</v>
      </c>
      <c r="BZ27" s="31">
        <f t="shared" ca="1" si="17"/>
        <v>451129.36</v>
      </c>
      <c r="CA27" s="31">
        <f t="shared" ca="1" si="18"/>
        <v>200266.79</v>
      </c>
      <c r="CB27" s="31">
        <f t="shared" ca="1" si="19"/>
        <v>107676.57</v>
      </c>
      <c r="CC27" s="31">
        <f t="shared" ca="1" si="20"/>
        <v>194164.15</v>
      </c>
      <c r="CD27" s="31">
        <f t="shared" ca="1" si="21"/>
        <v>129808.65</v>
      </c>
      <c r="CE27" s="31">
        <f t="shared" ca="1" si="22"/>
        <v>504405.96</v>
      </c>
      <c r="CF27" s="31">
        <f t="shared" ca="1" si="23"/>
        <v>185435.63</v>
      </c>
      <c r="CG27" s="31">
        <f t="shared" ca="1" si="24"/>
        <v>82785.100000000006</v>
      </c>
      <c r="CH27" s="31">
        <f t="shared" ca="1" si="25"/>
        <v>78172.259999999995</v>
      </c>
      <c r="CI27" s="31">
        <f t="shared" ca="1" si="26"/>
        <v>118573.1</v>
      </c>
      <c r="CJ27" s="31">
        <f t="shared" ca="1" si="27"/>
        <v>70641.64</v>
      </c>
      <c r="CK27" s="32">
        <f t="shared" ca="1" si="56"/>
        <v>2228</v>
      </c>
      <c r="CL27" s="32">
        <f t="shared" ca="1" si="57"/>
        <v>5599.12</v>
      </c>
      <c r="CM27" s="32">
        <f t="shared" ca="1" si="58"/>
        <v>2485.58</v>
      </c>
      <c r="CN27" s="32">
        <f t="shared" ca="1" si="59"/>
        <v>1336.41</v>
      </c>
      <c r="CO27" s="32">
        <f t="shared" ca="1" si="60"/>
        <v>2409.84</v>
      </c>
      <c r="CP27" s="32">
        <f t="shared" ca="1" si="61"/>
        <v>1611.1</v>
      </c>
      <c r="CQ27" s="32">
        <f t="shared" ca="1" si="62"/>
        <v>6260.36</v>
      </c>
      <c r="CR27" s="32">
        <f t="shared" ca="1" si="63"/>
        <v>2301.5100000000002</v>
      </c>
      <c r="CS27" s="32">
        <f t="shared" ca="1" si="64"/>
        <v>1027.47</v>
      </c>
      <c r="CT27" s="32">
        <f t="shared" ca="1" si="65"/>
        <v>970.22</v>
      </c>
      <c r="CU27" s="32">
        <f t="shared" ca="1" si="66"/>
        <v>1471.65</v>
      </c>
      <c r="CV27" s="32">
        <f t="shared" ca="1" si="67"/>
        <v>876.76</v>
      </c>
      <c r="CW27" s="31">
        <f t="shared" ca="1" si="191"/>
        <v>-19733.750000000022</v>
      </c>
      <c r="CX27" s="31">
        <f t="shared" ca="1" si="192"/>
        <v>-49592.240000000042</v>
      </c>
      <c r="CY27" s="31">
        <f t="shared" ca="1" si="193"/>
        <v>-22015.140000000018</v>
      </c>
      <c r="CZ27" s="31">
        <f t="shared" ca="1" si="194"/>
        <v>-11073.119999999986</v>
      </c>
      <c r="DA27" s="31">
        <f t="shared" ca="1" si="195"/>
        <v>-19967.230000000014</v>
      </c>
      <c r="DB27" s="31">
        <f t="shared" ca="1" si="196"/>
        <v>-13349.12000000001</v>
      </c>
      <c r="DC27" s="31">
        <f t="shared" ca="1" si="197"/>
        <v>-78701.630000000019</v>
      </c>
      <c r="DD27" s="31">
        <f t="shared" ca="1" si="198"/>
        <v>-28933.209999999974</v>
      </c>
      <c r="DE27" s="31">
        <f t="shared" ca="1" si="199"/>
        <v>-12916.819999999996</v>
      </c>
      <c r="DF27" s="31">
        <f t="shared" ca="1" si="200"/>
        <v>-19404.460000000006</v>
      </c>
      <c r="DG27" s="31">
        <f t="shared" ca="1" si="201"/>
        <v>-29433.040000000008</v>
      </c>
      <c r="DH27" s="31">
        <f t="shared" ca="1" si="202"/>
        <v>-17535.160000000003</v>
      </c>
      <c r="DI27" s="32">
        <f t="shared" ca="1" si="68"/>
        <v>-986.69</v>
      </c>
      <c r="DJ27" s="32">
        <f t="shared" ca="1" si="69"/>
        <v>-2479.61</v>
      </c>
      <c r="DK27" s="32">
        <f t="shared" ca="1" si="70"/>
        <v>-1100.76</v>
      </c>
      <c r="DL27" s="32">
        <f t="shared" ca="1" si="71"/>
        <v>-553.66</v>
      </c>
      <c r="DM27" s="32">
        <f t="shared" ca="1" si="72"/>
        <v>-998.36</v>
      </c>
      <c r="DN27" s="32">
        <f t="shared" ca="1" si="73"/>
        <v>-667.46</v>
      </c>
      <c r="DO27" s="32">
        <f t="shared" ca="1" si="74"/>
        <v>-3935.08</v>
      </c>
      <c r="DP27" s="32">
        <f t="shared" ca="1" si="75"/>
        <v>-1446.66</v>
      </c>
      <c r="DQ27" s="32">
        <f t="shared" ca="1" si="76"/>
        <v>-645.84</v>
      </c>
      <c r="DR27" s="32">
        <f t="shared" ca="1" si="77"/>
        <v>-970.22</v>
      </c>
      <c r="DS27" s="32">
        <f t="shared" ca="1" si="78"/>
        <v>-1471.65</v>
      </c>
      <c r="DT27" s="32">
        <f t="shared" ca="1" si="79"/>
        <v>-876.76</v>
      </c>
      <c r="DU27" s="31">
        <f t="shared" ca="1" si="80"/>
        <v>-3678.66</v>
      </c>
      <c r="DV27" s="31">
        <f t="shared" ca="1" si="81"/>
        <v>-9128.89</v>
      </c>
      <c r="DW27" s="31">
        <f t="shared" ca="1" si="82"/>
        <v>-4006.08</v>
      </c>
      <c r="DX27" s="31">
        <f t="shared" ca="1" si="83"/>
        <v>-1989.11</v>
      </c>
      <c r="DY27" s="31">
        <f t="shared" ca="1" si="84"/>
        <v>-3541.66</v>
      </c>
      <c r="DZ27" s="31">
        <f t="shared" ca="1" si="85"/>
        <v>-2336.6</v>
      </c>
      <c r="EA27" s="31">
        <f t="shared" ca="1" si="86"/>
        <v>-13597.88</v>
      </c>
      <c r="EB27" s="31">
        <f t="shared" ca="1" si="87"/>
        <v>-4931.43</v>
      </c>
      <c r="EC27" s="31">
        <f t="shared" ca="1" si="88"/>
        <v>-2171.4</v>
      </c>
      <c r="ED27" s="31">
        <f t="shared" ca="1" si="89"/>
        <v>-3218.15</v>
      </c>
      <c r="EE27" s="31">
        <f t="shared" ca="1" si="90"/>
        <v>-4812.6099999999997</v>
      </c>
      <c r="EF27" s="31">
        <f t="shared" ca="1" si="91"/>
        <v>-2827.55</v>
      </c>
      <c r="EG27" s="32">
        <f t="shared" ca="1" si="92"/>
        <v>-24399.10000000002</v>
      </c>
      <c r="EH27" s="32">
        <f t="shared" ca="1" si="93"/>
        <v>-61200.740000000042</v>
      </c>
      <c r="EI27" s="32">
        <f t="shared" ca="1" si="94"/>
        <v>-27121.980000000018</v>
      </c>
      <c r="EJ27" s="32">
        <f t="shared" ca="1" si="95"/>
        <v>-13615.889999999987</v>
      </c>
      <c r="EK27" s="32">
        <f t="shared" ca="1" si="96"/>
        <v>-24507.250000000015</v>
      </c>
      <c r="EL27" s="32">
        <f t="shared" ca="1" si="97"/>
        <v>-16353.180000000009</v>
      </c>
      <c r="EM27" s="32">
        <f t="shared" ca="1" si="98"/>
        <v>-96234.590000000026</v>
      </c>
      <c r="EN27" s="32">
        <f t="shared" ca="1" si="99"/>
        <v>-35311.299999999974</v>
      </c>
      <c r="EO27" s="32">
        <f t="shared" ca="1" si="100"/>
        <v>-15734.059999999996</v>
      </c>
      <c r="EP27" s="32">
        <f t="shared" ca="1" si="101"/>
        <v>-23592.830000000009</v>
      </c>
      <c r="EQ27" s="32">
        <f t="shared" ca="1" si="102"/>
        <v>-35717.30000000001</v>
      </c>
      <c r="ER27" s="32">
        <f t="shared" ca="1" si="103"/>
        <v>-21239.47</v>
      </c>
    </row>
    <row r="28" spans="1:148" x14ac:dyDescent="0.25">
      <c r="A28" t="s">
        <v>463</v>
      </c>
      <c r="B28" s="1" t="s">
        <v>13</v>
      </c>
      <c r="C28" t="str">
        <f t="shared" ca="1" si="165"/>
        <v>BR4</v>
      </c>
      <c r="D28" t="str">
        <f t="shared" ca="1" si="2"/>
        <v>Battle River #4</v>
      </c>
      <c r="E28" s="51">
        <v>83812.324364999993</v>
      </c>
      <c r="F28" s="51">
        <v>88512.112433300004</v>
      </c>
      <c r="G28" s="51">
        <v>68877.537576200004</v>
      </c>
      <c r="H28" s="51">
        <v>73322.626308499996</v>
      </c>
      <c r="I28" s="51">
        <v>64851.1722964</v>
      </c>
      <c r="J28" s="51">
        <v>66789.552498399993</v>
      </c>
      <c r="K28" s="51">
        <v>79301.868056099993</v>
      </c>
      <c r="L28" s="51">
        <v>71488.623189999998</v>
      </c>
      <c r="M28" s="51">
        <v>71255.456599700003</v>
      </c>
      <c r="N28" s="51">
        <v>77662.805364100001</v>
      </c>
      <c r="O28" s="51">
        <v>80299.138829000003</v>
      </c>
      <c r="P28" s="51">
        <v>79361.308849599998</v>
      </c>
      <c r="Q28" s="32">
        <v>4026941.43</v>
      </c>
      <c r="R28" s="32">
        <v>8571801.2599999998</v>
      </c>
      <c r="S28" s="32">
        <v>3471456.06</v>
      </c>
      <c r="T28" s="32">
        <v>2481069.19</v>
      </c>
      <c r="U28" s="32">
        <v>4293740.2</v>
      </c>
      <c r="V28" s="32">
        <v>3124568.51</v>
      </c>
      <c r="W28" s="32">
        <v>10920982.859999999</v>
      </c>
      <c r="X28" s="32">
        <v>3452892.15</v>
      </c>
      <c r="Y28" s="32">
        <v>1853931.82</v>
      </c>
      <c r="Z28" s="32">
        <v>2354814.23</v>
      </c>
      <c r="AA28" s="32">
        <v>3324539.55</v>
      </c>
      <c r="AB28" s="32">
        <v>2337283.29</v>
      </c>
      <c r="AC28" s="2">
        <v>6.44</v>
      </c>
      <c r="AD28" s="2">
        <v>6.44</v>
      </c>
      <c r="AE28" s="2">
        <v>6.44</v>
      </c>
      <c r="AF28" s="2">
        <v>6.44</v>
      </c>
      <c r="AG28" s="2">
        <v>6.44</v>
      </c>
      <c r="AH28" s="2">
        <v>6.44</v>
      </c>
      <c r="AI28" s="2">
        <v>6.44</v>
      </c>
      <c r="AJ28" s="2">
        <v>6.44</v>
      </c>
      <c r="AK28" s="2">
        <v>6.44</v>
      </c>
      <c r="AL28" s="2">
        <v>6.44</v>
      </c>
      <c r="AM28" s="2">
        <v>6.44</v>
      </c>
      <c r="AN28" s="2">
        <v>6.44</v>
      </c>
      <c r="AO28" s="33">
        <v>259335.03</v>
      </c>
      <c r="AP28" s="33">
        <v>552024</v>
      </c>
      <c r="AQ28" s="33">
        <v>223561.77</v>
      </c>
      <c r="AR28" s="33">
        <v>159780.85999999999</v>
      </c>
      <c r="AS28" s="33">
        <v>276516.87</v>
      </c>
      <c r="AT28" s="33">
        <v>201222.21</v>
      </c>
      <c r="AU28" s="33">
        <v>703311.3</v>
      </c>
      <c r="AV28" s="33">
        <v>222366.25</v>
      </c>
      <c r="AW28" s="33">
        <v>119393.21</v>
      </c>
      <c r="AX28" s="33">
        <v>151650.04</v>
      </c>
      <c r="AY28" s="33">
        <v>214100.35</v>
      </c>
      <c r="AZ28" s="33">
        <v>150521.04</v>
      </c>
      <c r="BA28" s="31">
        <f t="shared" si="44"/>
        <v>-4429.6400000000003</v>
      </c>
      <c r="BB28" s="31">
        <f t="shared" si="45"/>
        <v>-9428.98</v>
      </c>
      <c r="BC28" s="31">
        <f t="shared" si="46"/>
        <v>-3818.6</v>
      </c>
      <c r="BD28" s="31">
        <f t="shared" si="47"/>
        <v>-3721.6</v>
      </c>
      <c r="BE28" s="31">
        <f t="shared" si="48"/>
        <v>-6440.61</v>
      </c>
      <c r="BF28" s="31">
        <f t="shared" si="49"/>
        <v>-4686.8500000000004</v>
      </c>
      <c r="BG28" s="31">
        <f t="shared" si="50"/>
        <v>16381.47</v>
      </c>
      <c r="BH28" s="31">
        <f t="shared" si="51"/>
        <v>5179.34</v>
      </c>
      <c r="BI28" s="31">
        <f t="shared" si="52"/>
        <v>2780.9</v>
      </c>
      <c r="BJ28" s="31">
        <f t="shared" si="53"/>
        <v>15777.26</v>
      </c>
      <c r="BK28" s="31">
        <f t="shared" si="54"/>
        <v>22274.41</v>
      </c>
      <c r="BL28" s="31">
        <f t="shared" si="55"/>
        <v>15659.8</v>
      </c>
      <c r="BM28" s="6">
        <f t="shared" ca="1" si="152"/>
        <v>5.4899999999999997E-2</v>
      </c>
      <c r="BN28" s="6">
        <f t="shared" ca="1" si="152"/>
        <v>5.4899999999999997E-2</v>
      </c>
      <c r="BO28" s="6">
        <f t="shared" ca="1" si="152"/>
        <v>5.4899999999999997E-2</v>
      </c>
      <c r="BP28" s="6">
        <f t="shared" ca="1" si="152"/>
        <v>5.4899999999999997E-2</v>
      </c>
      <c r="BQ28" s="6">
        <f t="shared" ca="1" si="152"/>
        <v>5.4899999999999997E-2</v>
      </c>
      <c r="BR28" s="6">
        <f t="shared" ca="1" si="152"/>
        <v>5.4899999999999997E-2</v>
      </c>
      <c r="BS28" s="6">
        <f t="shared" ca="1" si="152"/>
        <v>5.4899999999999997E-2</v>
      </c>
      <c r="BT28" s="6">
        <f t="shared" ca="1" si="152"/>
        <v>5.4899999999999997E-2</v>
      </c>
      <c r="BU28" s="6">
        <f t="shared" ca="1" si="152"/>
        <v>5.4899999999999997E-2</v>
      </c>
      <c r="BV28" s="6">
        <f t="shared" ca="1" si="152"/>
        <v>5.4899999999999997E-2</v>
      </c>
      <c r="BW28" s="6">
        <f t="shared" ca="1" si="152"/>
        <v>5.4899999999999997E-2</v>
      </c>
      <c r="BX28" s="6">
        <f t="shared" ca="1" si="152"/>
        <v>5.4899999999999997E-2</v>
      </c>
      <c r="BY28" s="31">
        <f t="shared" ca="1" si="16"/>
        <v>221079.08</v>
      </c>
      <c r="BZ28" s="31">
        <f t="shared" ca="1" si="17"/>
        <v>470591.89</v>
      </c>
      <c r="CA28" s="31">
        <f t="shared" ca="1" si="18"/>
        <v>190582.94</v>
      </c>
      <c r="CB28" s="31">
        <f t="shared" ca="1" si="19"/>
        <v>136210.70000000001</v>
      </c>
      <c r="CC28" s="31">
        <f t="shared" ca="1" si="20"/>
        <v>235726.34</v>
      </c>
      <c r="CD28" s="31">
        <f t="shared" ca="1" si="21"/>
        <v>171538.81</v>
      </c>
      <c r="CE28" s="31">
        <f t="shared" ca="1" si="22"/>
        <v>599561.96</v>
      </c>
      <c r="CF28" s="31">
        <f t="shared" ca="1" si="23"/>
        <v>189563.78</v>
      </c>
      <c r="CG28" s="31">
        <f t="shared" ca="1" si="24"/>
        <v>101780.86</v>
      </c>
      <c r="CH28" s="31">
        <f t="shared" ca="1" si="25"/>
        <v>129279.3</v>
      </c>
      <c r="CI28" s="31">
        <f t="shared" ca="1" si="26"/>
        <v>182517.22</v>
      </c>
      <c r="CJ28" s="31">
        <f t="shared" ca="1" si="27"/>
        <v>128316.85</v>
      </c>
      <c r="CK28" s="32">
        <f t="shared" ca="1" si="56"/>
        <v>2818.86</v>
      </c>
      <c r="CL28" s="32">
        <f t="shared" ca="1" si="57"/>
        <v>6000.26</v>
      </c>
      <c r="CM28" s="32">
        <f t="shared" ca="1" si="58"/>
        <v>2430.02</v>
      </c>
      <c r="CN28" s="32">
        <f t="shared" ca="1" si="59"/>
        <v>1736.75</v>
      </c>
      <c r="CO28" s="32">
        <f t="shared" ca="1" si="60"/>
        <v>3005.62</v>
      </c>
      <c r="CP28" s="32">
        <f t="shared" ca="1" si="61"/>
        <v>2187.1999999999998</v>
      </c>
      <c r="CQ28" s="32">
        <f t="shared" ca="1" si="62"/>
        <v>7644.69</v>
      </c>
      <c r="CR28" s="32">
        <f t="shared" ca="1" si="63"/>
        <v>2417.02</v>
      </c>
      <c r="CS28" s="32">
        <f t="shared" ca="1" si="64"/>
        <v>1297.75</v>
      </c>
      <c r="CT28" s="32">
        <f t="shared" ca="1" si="65"/>
        <v>1648.37</v>
      </c>
      <c r="CU28" s="32">
        <f t="shared" ca="1" si="66"/>
        <v>2327.1799999999998</v>
      </c>
      <c r="CV28" s="32">
        <f t="shared" ca="1" si="67"/>
        <v>1636.1</v>
      </c>
      <c r="CW28" s="31">
        <f t="shared" ca="1" si="191"/>
        <v>-31007.450000000026</v>
      </c>
      <c r="CX28" s="31">
        <f t="shared" ca="1" si="192"/>
        <v>-66002.869999999981</v>
      </c>
      <c r="CY28" s="31">
        <f t="shared" ca="1" si="193"/>
        <v>-26730.21</v>
      </c>
      <c r="CZ28" s="31">
        <f t="shared" ca="1" si="194"/>
        <v>-18111.809999999976</v>
      </c>
      <c r="DA28" s="31">
        <f t="shared" ca="1" si="195"/>
        <v>-31344.300000000003</v>
      </c>
      <c r="DB28" s="31">
        <f t="shared" ca="1" si="196"/>
        <v>-22809.349999999984</v>
      </c>
      <c r="DC28" s="31">
        <f t="shared" ca="1" si="197"/>
        <v>-112486.12000000014</v>
      </c>
      <c r="DD28" s="31">
        <f t="shared" ca="1" si="198"/>
        <v>-35564.790000000008</v>
      </c>
      <c r="DE28" s="31">
        <f t="shared" ca="1" si="199"/>
        <v>-19095.500000000007</v>
      </c>
      <c r="DF28" s="31">
        <f t="shared" ca="1" si="200"/>
        <v>-36499.630000000012</v>
      </c>
      <c r="DG28" s="31">
        <f t="shared" ca="1" si="201"/>
        <v>-51530.360000000015</v>
      </c>
      <c r="DH28" s="31">
        <f t="shared" ca="1" si="202"/>
        <v>-36227.89</v>
      </c>
      <c r="DI28" s="32">
        <f t="shared" ca="1" si="68"/>
        <v>-1550.37</v>
      </c>
      <c r="DJ28" s="32">
        <f t="shared" ca="1" si="69"/>
        <v>-3300.14</v>
      </c>
      <c r="DK28" s="32">
        <f t="shared" ca="1" si="70"/>
        <v>-1336.51</v>
      </c>
      <c r="DL28" s="32">
        <f t="shared" ca="1" si="71"/>
        <v>-905.59</v>
      </c>
      <c r="DM28" s="32">
        <f t="shared" ca="1" si="72"/>
        <v>-1567.22</v>
      </c>
      <c r="DN28" s="32">
        <f t="shared" ca="1" si="73"/>
        <v>-1140.47</v>
      </c>
      <c r="DO28" s="32">
        <f t="shared" ca="1" si="74"/>
        <v>-5624.31</v>
      </c>
      <c r="DP28" s="32">
        <f t="shared" ca="1" si="75"/>
        <v>-1778.24</v>
      </c>
      <c r="DQ28" s="32">
        <f t="shared" ca="1" si="76"/>
        <v>-954.78</v>
      </c>
      <c r="DR28" s="32">
        <f t="shared" ca="1" si="77"/>
        <v>-1824.98</v>
      </c>
      <c r="DS28" s="32">
        <f t="shared" ca="1" si="78"/>
        <v>-2576.52</v>
      </c>
      <c r="DT28" s="32">
        <f t="shared" ca="1" si="79"/>
        <v>-1811.39</v>
      </c>
      <c r="DU28" s="31">
        <f t="shared" ca="1" si="80"/>
        <v>-5780.24</v>
      </c>
      <c r="DV28" s="31">
        <f t="shared" ca="1" si="81"/>
        <v>-12149.74</v>
      </c>
      <c r="DW28" s="31">
        <f t="shared" ca="1" si="82"/>
        <v>-4864.08</v>
      </c>
      <c r="DX28" s="31">
        <f t="shared" ca="1" si="83"/>
        <v>-3253.49</v>
      </c>
      <c r="DY28" s="31">
        <f t="shared" ca="1" si="84"/>
        <v>-5559.65</v>
      </c>
      <c r="DZ28" s="31">
        <f t="shared" ca="1" si="85"/>
        <v>-3992.5</v>
      </c>
      <c r="EA28" s="31">
        <f t="shared" ca="1" si="86"/>
        <v>-19435.080000000002</v>
      </c>
      <c r="EB28" s="31">
        <f t="shared" ca="1" si="87"/>
        <v>-6061.73</v>
      </c>
      <c r="EC28" s="31">
        <f t="shared" ca="1" si="88"/>
        <v>-3210.07</v>
      </c>
      <c r="ED28" s="31">
        <f t="shared" ca="1" si="89"/>
        <v>-6053.32</v>
      </c>
      <c r="EE28" s="31">
        <f t="shared" ca="1" si="90"/>
        <v>-8425.75</v>
      </c>
      <c r="EF28" s="31">
        <f t="shared" ca="1" si="91"/>
        <v>-5841.75</v>
      </c>
      <c r="EG28" s="32">
        <f t="shared" ca="1" si="92"/>
        <v>-38338.060000000027</v>
      </c>
      <c r="EH28" s="32">
        <f t="shared" ca="1" si="93"/>
        <v>-81452.749999999985</v>
      </c>
      <c r="EI28" s="32">
        <f t="shared" ca="1" si="94"/>
        <v>-32930.799999999996</v>
      </c>
      <c r="EJ28" s="32">
        <f t="shared" ca="1" si="95"/>
        <v>-22270.889999999978</v>
      </c>
      <c r="EK28" s="32">
        <f t="shared" ca="1" si="96"/>
        <v>-38471.170000000006</v>
      </c>
      <c r="EL28" s="32">
        <f t="shared" ca="1" si="97"/>
        <v>-27942.319999999985</v>
      </c>
      <c r="EM28" s="32">
        <f t="shared" ca="1" si="98"/>
        <v>-137545.51000000013</v>
      </c>
      <c r="EN28" s="32">
        <f t="shared" ca="1" si="99"/>
        <v>-43404.760000000009</v>
      </c>
      <c r="EO28" s="32">
        <f t="shared" ca="1" si="100"/>
        <v>-23260.350000000006</v>
      </c>
      <c r="EP28" s="32">
        <f t="shared" ca="1" si="101"/>
        <v>-44377.930000000015</v>
      </c>
      <c r="EQ28" s="32">
        <f t="shared" ca="1" si="102"/>
        <v>-62532.630000000012</v>
      </c>
      <c r="ER28" s="32">
        <f t="shared" ca="1" si="103"/>
        <v>-43881.03</v>
      </c>
    </row>
    <row r="29" spans="1:148" x14ac:dyDescent="0.25">
      <c r="A29" t="s">
        <v>464</v>
      </c>
      <c r="B29" s="1" t="s">
        <v>25</v>
      </c>
      <c r="C29" t="str">
        <f t="shared" ca="1" si="165"/>
        <v>BR5</v>
      </c>
      <c r="D29" t="str">
        <f t="shared" ca="1" si="2"/>
        <v>Battle River #5</v>
      </c>
      <c r="E29" s="51">
        <v>216531.26618000001</v>
      </c>
      <c r="F29" s="51">
        <v>246461.62032250001</v>
      </c>
      <c r="G29" s="51">
        <v>218982.79867690001</v>
      </c>
      <c r="H29" s="51">
        <v>158309.5900839</v>
      </c>
      <c r="I29" s="51">
        <v>193100.4531906</v>
      </c>
      <c r="J29" s="51">
        <v>201092.44568450001</v>
      </c>
      <c r="K29" s="51">
        <v>210708.62468909999</v>
      </c>
      <c r="L29" s="51">
        <v>215110.84344259999</v>
      </c>
      <c r="M29" s="51">
        <v>201857.40257450001</v>
      </c>
      <c r="N29" s="51">
        <v>206703.02687279999</v>
      </c>
      <c r="O29" s="51">
        <v>195170.87488720001</v>
      </c>
      <c r="P29" s="51">
        <v>214669.21298720001</v>
      </c>
      <c r="Q29" s="32">
        <v>9178119.2599999998</v>
      </c>
      <c r="R29" s="32">
        <v>24136885.239999998</v>
      </c>
      <c r="S29" s="32">
        <v>10667226.300000001</v>
      </c>
      <c r="T29" s="32">
        <v>5231774.6500000004</v>
      </c>
      <c r="U29" s="32">
        <v>12955467.17</v>
      </c>
      <c r="V29" s="32">
        <v>9791858.8399999999</v>
      </c>
      <c r="W29" s="32">
        <v>26676025.629999999</v>
      </c>
      <c r="X29" s="32">
        <v>10059769.550000001</v>
      </c>
      <c r="Y29" s="32">
        <v>5246358.37</v>
      </c>
      <c r="Z29" s="32">
        <v>5890592.5300000003</v>
      </c>
      <c r="AA29" s="32">
        <v>8068450.7400000002</v>
      </c>
      <c r="AB29" s="32">
        <v>6304642.25</v>
      </c>
      <c r="AC29" s="2">
        <v>5.6</v>
      </c>
      <c r="AD29" s="2">
        <v>5.6</v>
      </c>
      <c r="AE29" s="2">
        <v>5.6</v>
      </c>
      <c r="AF29" s="2">
        <v>5.6</v>
      </c>
      <c r="AG29" s="2">
        <v>5.6</v>
      </c>
      <c r="AH29" s="2">
        <v>5.6</v>
      </c>
      <c r="AI29" s="2">
        <v>5.6</v>
      </c>
      <c r="AJ29" s="2">
        <v>5.6</v>
      </c>
      <c r="AK29" s="2">
        <v>5.6</v>
      </c>
      <c r="AL29" s="2">
        <v>5.6</v>
      </c>
      <c r="AM29" s="2">
        <v>5.6</v>
      </c>
      <c r="AN29" s="2">
        <v>5.6</v>
      </c>
      <c r="AO29" s="33">
        <v>513974.68</v>
      </c>
      <c r="AP29" s="33">
        <v>1351665.57</v>
      </c>
      <c r="AQ29" s="33">
        <v>597364.67000000004</v>
      </c>
      <c r="AR29" s="33">
        <v>292979.38</v>
      </c>
      <c r="AS29" s="33">
        <v>725506.16</v>
      </c>
      <c r="AT29" s="33">
        <v>548344.1</v>
      </c>
      <c r="AU29" s="33">
        <v>1493857.44</v>
      </c>
      <c r="AV29" s="33">
        <v>563347.09</v>
      </c>
      <c r="AW29" s="33">
        <v>293796.07</v>
      </c>
      <c r="AX29" s="33">
        <v>329873.18</v>
      </c>
      <c r="AY29" s="33">
        <v>451833.24</v>
      </c>
      <c r="AZ29" s="33">
        <v>353059.97</v>
      </c>
      <c r="BA29" s="31">
        <f t="shared" si="44"/>
        <v>-10095.93</v>
      </c>
      <c r="BB29" s="31">
        <f t="shared" si="45"/>
        <v>-26550.57</v>
      </c>
      <c r="BC29" s="31">
        <f t="shared" si="46"/>
        <v>-11733.95</v>
      </c>
      <c r="BD29" s="31">
        <f t="shared" si="47"/>
        <v>-7847.66</v>
      </c>
      <c r="BE29" s="31">
        <f t="shared" si="48"/>
        <v>-19433.2</v>
      </c>
      <c r="BF29" s="31">
        <f t="shared" si="49"/>
        <v>-14687.79</v>
      </c>
      <c r="BG29" s="31">
        <f t="shared" si="50"/>
        <v>40014.04</v>
      </c>
      <c r="BH29" s="31">
        <f t="shared" si="51"/>
        <v>15089.65</v>
      </c>
      <c r="BI29" s="31">
        <f t="shared" si="52"/>
        <v>7869.54</v>
      </c>
      <c r="BJ29" s="31">
        <f t="shared" si="53"/>
        <v>39466.97</v>
      </c>
      <c r="BK29" s="31">
        <f t="shared" si="54"/>
        <v>54058.62</v>
      </c>
      <c r="BL29" s="31">
        <f t="shared" si="55"/>
        <v>42241.1</v>
      </c>
      <c r="BM29" s="6">
        <f t="shared" ca="1" si="152"/>
        <v>3.5900000000000001E-2</v>
      </c>
      <c r="BN29" s="6">
        <f t="shared" ca="1" si="152"/>
        <v>3.5900000000000001E-2</v>
      </c>
      <c r="BO29" s="6">
        <f t="shared" ca="1" si="152"/>
        <v>3.5900000000000001E-2</v>
      </c>
      <c r="BP29" s="6">
        <f t="shared" ca="1" si="152"/>
        <v>3.5900000000000001E-2</v>
      </c>
      <c r="BQ29" s="6">
        <f t="shared" ca="1" si="152"/>
        <v>3.5900000000000001E-2</v>
      </c>
      <c r="BR29" s="6">
        <f t="shared" ca="1" si="152"/>
        <v>3.5900000000000001E-2</v>
      </c>
      <c r="BS29" s="6">
        <f t="shared" ca="1" si="152"/>
        <v>3.5900000000000001E-2</v>
      </c>
      <c r="BT29" s="6">
        <f t="shared" ca="1" si="152"/>
        <v>3.5900000000000001E-2</v>
      </c>
      <c r="BU29" s="6">
        <f t="shared" ca="1" si="152"/>
        <v>3.5900000000000001E-2</v>
      </c>
      <c r="BV29" s="6">
        <f t="shared" ca="1" si="152"/>
        <v>3.5900000000000001E-2</v>
      </c>
      <c r="BW29" s="6">
        <f t="shared" ca="1" si="152"/>
        <v>3.5900000000000001E-2</v>
      </c>
      <c r="BX29" s="6">
        <f t="shared" ca="1" si="152"/>
        <v>3.5900000000000001E-2</v>
      </c>
      <c r="BY29" s="31">
        <f t="shared" ca="1" si="16"/>
        <v>329494.48</v>
      </c>
      <c r="BZ29" s="31">
        <f t="shared" ca="1" si="17"/>
        <v>866514.18</v>
      </c>
      <c r="CA29" s="31">
        <f t="shared" ca="1" si="18"/>
        <v>382953.42</v>
      </c>
      <c r="CB29" s="31">
        <f t="shared" ca="1" si="19"/>
        <v>187820.71</v>
      </c>
      <c r="CC29" s="31">
        <f t="shared" ca="1" si="20"/>
        <v>465101.27</v>
      </c>
      <c r="CD29" s="31">
        <f t="shared" ca="1" si="21"/>
        <v>351527.73</v>
      </c>
      <c r="CE29" s="31">
        <f t="shared" ca="1" si="22"/>
        <v>957669.32</v>
      </c>
      <c r="CF29" s="31">
        <f t="shared" ca="1" si="23"/>
        <v>361145.73</v>
      </c>
      <c r="CG29" s="31">
        <f t="shared" ca="1" si="24"/>
        <v>188344.27</v>
      </c>
      <c r="CH29" s="31">
        <f t="shared" ca="1" si="25"/>
        <v>211472.27</v>
      </c>
      <c r="CI29" s="31">
        <f t="shared" ca="1" si="26"/>
        <v>289657.38</v>
      </c>
      <c r="CJ29" s="31">
        <f t="shared" ca="1" si="27"/>
        <v>226336.66</v>
      </c>
      <c r="CK29" s="32">
        <f t="shared" ca="1" si="56"/>
        <v>6424.68</v>
      </c>
      <c r="CL29" s="32">
        <f t="shared" ca="1" si="57"/>
        <v>16895.82</v>
      </c>
      <c r="CM29" s="32">
        <f t="shared" ca="1" si="58"/>
        <v>7467.06</v>
      </c>
      <c r="CN29" s="32">
        <f t="shared" ca="1" si="59"/>
        <v>3662.24</v>
      </c>
      <c r="CO29" s="32">
        <f t="shared" ca="1" si="60"/>
        <v>9068.83</v>
      </c>
      <c r="CP29" s="32">
        <f t="shared" ca="1" si="61"/>
        <v>6854.3</v>
      </c>
      <c r="CQ29" s="32">
        <f t="shared" ca="1" si="62"/>
        <v>18673.22</v>
      </c>
      <c r="CR29" s="32">
        <f t="shared" ca="1" si="63"/>
        <v>7041.84</v>
      </c>
      <c r="CS29" s="32">
        <f t="shared" ca="1" si="64"/>
        <v>3672.45</v>
      </c>
      <c r="CT29" s="32">
        <f t="shared" ca="1" si="65"/>
        <v>4123.41</v>
      </c>
      <c r="CU29" s="32">
        <f t="shared" ca="1" si="66"/>
        <v>5647.92</v>
      </c>
      <c r="CV29" s="32">
        <f t="shared" ca="1" si="67"/>
        <v>4413.25</v>
      </c>
      <c r="CW29" s="31">
        <f t="shared" ca="1" si="191"/>
        <v>-167959.59000000003</v>
      </c>
      <c r="CX29" s="31">
        <f t="shared" ca="1" si="192"/>
        <v>-441705.00000000006</v>
      </c>
      <c r="CY29" s="31">
        <f t="shared" ca="1" si="193"/>
        <v>-195210.24000000005</v>
      </c>
      <c r="CZ29" s="31">
        <f t="shared" ca="1" si="194"/>
        <v>-93648.770000000019</v>
      </c>
      <c r="DA29" s="31">
        <f t="shared" ca="1" si="195"/>
        <v>-231902.86</v>
      </c>
      <c r="DB29" s="31">
        <f t="shared" ca="1" si="196"/>
        <v>-175274.28</v>
      </c>
      <c r="DC29" s="31">
        <f t="shared" ca="1" si="197"/>
        <v>-557528.94000000006</v>
      </c>
      <c r="DD29" s="31">
        <f t="shared" ca="1" si="198"/>
        <v>-210249.16999999995</v>
      </c>
      <c r="DE29" s="31">
        <f t="shared" ca="1" si="199"/>
        <v>-109648.89</v>
      </c>
      <c r="DF29" s="31">
        <f t="shared" ca="1" si="200"/>
        <v>-153744.47</v>
      </c>
      <c r="DG29" s="31">
        <f t="shared" ca="1" si="201"/>
        <v>-210586.56</v>
      </c>
      <c r="DH29" s="31">
        <f t="shared" ca="1" si="202"/>
        <v>-164551.15999999997</v>
      </c>
      <c r="DI29" s="32">
        <f t="shared" ca="1" si="68"/>
        <v>-8397.98</v>
      </c>
      <c r="DJ29" s="32">
        <f t="shared" ca="1" si="69"/>
        <v>-22085.25</v>
      </c>
      <c r="DK29" s="32">
        <f t="shared" ca="1" si="70"/>
        <v>-9760.51</v>
      </c>
      <c r="DL29" s="32">
        <f t="shared" ca="1" si="71"/>
        <v>-4682.4399999999996</v>
      </c>
      <c r="DM29" s="32">
        <f t="shared" ca="1" si="72"/>
        <v>-11595.14</v>
      </c>
      <c r="DN29" s="32">
        <f t="shared" ca="1" si="73"/>
        <v>-8763.7099999999991</v>
      </c>
      <c r="DO29" s="32">
        <f t="shared" ca="1" si="74"/>
        <v>-27876.45</v>
      </c>
      <c r="DP29" s="32">
        <f t="shared" ca="1" si="75"/>
        <v>-10512.46</v>
      </c>
      <c r="DQ29" s="32">
        <f t="shared" ca="1" si="76"/>
        <v>-5482.44</v>
      </c>
      <c r="DR29" s="32">
        <f t="shared" ca="1" si="77"/>
        <v>-7687.22</v>
      </c>
      <c r="DS29" s="32">
        <f t="shared" ca="1" si="78"/>
        <v>-10529.33</v>
      </c>
      <c r="DT29" s="32">
        <f t="shared" ca="1" si="79"/>
        <v>-8227.56</v>
      </c>
      <c r="DU29" s="31">
        <f t="shared" ca="1" si="80"/>
        <v>-31310.11</v>
      </c>
      <c r="DV29" s="31">
        <f t="shared" ca="1" si="81"/>
        <v>-81308.59</v>
      </c>
      <c r="DW29" s="31">
        <f t="shared" ca="1" si="82"/>
        <v>-35522.28</v>
      </c>
      <c r="DX29" s="31">
        <f t="shared" ca="1" si="83"/>
        <v>-16822.48</v>
      </c>
      <c r="DY29" s="31">
        <f t="shared" ca="1" si="84"/>
        <v>-41133.410000000003</v>
      </c>
      <c r="DZ29" s="31">
        <f t="shared" ca="1" si="85"/>
        <v>-30679.63</v>
      </c>
      <c r="EA29" s="31">
        <f t="shared" ca="1" si="86"/>
        <v>-96328.49</v>
      </c>
      <c r="EB29" s="31">
        <f t="shared" ca="1" si="87"/>
        <v>-35835.279999999999</v>
      </c>
      <c r="EC29" s="31">
        <f t="shared" ca="1" si="88"/>
        <v>-18432.669999999998</v>
      </c>
      <c r="ED29" s="31">
        <f t="shared" ca="1" si="89"/>
        <v>-25497.91</v>
      </c>
      <c r="EE29" s="31">
        <f t="shared" ca="1" si="90"/>
        <v>-34433.1</v>
      </c>
      <c r="EF29" s="31">
        <f t="shared" ca="1" si="91"/>
        <v>-26533.9</v>
      </c>
      <c r="EG29" s="32">
        <f t="shared" ca="1" si="92"/>
        <v>-207667.68000000005</v>
      </c>
      <c r="EH29" s="32">
        <f t="shared" ca="1" si="93"/>
        <v>-545098.84000000008</v>
      </c>
      <c r="EI29" s="32">
        <f t="shared" ca="1" si="94"/>
        <v>-240493.03000000006</v>
      </c>
      <c r="EJ29" s="32">
        <f t="shared" ca="1" si="95"/>
        <v>-115153.69000000002</v>
      </c>
      <c r="EK29" s="32">
        <f t="shared" ca="1" si="96"/>
        <v>-284631.41000000003</v>
      </c>
      <c r="EL29" s="32">
        <f t="shared" ca="1" si="97"/>
        <v>-214717.62</v>
      </c>
      <c r="EM29" s="32">
        <f t="shared" ca="1" si="98"/>
        <v>-681733.88</v>
      </c>
      <c r="EN29" s="32">
        <f t="shared" ca="1" si="99"/>
        <v>-256596.90999999995</v>
      </c>
      <c r="EO29" s="32">
        <f t="shared" ca="1" si="100"/>
        <v>-133564</v>
      </c>
      <c r="EP29" s="32">
        <f t="shared" ca="1" si="101"/>
        <v>-186929.6</v>
      </c>
      <c r="EQ29" s="32">
        <f t="shared" ca="1" si="102"/>
        <v>-255548.99</v>
      </c>
      <c r="ER29" s="32">
        <f t="shared" ca="1" si="103"/>
        <v>-199312.61999999997</v>
      </c>
    </row>
    <row r="30" spans="1:148" x14ac:dyDescent="0.25">
      <c r="A30" t="s">
        <v>461</v>
      </c>
      <c r="B30" s="1" t="s">
        <v>125</v>
      </c>
      <c r="C30" t="str">
        <f t="shared" ca="1" si="165"/>
        <v>BRA</v>
      </c>
      <c r="D30" t="str">
        <f t="shared" ca="1" si="2"/>
        <v>Brazeau Hydro Facility</v>
      </c>
      <c r="E30" s="51">
        <v>25214.5486843</v>
      </c>
      <c r="F30" s="51">
        <v>19465.2628989</v>
      </c>
      <c r="G30" s="51">
        <v>13081.017059600001</v>
      </c>
      <c r="H30" s="51">
        <v>12630.671560700001</v>
      </c>
      <c r="I30" s="51">
        <v>44354.653219400003</v>
      </c>
      <c r="J30" s="51">
        <v>64661.928319999999</v>
      </c>
      <c r="K30" s="51">
        <v>51273.184646100002</v>
      </c>
      <c r="L30" s="51">
        <v>13620.738625100001</v>
      </c>
      <c r="M30" s="51">
        <v>13202.771641200001</v>
      </c>
      <c r="N30" s="51">
        <v>18496.7444005</v>
      </c>
      <c r="O30" s="51">
        <v>19889.709003399999</v>
      </c>
      <c r="P30" s="51">
        <v>16922.3185232</v>
      </c>
      <c r="Q30" s="32">
        <v>1340020.54</v>
      </c>
      <c r="R30" s="32">
        <v>2723356.88</v>
      </c>
      <c r="S30" s="32">
        <v>715224.93</v>
      </c>
      <c r="T30" s="32">
        <v>464326.42</v>
      </c>
      <c r="U30" s="32">
        <v>3600737.22</v>
      </c>
      <c r="V30" s="32">
        <v>2947216.81</v>
      </c>
      <c r="W30" s="32">
        <v>10012201.720000001</v>
      </c>
      <c r="X30" s="32">
        <v>1253858.18</v>
      </c>
      <c r="Y30" s="32">
        <v>358978.36</v>
      </c>
      <c r="Z30" s="32">
        <v>562750.88</v>
      </c>
      <c r="AA30" s="32">
        <v>1123206.6499999999</v>
      </c>
      <c r="AB30" s="32">
        <v>540277.1</v>
      </c>
      <c r="AC30" s="2">
        <v>2.06</v>
      </c>
      <c r="AD30" s="2">
        <v>2.06</v>
      </c>
      <c r="AE30" s="2">
        <v>2.06</v>
      </c>
      <c r="AF30" s="2">
        <v>2.06</v>
      </c>
      <c r="AG30" s="2">
        <v>2.06</v>
      </c>
      <c r="AH30" s="2">
        <v>2.06</v>
      </c>
      <c r="AI30" s="2">
        <v>2.06</v>
      </c>
      <c r="AJ30" s="2">
        <v>2.06</v>
      </c>
      <c r="AK30" s="2">
        <v>2.06</v>
      </c>
      <c r="AL30" s="2">
        <v>2.06</v>
      </c>
      <c r="AM30" s="2">
        <v>2.06</v>
      </c>
      <c r="AN30" s="2">
        <v>2.06</v>
      </c>
      <c r="AO30" s="33">
        <v>27604.42</v>
      </c>
      <c r="AP30" s="33">
        <v>56101.15</v>
      </c>
      <c r="AQ30" s="33">
        <v>14733.63</v>
      </c>
      <c r="AR30" s="33">
        <v>9565.1200000000008</v>
      </c>
      <c r="AS30" s="33">
        <v>74175.19</v>
      </c>
      <c r="AT30" s="33">
        <v>60712.67</v>
      </c>
      <c r="AU30" s="33">
        <v>206251.36</v>
      </c>
      <c r="AV30" s="33">
        <v>25829.48</v>
      </c>
      <c r="AW30" s="33">
        <v>7394.95</v>
      </c>
      <c r="AX30" s="33">
        <v>11592.67</v>
      </c>
      <c r="AY30" s="33">
        <v>23138.06</v>
      </c>
      <c r="AZ30" s="33">
        <v>11129.71</v>
      </c>
      <c r="BA30" s="31">
        <f t="shared" si="44"/>
        <v>-1474.02</v>
      </c>
      <c r="BB30" s="31">
        <f t="shared" si="45"/>
        <v>-2995.69</v>
      </c>
      <c r="BC30" s="31">
        <f t="shared" si="46"/>
        <v>-786.75</v>
      </c>
      <c r="BD30" s="31">
        <f t="shared" si="47"/>
        <v>-696.49</v>
      </c>
      <c r="BE30" s="31">
        <f t="shared" si="48"/>
        <v>-5401.11</v>
      </c>
      <c r="BF30" s="31">
        <f t="shared" si="49"/>
        <v>-4420.83</v>
      </c>
      <c r="BG30" s="31">
        <f t="shared" si="50"/>
        <v>15018.3</v>
      </c>
      <c r="BH30" s="31">
        <f t="shared" si="51"/>
        <v>1880.79</v>
      </c>
      <c r="BI30" s="31">
        <f t="shared" si="52"/>
        <v>538.47</v>
      </c>
      <c r="BJ30" s="31">
        <f t="shared" si="53"/>
        <v>3770.43</v>
      </c>
      <c r="BK30" s="31">
        <f t="shared" si="54"/>
        <v>7525.48</v>
      </c>
      <c r="BL30" s="31">
        <f t="shared" si="55"/>
        <v>3619.86</v>
      </c>
      <c r="BM30" s="6">
        <f t="shared" ca="1" si="152"/>
        <v>1.2E-2</v>
      </c>
      <c r="BN30" s="6">
        <f t="shared" ca="1" si="152"/>
        <v>1.2E-2</v>
      </c>
      <c r="BO30" s="6">
        <f t="shared" ca="1" si="152"/>
        <v>1.2E-2</v>
      </c>
      <c r="BP30" s="6">
        <f t="shared" ca="1" si="152"/>
        <v>1.2E-2</v>
      </c>
      <c r="BQ30" s="6">
        <f t="shared" ca="1" si="152"/>
        <v>1.2E-2</v>
      </c>
      <c r="BR30" s="6">
        <f t="shared" ca="1" si="152"/>
        <v>1.2E-2</v>
      </c>
      <c r="BS30" s="6">
        <f t="shared" ca="1" si="152"/>
        <v>1.2E-2</v>
      </c>
      <c r="BT30" s="6">
        <f t="shared" ca="1" si="152"/>
        <v>1.2E-2</v>
      </c>
      <c r="BU30" s="6">
        <f t="shared" ca="1" si="152"/>
        <v>1.2E-2</v>
      </c>
      <c r="BV30" s="6">
        <f t="shared" ca="1" si="152"/>
        <v>1.2E-2</v>
      </c>
      <c r="BW30" s="6">
        <f t="shared" ca="1" si="152"/>
        <v>1.2E-2</v>
      </c>
      <c r="BX30" s="6">
        <f t="shared" ca="1" si="152"/>
        <v>1.2E-2</v>
      </c>
      <c r="BY30" s="31">
        <f t="shared" ca="1" si="16"/>
        <v>16080.25</v>
      </c>
      <c r="BZ30" s="31">
        <f t="shared" ca="1" si="17"/>
        <v>32680.28</v>
      </c>
      <c r="CA30" s="31">
        <f t="shared" ca="1" si="18"/>
        <v>8582.7000000000007</v>
      </c>
      <c r="CB30" s="31">
        <f t="shared" ca="1" si="19"/>
        <v>5571.92</v>
      </c>
      <c r="CC30" s="31">
        <f t="shared" ca="1" si="20"/>
        <v>43208.85</v>
      </c>
      <c r="CD30" s="31">
        <f t="shared" ca="1" si="21"/>
        <v>35366.6</v>
      </c>
      <c r="CE30" s="31">
        <f t="shared" ca="1" si="22"/>
        <v>120146.42</v>
      </c>
      <c r="CF30" s="31">
        <f t="shared" ca="1" si="23"/>
        <v>15046.3</v>
      </c>
      <c r="CG30" s="31">
        <f t="shared" ca="1" si="24"/>
        <v>4307.74</v>
      </c>
      <c r="CH30" s="31">
        <f t="shared" ca="1" si="25"/>
        <v>6753.01</v>
      </c>
      <c r="CI30" s="31">
        <f t="shared" ca="1" si="26"/>
        <v>13478.48</v>
      </c>
      <c r="CJ30" s="31">
        <f t="shared" ca="1" si="27"/>
        <v>6483.33</v>
      </c>
      <c r="CK30" s="32">
        <f t="shared" ca="1" si="56"/>
        <v>938.01</v>
      </c>
      <c r="CL30" s="32">
        <f t="shared" ca="1" si="57"/>
        <v>1906.35</v>
      </c>
      <c r="CM30" s="32">
        <f t="shared" ca="1" si="58"/>
        <v>500.66</v>
      </c>
      <c r="CN30" s="32">
        <f t="shared" ca="1" si="59"/>
        <v>325.02999999999997</v>
      </c>
      <c r="CO30" s="32">
        <f t="shared" ca="1" si="60"/>
        <v>2520.52</v>
      </c>
      <c r="CP30" s="32">
        <f t="shared" ca="1" si="61"/>
        <v>2063.0500000000002</v>
      </c>
      <c r="CQ30" s="32">
        <f t="shared" ca="1" si="62"/>
        <v>7008.54</v>
      </c>
      <c r="CR30" s="32">
        <f t="shared" ca="1" si="63"/>
        <v>877.7</v>
      </c>
      <c r="CS30" s="32">
        <f t="shared" ca="1" si="64"/>
        <v>251.28</v>
      </c>
      <c r="CT30" s="32">
        <f t="shared" ca="1" si="65"/>
        <v>393.93</v>
      </c>
      <c r="CU30" s="32">
        <f t="shared" ca="1" si="66"/>
        <v>786.24</v>
      </c>
      <c r="CV30" s="32">
        <f t="shared" ca="1" si="67"/>
        <v>378.19</v>
      </c>
      <c r="CW30" s="31">
        <f t="shared" ca="1" si="191"/>
        <v>-9112.14</v>
      </c>
      <c r="CX30" s="31">
        <f t="shared" ca="1" si="192"/>
        <v>-18518.830000000005</v>
      </c>
      <c r="CY30" s="31">
        <f t="shared" ca="1" si="193"/>
        <v>-4863.5199999999986</v>
      </c>
      <c r="CZ30" s="31">
        <f t="shared" ca="1" si="194"/>
        <v>-2971.6800000000012</v>
      </c>
      <c r="DA30" s="31">
        <f t="shared" ca="1" si="195"/>
        <v>-23044.710000000006</v>
      </c>
      <c r="DB30" s="31">
        <f t="shared" ca="1" si="196"/>
        <v>-18862.189999999995</v>
      </c>
      <c r="DC30" s="31">
        <f t="shared" ca="1" si="197"/>
        <v>-94114.7</v>
      </c>
      <c r="DD30" s="31">
        <f t="shared" ca="1" si="198"/>
        <v>-11786.27</v>
      </c>
      <c r="DE30" s="31">
        <f t="shared" ca="1" si="199"/>
        <v>-3374.4000000000005</v>
      </c>
      <c r="DF30" s="31">
        <f t="shared" ca="1" si="200"/>
        <v>-8216.16</v>
      </c>
      <c r="DG30" s="31">
        <f t="shared" ca="1" si="201"/>
        <v>-16398.82</v>
      </c>
      <c r="DH30" s="31">
        <f t="shared" ca="1" si="202"/>
        <v>-7888.0499999999993</v>
      </c>
      <c r="DI30" s="32">
        <f t="shared" ca="1" si="68"/>
        <v>-455.61</v>
      </c>
      <c r="DJ30" s="32">
        <f t="shared" ca="1" si="69"/>
        <v>-925.94</v>
      </c>
      <c r="DK30" s="32">
        <f t="shared" ca="1" si="70"/>
        <v>-243.18</v>
      </c>
      <c r="DL30" s="32">
        <f t="shared" ca="1" si="71"/>
        <v>-148.58000000000001</v>
      </c>
      <c r="DM30" s="32">
        <f t="shared" ca="1" si="72"/>
        <v>-1152.24</v>
      </c>
      <c r="DN30" s="32">
        <f t="shared" ca="1" si="73"/>
        <v>-943.11</v>
      </c>
      <c r="DO30" s="32">
        <f t="shared" ca="1" si="74"/>
        <v>-4705.74</v>
      </c>
      <c r="DP30" s="32">
        <f t="shared" ca="1" si="75"/>
        <v>-589.30999999999995</v>
      </c>
      <c r="DQ30" s="32">
        <f t="shared" ca="1" si="76"/>
        <v>-168.72</v>
      </c>
      <c r="DR30" s="32">
        <f t="shared" ca="1" si="77"/>
        <v>-410.81</v>
      </c>
      <c r="DS30" s="32">
        <f t="shared" ca="1" si="78"/>
        <v>-819.94</v>
      </c>
      <c r="DT30" s="32">
        <f t="shared" ca="1" si="79"/>
        <v>-394.4</v>
      </c>
      <c r="DU30" s="31">
        <f t="shared" ca="1" si="80"/>
        <v>-1698.64</v>
      </c>
      <c r="DV30" s="31">
        <f t="shared" ca="1" si="81"/>
        <v>-3408.93</v>
      </c>
      <c r="DW30" s="31">
        <f t="shared" ca="1" si="82"/>
        <v>-885.01</v>
      </c>
      <c r="DX30" s="31">
        <f t="shared" ca="1" si="83"/>
        <v>-533.80999999999995</v>
      </c>
      <c r="DY30" s="31">
        <f t="shared" ca="1" si="84"/>
        <v>-4087.52</v>
      </c>
      <c r="DZ30" s="31">
        <f t="shared" ca="1" si="85"/>
        <v>-3301.6</v>
      </c>
      <c r="EA30" s="31">
        <f t="shared" ca="1" si="86"/>
        <v>-16260.91</v>
      </c>
      <c r="EB30" s="31">
        <f t="shared" ca="1" si="87"/>
        <v>-2008.87</v>
      </c>
      <c r="EC30" s="31">
        <f t="shared" ca="1" si="88"/>
        <v>-567.26</v>
      </c>
      <c r="ED30" s="31">
        <f t="shared" ca="1" si="89"/>
        <v>-1362.62</v>
      </c>
      <c r="EE30" s="31">
        <f t="shared" ca="1" si="90"/>
        <v>-2681.38</v>
      </c>
      <c r="EF30" s="31">
        <f t="shared" ca="1" si="91"/>
        <v>-1271.95</v>
      </c>
      <c r="EG30" s="32">
        <f t="shared" ca="1" si="92"/>
        <v>-11266.39</v>
      </c>
      <c r="EH30" s="32">
        <f t="shared" ca="1" si="93"/>
        <v>-22853.700000000004</v>
      </c>
      <c r="EI30" s="32">
        <f t="shared" ca="1" si="94"/>
        <v>-5991.7099999999991</v>
      </c>
      <c r="EJ30" s="32">
        <f t="shared" ca="1" si="95"/>
        <v>-3654.0700000000011</v>
      </c>
      <c r="EK30" s="32">
        <f t="shared" ca="1" si="96"/>
        <v>-28284.470000000008</v>
      </c>
      <c r="EL30" s="32">
        <f t="shared" ca="1" si="97"/>
        <v>-23106.899999999994</v>
      </c>
      <c r="EM30" s="32">
        <f t="shared" ca="1" si="98"/>
        <v>-115081.35</v>
      </c>
      <c r="EN30" s="32">
        <f t="shared" ca="1" si="99"/>
        <v>-14384.45</v>
      </c>
      <c r="EO30" s="32">
        <f t="shared" ca="1" si="100"/>
        <v>-4110.38</v>
      </c>
      <c r="EP30" s="32">
        <f t="shared" ca="1" si="101"/>
        <v>-9989.59</v>
      </c>
      <c r="EQ30" s="32">
        <f t="shared" ca="1" si="102"/>
        <v>-19900.14</v>
      </c>
      <c r="ER30" s="32">
        <f t="shared" ca="1" si="103"/>
        <v>-9554.4</v>
      </c>
    </row>
    <row r="31" spans="1:148" x14ac:dyDescent="0.25">
      <c r="A31" t="s">
        <v>465</v>
      </c>
      <c r="B31" s="1" t="s">
        <v>33</v>
      </c>
      <c r="C31" t="str">
        <f t="shared" ca="1" si="165"/>
        <v>BSR1</v>
      </c>
      <c r="D31" t="str">
        <f t="shared" ca="1" si="2"/>
        <v>Blackspring Ridge Wind Facility</v>
      </c>
      <c r="G31" s="51">
        <v>0</v>
      </c>
      <c r="H31" s="51">
        <v>13988.440355999999</v>
      </c>
      <c r="I31" s="51">
        <v>52946.642768999998</v>
      </c>
      <c r="J31" s="51">
        <v>63701.747514000002</v>
      </c>
      <c r="K31" s="51">
        <v>55282.658799999997</v>
      </c>
      <c r="L31" s="51">
        <v>44836.168899999997</v>
      </c>
      <c r="M31" s="51">
        <v>66824.902600000001</v>
      </c>
      <c r="N31" s="51">
        <v>100412.5027</v>
      </c>
      <c r="O31" s="51">
        <v>76192.1253</v>
      </c>
      <c r="P31" s="51">
        <v>88893.2448</v>
      </c>
      <c r="Q31" s="32"/>
      <c r="R31" s="32"/>
      <c r="S31" s="32">
        <v>0</v>
      </c>
      <c r="T31" s="32">
        <v>392355.65</v>
      </c>
      <c r="U31" s="32">
        <v>1949888.82</v>
      </c>
      <c r="V31" s="32">
        <v>2047773.55</v>
      </c>
      <c r="W31" s="32">
        <v>3602749.26</v>
      </c>
      <c r="X31" s="32">
        <v>1656476.34</v>
      </c>
      <c r="Y31" s="32">
        <v>1426363.75</v>
      </c>
      <c r="Z31" s="32">
        <v>2357434.52</v>
      </c>
      <c r="AA31" s="32">
        <v>2094701.45</v>
      </c>
      <c r="AB31" s="32">
        <v>2285103.08</v>
      </c>
      <c r="AE31" s="2">
        <v>3.6</v>
      </c>
      <c r="AF31" s="2">
        <v>3.6</v>
      </c>
      <c r="AG31" s="2">
        <v>3.6</v>
      </c>
      <c r="AH31" s="2">
        <v>3.6</v>
      </c>
      <c r="AI31" s="2">
        <v>3.6</v>
      </c>
      <c r="AJ31" s="2">
        <v>3.6</v>
      </c>
      <c r="AK31" s="2">
        <v>3.6</v>
      </c>
      <c r="AL31" s="2">
        <v>3.6</v>
      </c>
      <c r="AM31" s="2">
        <v>3.6</v>
      </c>
      <c r="AN31" s="2">
        <v>3.6</v>
      </c>
      <c r="AO31" s="33"/>
      <c r="AP31" s="33"/>
      <c r="AQ31" s="33">
        <v>0</v>
      </c>
      <c r="AR31" s="33">
        <v>14124.8</v>
      </c>
      <c r="AS31" s="33">
        <v>70196</v>
      </c>
      <c r="AT31" s="33">
        <v>73719.850000000006</v>
      </c>
      <c r="AU31" s="33">
        <v>129698.97</v>
      </c>
      <c r="AV31" s="33">
        <v>59633.15</v>
      </c>
      <c r="AW31" s="33">
        <v>51349.1</v>
      </c>
      <c r="AX31" s="33">
        <v>84867.64</v>
      </c>
      <c r="AY31" s="33">
        <v>75409.25</v>
      </c>
      <c r="AZ31" s="33">
        <v>82263.710000000006</v>
      </c>
      <c r="BA31" s="31">
        <f t="shared" si="44"/>
        <v>0</v>
      </c>
      <c r="BB31" s="31">
        <f t="shared" si="45"/>
        <v>0</v>
      </c>
      <c r="BC31" s="31">
        <f t="shared" si="46"/>
        <v>0</v>
      </c>
      <c r="BD31" s="31">
        <f t="shared" si="47"/>
        <v>-588.53</v>
      </c>
      <c r="BE31" s="31">
        <f t="shared" si="48"/>
        <v>-2924.83</v>
      </c>
      <c r="BF31" s="31">
        <f t="shared" si="49"/>
        <v>-3071.66</v>
      </c>
      <c r="BG31" s="31">
        <f t="shared" si="50"/>
        <v>5404.12</v>
      </c>
      <c r="BH31" s="31">
        <f t="shared" si="51"/>
        <v>2484.71</v>
      </c>
      <c r="BI31" s="31">
        <f t="shared" si="52"/>
        <v>2139.5500000000002</v>
      </c>
      <c r="BJ31" s="31">
        <f t="shared" si="53"/>
        <v>15794.81</v>
      </c>
      <c r="BK31" s="31">
        <f t="shared" si="54"/>
        <v>14034.5</v>
      </c>
      <c r="BL31" s="31">
        <f t="shared" si="55"/>
        <v>15310.19</v>
      </c>
      <c r="BM31" s="6">
        <f t="shared" ca="1" si="152"/>
        <v>1.0800000000000001E-2</v>
      </c>
      <c r="BN31" s="6">
        <f t="shared" ca="1" si="152"/>
        <v>1.0800000000000001E-2</v>
      </c>
      <c r="BO31" s="6">
        <f t="shared" ca="1" si="152"/>
        <v>1.0800000000000001E-2</v>
      </c>
      <c r="BP31" s="6">
        <f t="shared" ca="1" si="152"/>
        <v>1.0800000000000001E-2</v>
      </c>
      <c r="BQ31" s="6">
        <f t="shared" ca="1" si="152"/>
        <v>1.0800000000000001E-2</v>
      </c>
      <c r="BR31" s="6">
        <f t="shared" ca="1" si="152"/>
        <v>1.0800000000000001E-2</v>
      </c>
      <c r="BS31" s="6">
        <f t="shared" ca="1" si="152"/>
        <v>1.0800000000000001E-2</v>
      </c>
      <c r="BT31" s="6">
        <f t="shared" ca="1" si="152"/>
        <v>1.0800000000000001E-2</v>
      </c>
      <c r="BU31" s="6">
        <f t="shared" ca="1" si="152"/>
        <v>1.0800000000000001E-2</v>
      </c>
      <c r="BV31" s="6">
        <f t="shared" ca="1" si="152"/>
        <v>1.0800000000000001E-2</v>
      </c>
      <c r="BW31" s="6">
        <f t="shared" ca="1" si="152"/>
        <v>1.0800000000000001E-2</v>
      </c>
      <c r="BX31" s="6">
        <f t="shared" ca="1" si="152"/>
        <v>1.0800000000000001E-2</v>
      </c>
      <c r="BY31" s="31">
        <f t="shared" ca="1" si="16"/>
        <v>0</v>
      </c>
      <c r="BZ31" s="31">
        <f t="shared" ca="1" si="17"/>
        <v>0</v>
      </c>
      <c r="CA31" s="31">
        <f t="shared" ca="1" si="18"/>
        <v>0</v>
      </c>
      <c r="CB31" s="31">
        <f t="shared" ca="1" si="19"/>
        <v>4237.4399999999996</v>
      </c>
      <c r="CC31" s="31">
        <f t="shared" ca="1" si="20"/>
        <v>21058.799999999999</v>
      </c>
      <c r="CD31" s="31">
        <f t="shared" ca="1" si="21"/>
        <v>22115.95</v>
      </c>
      <c r="CE31" s="31">
        <f t="shared" ca="1" si="22"/>
        <v>38909.69</v>
      </c>
      <c r="CF31" s="31">
        <f t="shared" ca="1" si="23"/>
        <v>17889.939999999999</v>
      </c>
      <c r="CG31" s="31">
        <f t="shared" ca="1" si="24"/>
        <v>15404.73</v>
      </c>
      <c r="CH31" s="31">
        <f t="shared" ca="1" si="25"/>
        <v>25460.29</v>
      </c>
      <c r="CI31" s="31">
        <f t="shared" ca="1" si="26"/>
        <v>22622.78</v>
      </c>
      <c r="CJ31" s="31">
        <f t="shared" ca="1" si="27"/>
        <v>24679.11</v>
      </c>
      <c r="CK31" s="32">
        <f t="shared" ca="1" si="56"/>
        <v>0</v>
      </c>
      <c r="CL31" s="32">
        <f t="shared" ca="1" si="57"/>
        <v>0</v>
      </c>
      <c r="CM31" s="32">
        <f t="shared" ca="1" si="58"/>
        <v>0</v>
      </c>
      <c r="CN31" s="32">
        <f t="shared" ca="1" si="59"/>
        <v>274.64999999999998</v>
      </c>
      <c r="CO31" s="32">
        <f t="shared" ca="1" si="60"/>
        <v>1364.92</v>
      </c>
      <c r="CP31" s="32">
        <f t="shared" ca="1" si="61"/>
        <v>1433.44</v>
      </c>
      <c r="CQ31" s="32">
        <f t="shared" ca="1" si="62"/>
        <v>2521.92</v>
      </c>
      <c r="CR31" s="32">
        <f t="shared" ca="1" si="63"/>
        <v>1159.53</v>
      </c>
      <c r="CS31" s="32">
        <f t="shared" ca="1" si="64"/>
        <v>998.45</v>
      </c>
      <c r="CT31" s="32">
        <f t="shared" ca="1" si="65"/>
        <v>1650.2</v>
      </c>
      <c r="CU31" s="32">
        <f t="shared" ca="1" si="66"/>
        <v>1466.29</v>
      </c>
      <c r="CV31" s="32">
        <f t="shared" ca="1" si="67"/>
        <v>1599.57</v>
      </c>
      <c r="CW31" s="31">
        <f t="shared" ca="1" si="191"/>
        <v>0</v>
      </c>
      <c r="CX31" s="31">
        <f t="shared" ca="1" si="192"/>
        <v>0</v>
      </c>
      <c r="CY31" s="31">
        <f t="shared" ca="1" si="193"/>
        <v>0</v>
      </c>
      <c r="CZ31" s="31">
        <f t="shared" ca="1" si="194"/>
        <v>-9024.1799999999985</v>
      </c>
      <c r="DA31" s="31">
        <f t="shared" ca="1" si="195"/>
        <v>-44847.45</v>
      </c>
      <c r="DB31" s="31">
        <f t="shared" ca="1" si="196"/>
        <v>-47098.8</v>
      </c>
      <c r="DC31" s="31">
        <f t="shared" ca="1" si="197"/>
        <v>-93671.48</v>
      </c>
      <c r="DD31" s="31">
        <f t="shared" ca="1" si="198"/>
        <v>-43068.390000000007</v>
      </c>
      <c r="DE31" s="31">
        <f t="shared" ca="1" si="199"/>
        <v>-37085.47</v>
      </c>
      <c r="DF31" s="31">
        <f t="shared" ca="1" si="200"/>
        <v>-73551.959999999992</v>
      </c>
      <c r="DG31" s="31">
        <f t="shared" ca="1" si="201"/>
        <v>-65354.68</v>
      </c>
      <c r="DH31" s="31">
        <f t="shared" ca="1" si="202"/>
        <v>-71295.22</v>
      </c>
      <c r="DI31" s="32">
        <f t="shared" ca="1" si="68"/>
        <v>0</v>
      </c>
      <c r="DJ31" s="32">
        <f t="shared" ca="1" si="69"/>
        <v>0</v>
      </c>
      <c r="DK31" s="32">
        <f t="shared" ca="1" si="70"/>
        <v>0</v>
      </c>
      <c r="DL31" s="32">
        <f t="shared" ca="1" si="71"/>
        <v>-451.21</v>
      </c>
      <c r="DM31" s="32">
        <f t="shared" ca="1" si="72"/>
        <v>-2242.37</v>
      </c>
      <c r="DN31" s="32">
        <f t="shared" ca="1" si="73"/>
        <v>-2354.94</v>
      </c>
      <c r="DO31" s="32">
        <f t="shared" ca="1" si="74"/>
        <v>-4683.57</v>
      </c>
      <c r="DP31" s="32">
        <f t="shared" ca="1" si="75"/>
        <v>-2153.42</v>
      </c>
      <c r="DQ31" s="32">
        <f t="shared" ca="1" si="76"/>
        <v>-1854.27</v>
      </c>
      <c r="DR31" s="32">
        <f t="shared" ca="1" si="77"/>
        <v>-3677.6</v>
      </c>
      <c r="DS31" s="32">
        <f t="shared" ca="1" si="78"/>
        <v>-3267.73</v>
      </c>
      <c r="DT31" s="32">
        <f t="shared" ca="1" si="79"/>
        <v>-3564.76</v>
      </c>
      <c r="DU31" s="31">
        <f t="shared" ca="1" si="80"/>
        <v>0</v>
      </c>
      <c r="DV31" s="31">
        <f t="shared" ca="1" si="81"/>
        <v>0</v>
      </c>
      <c r="DW31" s="31">
        <f t="shared" ca="1" si="82"/>
        <v>0</v>
      </c>
      <c r="DX31" s="31">
        <f t="shared" ca="1" si="83"/>
        <v>-1621.05</v>
      </c>
      <c r="DY31" s="31">
        <f t="shared" ca="1" si="84"/>
        <v>-7954.75</v>
      </c>
      <c r="DZ31" s="31">
        <f t="shared" ca="1" si="85"/>
        <v>-8244.07</v>
      </c>
      <c r="EA31" s="31">
        <f t="shared" ca="1" si="86"/>
        <v>-16184.33</v>
      </c>
      <c r="EB31" s="31">
        <f t="shared" ca="1" si="87"/>
        <v>-7340.66</v>
      </c>
      <c r="EC31" s="31">
        <f t="shared" ca="1" si="88"/>
        <v>-6234.3</v>
      </c>
      <c r="ED31" s="31">
        <f t="shared" ca="1" si="89"/>
        <v>-12198.3</v>
      </c>
      <c r="EE31" s="31">
        <f t="shared" ca="1" si="90"/>
        <v>-10686.17</v>
      </c>
      <c r="EF31" s="31">
        <f t="shared" ca="1" si="91"/>
        <v>-11496.37</v>
      </c>
      <c r="EG31" s="32">
        <f t="shared" ca="1" si="92"/>
        <v>0</v>
      </c>
      <c r="EH31" s="32">
        <f t="shared" ca="1" si="93"/>
        <v>0</v>
      </c>
      <c r="EI31" s="32">
        <f t="shared" ca="1" si="94"/>
        <v>0</v>
      </c>
      <c r="EJ31" s="32">
        <f t="shared" ca="1" si="95"/>
        <v>-11096.439999999997</v>
      </c>
      <c r="EK31" s="32">
        <f t="shared" ca="1" si="96"/>
        <v>-55044.57</v>
      </c>
      <c r="EL31" s="32">
        <f t="shared" ca="1" si="97"/>
        <v>-57697.810000000005</v>
      </c>
      <c r="EM31" s="32">
        <f t="shared" ca="1" si="98"/>
        <v>-114539.37999999999</v>
      </c>
      <c r="EN31" s="32">
        <f t="shared" ca="1" si="99"/>
        <v>-52562.47</v>
      </c>
      <c r="EO31" s="32">
        <f t="shared" ca="1" si="100"/>
        <v>-45174.04</v>
      </c>
      <c r="EP31" s="32">
        <f t="shared" ca="1" si="101"/>
        <v>-89427.86</v>
      </c>
      <c r="EQ31" s="32">
        <f t="shared" ca="1" si="102"/>
        <v>-79308.58</v>
      </c>
      <c r="ER31" s="32">
        <f t="shared" ca="1" si="103"/>
        <v>-86356.349999999991</v>
      </c>
    </row>
    <row r="32" spans="1:148" x14ac:dyDescent="0.25">
      <c r="A32" t="s">
        <v>460</v>
      </c>
      <c r="B32" s="1" t="s">
        <v>158</v>
      </c>
      <c r="C32" t="str">
        <f t="shared" ca="1" si="165"/>
        <v>BTR1</v>
      </c>
      <c r="D32" t="str">
        <f t="shared" ca="1" si="2"/>
        <v>Blue Trail Wind Facility</v>
      </c>
      <c r="E32" s="51">
        <v>18253.922200000001</v>
      </c>
      <c r="F32" s="51">
        <v>11777.106900000001</v>
      </c>
      <c r="G32" s="51">
        <v>12024.229799999999</v>
      </c>
      <c r="H32" s="51">
        <v>17719.8475</v>
      </c>
      <c r="I32" s="51">
        <v>8960.1216999999997</v>
      </c>
      <c r="J32" s="51">
        <v>7432.3224</v>
      </c>
      <c r="K32" s="51">
        <v>7263.0955000000004</v>
      </c>
      <c r="L32" s="51">
        <v>6755.1831000000002</v>
      </c>
      <c r="M32" s="51">
        <v>11962.1582</v>
      </c>
      <c r="N32" s="51">
        <v>19980.950199999999</v>
      </c>
      <c r="O32" s="51">
        <v>14848.6474</v>
      </c>
      <c r="P32" s="51">
        <v>21374.734700000001</v>
      </c>
      <c r="Q32" s="32">
        <v>599210.94999999995</v>
      </c>
      <c r="R32" s="32">
        <v>673876.52</v>
      </c>
      <c r="S32" s="32">
        <v>303497.94</v>
      </c>
      <c r="T32" s="32">
        <v>457663.3</v>
      </c>
      <c r="U32" s="32">
        <v>433515.99</v>
      </c>
      <c r="V32" s="32">
        <v>203968.45</v>
      </c>
      <c r="W32" s="32">
        <v>392976.32</v>
      </c>
      <c r="X32" s="32">
        <v>207564.48</v>
      </c>
      <c r="Y32" s="32">
        <v>239619.71</v>
      </c>
      <c r="Z32" s="32">
        <v>465006.64</v>
      </c>
      <c r="AA32" s="32">
        <v>387669.32</v>
      </c>
      <c r="AB32" s="32">
        <v>520244.26</v>
      </c>
      <c r="AC32" s="2">
        <v>3.99</v>
      </c>
      <c r="AD32" s="2">
        <v>3.99</v>
      </c>
      <c r="AE32" s="2">
        <v>3.99</v>
      </c>
      <c r="AF32" s="2">
        <v>3.99</v>
      </c>
      <c r="AG32" s="2">
        <v>3.99</v>
      </c>
      <c r="AH32" s="2">
        <v>3.99</v>
      </c>
      <c r="AI32" s="2">
        <v>3.99</v>
      </c>
      <c r="AJ32" s="2">
        <v>3.99</v>
      </c>
      <c r="AK32" s="2">
        <v>3.99</v>
      </c>
      <c r="AL32" s="2">
        <v>3.99</v>
      </c>
      <c r="AM32" s="2">
        <v>3.99</v>
      </c>
      <c r="AN32" s="2">
        <v>3.99</v>
      </c>
      <c r="AO32" s="33">
        <v>23908.52</v>
      </c>
      <c r="AP32" s="33">
        <v>26887.67</v>
      </c>
      <c r="AQ32" s="33">
        <v>12109.57</v>
      </c>
      <c r="AR32" s="33">
        <v>18260.77</v>
      </c>
      <c r="AS32" s="33">
        <v>17297.29</v>
      </c>
      <c r="AT32" s="33">
        <v>8138.34</v>
      </c>
      <c r="AU32" s="33">
        <v>15679.76</v>
      </c>
      <c r="AV32" s="33">
        <v>8281.82</v>
      </c>
      <c r="AW32" s="33">
        <v>9560.83</v>
      </c>
      <c r="AX32" s="33">
        <v>18553.759999999998</v>
      </c>
      <c r="AY32" s="33">
        <v>15468.01</v>
      </c>
      <c r="AZ32" s="33">
        <v>20757.75</v>
      </c>
      <c r="BA32" s="31">
        <f t="shared" si="44"/>
        <v>-659.13</v>
      </c>
      <c r="BB32" s="31">
        <f t="shared" si="45"/>
        <v>-741.26</v>
      </c>
      <c r="BC32" s="31">
        <f t="shared" si="46"/>
        <v>-333.85</v>
      </c>
      <c r="BD32" s="31">
        <f t="shared" si="47"/>
        <v>-686.49</v>
      </c>
      <c r="BE32" s="31">
        <f t="shared" si="48"/>
        <v>-650.27</v>
      </c>
      <c r="BF32" s="31">
        <f t="shared" si="49"/>
        <v>-305.95</v>
      </c>
      <c r="BG32" s="31">
        <f t="shared" si="50"/>
        <v>589.46</v>
      </c>
      <c r="BH32" s="31">
        <f t="shared" si="51"/>
        <v>311.35000000000002</v>
      </c>
      <c r="BI32" s="31">
        <f t="shared" si="52"/>
        <v>359.43</v>
      </c>
      <c r="BJ32" s="31">
        <f t="shared" si="53"/>
        <v>3115.54</v>
      </c>
      <c r="BK32" s="31">
        <f t="shared" si="54"/>
        <v>2597.38</v>
      </c>
      <c r="BL32" s="31">
        <f t="shared" si="55"/>
        <v>3485.64</v>
      </c>
      <c r="BM32" s="6">
        <f t="shared" ca="1" si="152"/>
        <v>4.8500000000000001E-2</v>
      </c>
      <c r="BN32" s="6">
        <f t="shared" ca="1" si="152"/>
        <v>4.8500000000000001E-2</v>
      </c>
      <c r="BO32" s="6">
        <f t="shared" ca="1" si="152"/>
        <v>4.8500000000000001E-2</v>
      </c>
      <c r="BP32" s="6">
        <f t="shared" ca="1" si="152"/>
        <v>4.8500000000000001E-2</v>
      </c>
      <c r="BQ32" s="6">
        <f t="shared" ca="1" si="152"/>
        <v>4.8500000000000001E-2</v>
      </c>
      <c r="BR32" s="6">
        <f t="shared" ca="1" si="152"/>
        <v>4.8500000000000001E-2</v>
      </c>
      <c r="BS32" s="6">
        <f t="shared" ca="1" si="152"/>
        <v>4.8500000000000001E-2</v>
      </c>
      <c r="BT32" s="6">
        <f t="shared" ca="1" si="152"/>
        <v>4.8500000000000001E-2</v>
      </c>
      <c r="BU32" s="6">
        <f t="shared" ca="1" si="152"/>
        <v>4.8500000000000001E-2</v>
      </c>
      <c r="BV32" s="6">
        <f t="shared" ca="1" si="152"/>
        <v>4.8500000000000001E-2</v>
      </c>
      <c r="BW32" s="6">
        <f t="shared" ca="1" si="152"/>
        <v>4.8500000000000001E-2</v>
      </c>
      <c r="BX32" s="6">
        <f t="shared" ca="1" si="152"/>
        <v>4.8500000000000001E-2</v>
      </c>
      <c r="BY32" s="31">
        <f t="shared" ca="1" si="16"/>
        <v>29061.73</v>
      </c>
      <c r="BZ32" s="31">
        <f t="shared" ca="1" si="17"/>
        <v>32683.01</v>
      </c>
      <c r="CA32" s="31">
        <f t="shared" ca="1" si="18"/>
        <v>14719.65</v>
      </c>
      <c r="CB32" s="31">
        <f t="shared" ca="1" si="19"/>
        <v>22196.67</v>
      </c>
      <c r="CC32" s="31">
        <f t="shared" ca="1" si="20"/>
        <v>21025.53</v>
      </c>
      <c r="CD32" s="31">
        <f t="shared" ca="1" si="21"/>
        <v>9892.4699999999993</v>
      </c>
      <c r="CE32" s="31">
        <f t="shared" ca="1" si="22"/>
        <v>19059.349999999999</v>
      </c>
      <c r="CF32" s="31">
        <f t="shared" ca="1" si="23"/>
        <v>10066.879999999999</v>
      </c>
      <c r="CG32" s="31">
        <f t="shared" ca="1" si="24"/>
        <v>11621.56</v>
      </c>
      <c r="CH32" s="31">
        <f t="shared" ca="1" si="25"/>
        <v>22552.82</v>
      </c>
      <c r="CI32" s="31">
        <f t="shared" ca="1" si="26"/>
        <v>18801.96</v>
      </c>
      <c r="CJ32" s="31">
        <f t="shared" ca="1" si="27"/>
        <v>25231.85</v>
      </c>
      <c r="CK32" s="32">
        <f t="shared" ca="1" si="56"/>
        <v>419.45</v>
      </c>
      <c r="CL32" s="32">
        <f t="shared" ca="1" si="57"/>
        <v>471.71</v>
      </c>
      <c r="CM32" s="32">
        <f t="shared" ca="1" si="58"/>
        <v>212.45</v>
      </c>
      <c r="CN32" s="32">
        <f t="shared" ca="1" si="59"/>
        <v>320.36</v>
      </c>
      <c r="CO32" s="32">
        <f t="shared" ca="1" si="60"/>
        <v>303.45999999999998</v>
      </c>
      <c r="CP32" s="32">
        <f t="shared" ca="1" si="61"/>
        <v>142.78</v>
      </c>
      <c r="CQ32" s="32">
        <f t="shared" ca="1" si="62"/>
        <v>275.08</v>
      </c>
      <c r="CR32" s="32">
        <f t="shared" ca="1" si="63"/>
        <v>145.30000000000001</v>
      </c>
      <c r="CS32" s="32">
        <f t="shared" ca="1" si="64"/>
        <v>167.73</v>
      </c>
      <c r="CT32" s="32">
        <f t="shared" ca="1" si="65"/>
        <v>325.5</v>
      </c>
      <c r="CU32" s="32">
        <f t="shared" ca="1" si="66"/>
        <v>271.37</v>
      </c>
      <c r="CV32" s="32">
        <f t="shared" ca="1" si="67"/>
        <v>364.17</v>
      </c>
      <c r="CW32" s="31">
        <f t="shared" ca="1" si="191"/>
        <v>6231.79</v>
      </c>
      <c r="CX32" s="31">
        <f t="shared" ca="1" si="192"/>
        <v>7008.3100000000031</v>
      </c>
      <c r="CY32" s="31">
        <f t="shared" ca="1" si="193"/>
        <v>3156.3800000000006</v>
      </c>
      <c r="CZ32" s="31">
        <f t="shared" ca="1" si="194"/>
        <v>4942.7499999999982</v>
      </c>
      <c r="DA32" s="31">
        <f t="shared" ca="1" si="195"/>
        <v>4681.9699999999975</v>
      </c>
      <c r="DB32" s="31">
        <f t="shared" ca="1" si="196"/>
        <v>2202.8599999999997</v>
      </c>
      <c r="DC32" s="31">
        <f t="shared" ca="1" si="197"/>
        <v>3065.21</v>
      </c>
      <c r="DD32" s="31">
        <f t="shared" ca="1" si="198"/>
        <v>1619.0099999999989</v>
      </c>
      <c r="DE32" s="31">
        <f t="shared" ca="1" si="199"/>
        <v>1869.0299999999991</v>
      </c>
      <c r="DF32" s="31">
        <f t="shared" ca="1" si="200"/>
        <v>1209.0200000000013</v>
      </c>
      <c r="DG32" s="31">
        <f t="shared" ca="1" si="201"/>
        <v>1007.9399999999978</v>
      </c>
      <c r="DH32" s="31">
        <f t="shared" ca="1" si="202"/>
        <v>1352.6299999999969</v>
      </c>
      <c r="DI32" s="32">
        <f t="shared" ca="1" si="68"/>
        <v>311.58999999999997</v>
      </c>
      <c r="DJ32" s="32">
        <f t="shared" ca="1" si="69"/>
        <v>350.42</v>
      </c>
      <c r="DK32" s="32">
        <f t="shared" ca="1" si="70"/>
        <v>157.82</v>
      </c>
      <c r="DL32" s="32">
        <f t="shared" ca="1" si="71"/>
        <v>247.14</v>
      </c>
      <c r="DM32" s="32">
        <f t="shared" ca="1" si="72"/>
        <v>234.1</v>
      </c>
      <c r="DN32" s="32">
        <f t="shared" ca="1" si="73"/>
        <v>110.14</v>
      </c>
      <c r="DO32" s="32">
        <f t="shared" ca="1" si="74"/>
        <v>153.26</v>
      </c>
      <c r="DP32" s="32">
        <f t="shared" ca="1" si="75"/>
        <v>80.95</v>
      </c>
      <c r="DQ32" s="32">
        <f t="shared" ca="1" si="76"/>
        <v>93.45</v>
      </c>
      <c r="DR32" s="32">
        <f t="shared" ca="1" si="77"/>
        <v>60.45</v>
      </c>
      <c r="DS32" s="32">
        <f t="shared" ca="1" si="78"/>
        <v>50.4</v>
      </c>
      <c r="DT32" s="32">
        <f t="shared" ca="1" si="79"/>
        <v>67.63</v>
      </c>
      <c r="DU32" s="31">
        <f t="shared" ca="1" si="80"/>
        <v>1161.7</v>
      </c>
      <c r="DV32" s="31">
        <f t="shared" ca="1" si="81"/>
        <v>1290.08</v>
      </c>
      <c r="DW32" s="31">
        <f t="shared" ca="1" si="82"/>
        <v>574.36</v>
      </c>
      <c r="DX32" s="31">
        <f t="shared" ca="1" si="83"/>
        <v>887.88</v>
      </c>
      <c r="DY32" s="31">
        <f t="shared" ca="1" si="84"/>
        <v>830.46</v>
      </c>
      <c r="DZ32" s="31">
        <f t="shared" ca="1" si="85"/>
        <v>385.58</v>
      </c>
      <c r="EA32" s="31">
        <f t="shared" ca="1" si="86"/>
        <v>529.6</v>
      </c>
      <c r="EB32" s="31">
        <f t="shared" ca="1" si="87"/>
        <v>275.95</v>
      </c>
      <c r="EC32" s="31">
        <f t="shared" ca="1" si="88"/>
        <v>314.2</v>
      </c>
      <c r="ED32" s="31">
        <f t="shared" ca="1" si="89"/>
        <v>200.51</v>
      </c>
      <c r="EE32" s="31">
        <f t="shared" ca="1" si="90"/>
        <v>164.81</v>
      </c>
      <c r="EF32" s="31">
        <f t="shared" ca="1" si="91"/>
        <v>218.11</v>
      </c>
      <c r="EG32" s="32">
        <f t="shared" ca="1" si="92"/>
        <v>7705.08</v>
      </c>
      <c r="EH32" s="32">
        <f t="shared" ca="1" si="93"/>
        <v>8648.8100000000031</v>
      </c>
      <c r="EI32" s="32">
        <f t="shared" ca="1" si="94"/>
        <v>3888.5600000000009</v>
      </c>
      <c r="EJ32" s="32">
        <f t="shared" ca="1" si="95"/>
        <v>6077.7699999999986</v>
      </c>
      <c r="EK32" s="32">
        <f t="shared" ca="1" si="96"/>
        <v>5746.5299999999979</v>
      </c>
      <c r="EL32" s="32">
        <f t="shared" ca="1" si="97"/>
        <v>2698.5799999999995</v>
      </c>
      <c r="EM32" s="32">
        <f t="shared" ca="1" si="98"/>
        <v>3748.07</v>
      </c>
      <c r="EN32" s="32">
        <f t="shared" ca="1" si="99"/>
        <v>1975.9099999999989</v>
      </c>
      <c r="EO32" s="32">
        <f t="shared" ca="1" si="100"/>
        <v>2276.6799999999989</v>
      </c>
      <c r="EP32" s="32">
        <f t="shared" ca="1" si="101"/>
        <v>1469.9800000000014</v>
      </c>
      <c r="EQ32" s="32">
        <f t="shared" ca="1" si="102"/>
        <v>1223.1499999999978</v>
      </c>
      <c r="ER32" s="32">
        <f t="shared" ca="1" si="103"/>
        <v>1638.3699999999972</v>
      </c>
    </row>
    <row r="33" spans="1:148" x14ac:dyDescent="0.25">
      <c r="A33" t="s">
        <v>461</v>
      </c>
      <c r="B33" s="1" t="s">
        <v>126</v>
      </c>
      <c r="C33" t="str">
        <f t="shared" ca="1" si="165"/>
        <v>CAS</v>
      </c>
      <c r="D33" t="str">
        <f t="shared" ca="1" si="2"/>
        <v>Cascade Hydro Facility</v>
      </c>
      <c r="E33" s="51">
        <v>10337.456564</v>
      </c>
      <c r="F33" s="51">
        <v>8522.6613959999995</v>
      </c>
      <c r="G33" s="51">
        <v>7871.4012295000002</v>
      </c>
      <c r="H33" s="51">
        <v>4281.7385553000004</v>
      </c>
      <c r="I33" s="51">
        <v>2970.8964356000001</v>
      </c>
      <c r="J33" s="51">
        <v>1340.4908347999999</v>
      </c>
      <c r="K33" s="51">
        <v>1298.3856868</v>
      </c>
      <c r="L33" s="51">
        <v>1395.0917469999999</v>
      </c>
      <c r="M33" s="51">
        <v>1529.6303963</v>
      </c>
      <c r="N33" s="51">
        <v>2235.3597885999998</v>
      </c>
      <c r="O33" s="51">
        <v>3975.5903896</v>
      </c>
      <c r="P33" s="51">
        <v>6046.7884254999999</v>
      </c>
      <c r="Q33" s="32">
        <v>512036.26</v>
      </c>
      <c r="R33" s="32">
        <v>898487.75</v>
      </c>
      <c r="S33" s="32">
        <v>386559.1</v>
      </c>
      <c r="T33" s="32">
        <v>155853.87</v>
      </c>
      <c r="U33" s="32">
        <v>207832.65</v>
      </c>
      <c r="V33" s="32">
        <v>60021.78</v>
      </c>
      <c r="W33" s="32">
        <v>320024.11</v>
      </c>
      <c r="X33" s="32">
        <v>92122.32</v>
      </c>
      <c r="Y33" s="32">
        <v>41941.379999999997</v>
      </c>
      <c r="Z33" s="32">
        <v>66232.97</v>
      </c>
      <c r="AA33" s="32">
        <v>176996.93</v>
      </c>
      <c r="AB33" s="32">
        <v>181376.5</v>
      </c>
      <c r="AC33" s="2">
        <v>-0.46</v>
      </c>
      <c r="AD33" s="2">
        <v>-0.46</v>
      </c>
      <c r="AE33" s="2">
        <v>-0.46</v>
      </c>
      <c r="AF33" s="2">
        <v>-0.46</v>
      </c>
      <c r="AG33" s="2">
        <v>-0.46</v>
      </c>
      <c r="AH33" s="2">
        <v>-0.46</v>
      </c>
      <c r="AI33" s="2">
        <v>-0.46</v>
      </c>
      <c r="AJ33" s="2">
        <v>-0.46</v>
      </c>
      <c r="AK33" s="2">
        <v>-0.46</v>
      </c>
      <c r="AL33" s="2">
        <v>-0.46</v>
      </c>
      <c r="AM33" s="2">
        <v>-0.46</v>
      </c>
      <c r="AN33" s="2">
        <v>-0.46</v>
      </c>
      <c r="AO33" s="33">
        <v>-2355.37</v>
      </c>
      <c r="AP33" s="33">
        <v>-4133.04</v>
      </c>
      <c r="AQ33" s="33">
        <v>-1778.17</v>
      </c>
      <c r="AR33" s="33">
        <v>-716.93</v>
      </c>
      <c r="AS33" s="33">
        <v>-956.03</v>
      </c>
      <c r="AT33" s="33">
        <v>-276.10000000000002</v>
      </c>
      <c r="AU33" s="33">
        <v>-1472.11</v>
      </c>
      <c r="AV33" s="33">
        <v>-423.76</v>
      </c>
      <c r="AW33" s="33">
        <v>-192.93</v>
      </c>
      <c r="AX33" s="33">
        <v>-304.67</v>
      </c>
      <c r="AY33" s="33">
        <v>-814.19</v>
      </c>
      <c r="AZ33" s="33">
        <v>-834.33</v>
      </c>
      <c r="BA33" s="31">
        <f t="shared" si="44"/>
        <v>-563.24</v>
      </c>
      <c r="BB33" s="31">
        <f t="shared" si="45"/>
        <v>-988.34</v>
      </c>
      <c r="BC33" s="31">
        <f t="shared" si="46"/>
        <v>-425.22</v>
      </c>
      <c r="BD33" s="31">
        <f t="shared" si="47"/>
        <v>-233.78</v>
      </c>
      <c r="BE33" s="31">
        <f t="shared" si="48"/>
        <v>-311.75</v>
      </c>
      <c r="BF33" s="31">
        <f t="shared" si="49"/>
        <v>-90.03</v>
      </c>
      <c r="BG33" s="31">
        <f t="shared" si="50"/>
        <v>480.04</v>
      </c>
      <c r="BH33" s="31">
        <f t="shared" si="51"/>
        <v>138.18</v>
      </c>
      <c r="BI33" s="31">
        <f t="shared" si="52"/>
        <v>62.91</v>
      </c>
      <c r="BJ33" s="31">
        <f t="shared" si="53"/>
        <v>443.76</v>
      </c>
      <c r="BK33" s="31">
        <f t="shared" si="54"/>
        <v>1185.8800000000001</v>
      </c>
      <c r="BL33" s="31">
        <f t="shared" si="55"/>
        <v>1215.22</v>
      </c>
      <c r="BM33" s="6">
        <f t="shared" ca="1" si="152"/>
        <v>-5.5E-2</v>
      </c>
      <c r="BN33" s="6">
        <f t="shared" ca="1" si="152"/>
        <v>-5.5E-2</v>
      </c>
      <c r="BO33" s="6">
        <f t="shared" ca="1" si="152"/>
        <v>-5.5E-2</v>
      </c>
      <c r="BP33" s="6">
        <f t="shared" ca="1" si="152"/>
        <v>-5.5E-2</v>
      </c>
      <c r="BQ33" s="6">
        <f t="shared" ca="1" si="152"/>
        <v>-5.5E-2</v>
      </c>
      <c r="BR33" s="6">
        <f t="shared" ca="1" si="152"/>
        <v>-5.5E-2</v>
      </c>
      <c r="BS33" s="6">
        <f t="shared" ca="1" si="152"/>
        <v>-5.5E-2</v>
      </c>
      <c r="BT33" s="6">
        <f t="shared" ca="1" si="152"/>
        <v>-5.5E-2</v>
      </c>
      <c r="BU33" s="6">
        <f t="shared" ca="1" si="152"/>
        <v>-5.5E-2</v>
      </c>
      <c r="BV33" s="6">
        <f t="shared" ca="1" si="152"/>
        <v>-5.5E-2</v>
      </c>
      <c r="BW33" s="6">
        <f t="shared" ca="1" si="152"/>
        <v>-5.5E-2</v>
      </c>
      <c r="BX33" s="6">
        <f t="shared" ca="1" si="152"/>
        <v>-5.5E-2</v>
      </c>
      <c r="BY33" s="31">
        <f t="shared" ca="1" si="16"/>
        <v>-28161.99</v>
      </c>
      <c r="BZ33" s="31">
        <f t="shared" ca="1" si="17"/>
        <v>-49416.83</v>
      </c>
      <c r="CA33" s="31">
        <f t="shared" ca="1" si="18"/>
        <v>-21260.75</v>
      </c>
      <c r="CB33" s="31">
        <f t="shared" ca="1" si="19"/>
        <v>-8571.9599999999991</v>
      </c>
      <c r="CC33" s="31">
        <f t="shared" ca="1" si="20"/>
        <v>-11430.8</v>
      </c>
      <c r="CD33" s="31">
        <f t="shared" ca="1" si="21"/>
        <v>-3301.2</v>
      </c>
      <c r="CE33" s="31">
        <f t="shared" ca="1" si="22"/>
        <v>-17601.330000000002</v>
      </c>
      <c r="CF33" s="31">
        <f t="shared" ca="1" si="23"/>
        <v>-5066.7299999999996</v>
      </c>
      <c r="CG33" s="31">
        <f t="shared" ca="1" si="24"/>
        <v>-2306.7800000000002</v>
      </c>
      <c r="CH33" s="31">
        <f t="shared" ca="1" si="25"/>
        <v>-3642.81</v>
      </c>
      <c r="CI33" s="31">
        <f t="shared" ca="1" si="26"/>
        <v>-9734.83</v>
      </c>
      <c r="CJ33" s="31">
        <f t="shared" ca="1" si="27"/>
        <v>-9975.7099999999991</v>
      </c>
      <c r="CK33" s="32">
        <f t="shared" ca="1" si="56"/>
        <v>358.43</v>
      </c>
      <c r="CL33" s="32">
        <f t="shared" ca="1" si="57"/>
        <v>628.94000000000005</v>
      </c>
      <c r="CM33" s="32">
        <f t="shared" ca="1" si="58"/>
        <v>270.58999999999997</v>
      </c>
      <c r="CN33" s="32">
        <f t="shared" ca="1" si="59"/>
        <v>109.1</v>
      </c>
      <c r="CO33" s="32">
        <f t="shared" ca="1" si="60"/>
        <v>145.47999999999999</v>
      </c>
      <c r="CP33" s="32">
        <f t="shared" ca="1" si="61"/>
        <v>42.02</v>
      </c>
      <c r="CQ33" s="32">
        <f t="shared" ca="1" si="62"/>
        <v>224.02</v>
      </c>
      <c r="CR33" s="32">
        <f t="shared" ca="1" si="63"/>
        <v>64.489999999999995</v>
      </c>
      <c r="CS33" s="32">
        <f t="shared" ca="1" si="64"/>
        <v>29.36</v>
      </c>
      <c r="CT33" s="32">
        <f t="shared" ca="1" si="65"/>
        <v>46.36</v>
      </c>
      <c r="CU33" s="32">
        <f t="shared" ca="1" si="66"/>
        <v>123.9</v>
      </c>
      <c r="CV33" s="32">
        <f t="shared" ca="1" si="67"/>
        <v>126.96</v>
      </c>
      <c r="CW33" s="31">
        <f t="shared" ca="1" si="191"/>
        <v>-24884.95</v>
      </c>
      <c r="CX33" s="31">
        <f t="shared" ca="1" si="192"/>
        <v>-43666.51</v>
      </c>
      <c r="CY33" s="31">
        <f t="shared" ca="1" si="193"/>
        <v>-18786.769999999997</v>
      </c>
      <c r="CZ33" s="31">
        <f t="shared" ca="1" si="194"/>
        <v>-7512.1499999999987</v>
      </c>
      <c r="DA33" s="31">
        <f t="shared" ca="1" si="195"/>
        <v>-10017.539999999999</v>
      </c>
      <c r="DB33" s="31">
        <f t="shared" ca="1" si="196"/>
        <v>-2893.0499999999997</v>
      </c>
      <c r="DC33" s="31">
        <f t="shared" ca="1" si="197"/>
        <v>-16385.240000000002</v>
      </c>
      <c r="DD33" s="31">
        <f t="shared" ca="1" si="198"/>
        <v>-4716.66</v>
      </c>
      <c r="DE33" s="31">
        <f t="shared" ca="1" si="199"/>
        <v>-2147.4</v>
      </c>
      <c r="DF33" s="31">
        <f t="shared" ca="1" si="200"/>
        <v>-3735.54</v>
      </c>
      <c r="DG33" s="31">
        <f t="shared" ca="1" si="201"/>
        <v>-9982.619999999999</v>
      </c>
      <c r="DH33" s="31">
        <f t="shared" ca="1" si="202"/>
        <v>-10229.64</v>
      </c>
      <c r="DI33" s="32">
        <f t="shared" ca="1" si="68"/>
        <v>-1244.25</v>
      </c>
      <c r="DJ33" s="32">
        <f t="shared" ca="1" si="69"/>
        <v>-2183.33</v>
      </c>
      <c r="DK33" s="32">
        <f t="shared" ca="1" si="70"/>
        <v>-939.34</v>
      </c>
      <c r="DL33" s="32">
        <f t="shared" ca="1" si="71"/>
        <v>-375.61</v>
      </c>
      <c r="DM33" s="32">
        <f t="shared" ca="1" si="72"/>
        <v>-500.88</v>
      </c>
      <c r="DN33" s="32">
        <f t="shared" ca="1" si="73"/>
        <v>-144.65</v>
      </c>
      <c r="DO33" s="32">
        <f t="shared" ca="1" si="74"/>
        <v>-819.26</v>
      </c>
      <c r="DP33" s="32">
        <f t="shared" ca="1" si="75"/>
        <v>-235.83</v>
      </c>
      <c r="DQ33" s="32">
        <f t="shared" ca="1" si="76"/>
        <v>-107.37</v>
      </c>
      <c r="DR33" s="32">
        <f t="shared" ca="1" si="77"/>
        <v>-186.78</v>
      </c>
      <c r="DS33" s="32">
        <f t="shared" ca="1" si="78"/>
        <v>-499.13</v>
      </c>
      <c r="DT33" s="32">
        <f t="shared" ca="1" si="79"/>
        <v>-511.48</v>
      </c>
      <c r="DU33" s="31">
        <f t="shared" ca="1" si="80"/>
        <v>-4638.92</v>
      </c>
      <c r="DV33" s="31">
        <f t="shared" ca="1" si="81"/>
        <v>-8038.08</v>
      </c>
      <c r="DW33" s="31">
        <f t="shared" ca="1" si="82"/>
        <v>-3418.62</v>
      </c>
      <c r="DX33" s="31">
        <f t="shared" ca="1" si="83"/>
        <v>-1349.44</v>
      </c>
      <c r="DY33" s="31">
        <f t="shared" ca="1" si="84"/>
        <v>-1776.85</v>
      </c>
      <c r="DZ33" s="31">
        <f t="shared" ca="1" si="85"/>
        <v>-506.39</v>
      </c>
      <c r="EA33" s="31">
        <f t="shared" ca="1" si="86"/>
        <v>-2831</v>
      </c>
      <c r="EB33" s="31">
        <f t="shared" ca="1" si="87"/>
        <v>-803.92</v>
      </c>
      <c r="EC33" s="31">
        <f t="shared" ca="1" si="88"/>
        <v>-360.99</v>
      </c>
      <c r="ED33" s="31">
        <f t="shared" ca="1" si="89"/>
        <v>-619.52</v>
      </c>
      <c r="EE33" s="31">
        <f t="shared" ca="1" si="90"/>
        <v>-1632.26</v>
      </c>
      <c r="EF33" s="31">
        <f t="shared" ca="1" si="91"/>
        <v>-1649.53</v>
      </c>
      <c r="EG33" s="32">
        <f t="shared" ca="1" si="92"/>
        <v>-30768.120000000003</v>
      </c>
      <c r="EH33" s="32">
        <f t="shared" ca="1" si="93"/>
        <v>-53887.920000000006</v>
      </c>
      <c r="EI33" s="32">
        <f t="shared" ca="1" si="94"/>
        <v>-23144.729999999996</v>
      </c>
      <c r="EJ33" s="32">
        <f t="shared" ca="1" si="95"/>
        <v>-9237.1999999999989</v>
      </c>
      <c r="EK33" s="32">
        <f t="shared" ca="1" si="96"/>
        <v>-12295.269999999999</v>
      </c>
      <c r="EL33" s="32">
        <f t="shared" ca="1" si="97"/>
        <v>-3544.0899999999997</v>
      </c>
      <c r="EM33" s="32">
        <f t="shared" ca="1" si="98"/>
        <v>-20035.5</v>
      </c>
      <c r="EN33" s="32">
        <f t="shared" ca="1" si="99"/>
        <v>-5756.41</v>
      </c>
      <c r="EO33" s="32">
        <f t="shared" ca="1" si="100"/>
        <v>-2615.7600000000002</v>
      </c>
      <c r="EP33" s="32">
        <f t="shared" ca="1" si="101"/>
        <v>-4541.84</v>
      </c>
      <c r="EQ33" s="32">
        <f t="shared" ca="1" si="102"/>
        <v>-12114.009999999998</v>
      </c>
      <c r="ER33" s="32">
        <f t="shared" ca="1" si="103"/>
        <v>-12390.65</v>
      </c>
    </row>
    <row r="34" spans="1:148" x14ac:dyDescent="0.25">
      <c r="A34" t="s">
        <v>466</v>
      </c>
      <c r="B34" s="1" t="s">
        <v>34</v>
      </c>
      <c r="C34" t="str">
        <f t="shared" ca="1" si="165"/>
        <v>CES1/CES2</v>
      </c>
      <c r="D34" t="str">
        <f t="shared" ca="1" si="2"/>
        <v>Calgary Energy Centre #1</v>
      </c>
      <c r="E34" s="51">
        <v>75646.601699999999</v>
      </c>
      <c r="F34" s="51">
        <v>83641.649699999994</v>
      </c>
      <c r="G34" s="51">
        <v>69745.898700000005</v>
      </c>
      <c r="H34" s="51">
        <v>34982.628519999998</v>
      </c>
      <c r="I34" s="51">
        <v>34608.232799999998</v>
      </c>
      <c r="J34" s="51">
        <v>28910.639899999998</v>
      </c>
      <c r="K34" s="51">
        <v>59749.670899999997</v>
      </c>
      <c r="L34" s="51">
        <v>53843.661999999997</v>
      </c>
      <c r="M34" s="51">
        <v>21914.3115</v>
      </c>
      <c r="N34" s="51">
        <v>16660.7379</v>
      </c>
      <c r="O34" s="51">
        <v>61977.358399999997</v>
      </c>
      <c r="P34" s="51">
        <v>66113.289399999994</v>
      </c>
      <c r="Q34" s="32">
        <v>4146943.37</v>
      </c>
      <c r="R34" s="32">
        <v>9562239.0399999991</v>
      </c>
      <c r="S34" s="32">
        <v>3899098.27</v>
      </c>
      <c r="T34" s="32">
        <v>1236700.43</v>
      </c>
      <c r="U34" s="32">
        <v>3975734.1</v>
      </c>
      <c r="V34" s="32">
        <v>2139375.2400000002</v>
      </c>
      <c r="W34" s="32">
        <v>13338002.619999999</v>
      </c>
      <c r="X34" s="32">
        <v>3925735.97</v>
      </c>
      <c r="Y34" s="32">
        <v>739905.67</v>
      </c>
      <c r="Z34" s="32">
        <v>567784.59</v>
      </c>
      <c r="AA34" s="32">
        <v>2996015.97</v>
      </c>
      <c r="AB34" s="32">
        <v>1934949.3</v>
      </c>
      <c r="AC34" s="2">
        <v>0.51</v>
      </c>
      <c r="AD34" s="2">
        <v>0.51</v>
      </c>
      <c r="AE34" s="2">
        <v>0.51</v>
      </c>
      <c r="AF34" s="2">
        <v>0.51</v>
      </c>
      <c r="AG34" s="2">
        <v>0.51</v>
      </c>
      <c r="AH34" s="2">
        <v>0.51</v>
      </c>
      <c r="AI34" s="2">
        <v>0.51</v>
      </c>
      <c r="AJ34" s="2">
        <v>0.51</v>
      </c>
      <c r="AK34" s="2">
        <v>0.51</v>
      </c>
      <c r="AL34" s="2">
        <v>0.51</v>
      </c>
      <c r="AM34" s="2">
        <v>0.51</v>
      </c>
      <c r="AN34" s="2">
        <v>0.51</v>
      </c>
      <c r="AO34" s="33">
        <v>21149.41</v>
      </c>
      <c r="AP34" s="33">
        <v>48767.42</v>
      </c>
      <c r="AQ34" s="33">
        <v>19885.400000000001</v>
      </c>
      <c r="AR34" s="33">
        <v>6307.17</v>
      </c>
      <c r="AS34" s="33">
        <v>20276.240000000002</v>
      </c>
      <c r="AT34" s="33">
        <v>10910.81</v>
      </c>
      <c r="AU34" s="33">
        <v>68023.81</v>
      </c>
      <c r="AV34" s="33">
        <v>20021.25</v>
      </c>
      <c r="AW34" s="33">
        <v>3773.52</v>
      </c>
      <c r="AX34" s="33">
        <v>2895.7</v>
      </c>
      <c r="AY34" s="33">
        <v>15279.68</v>
      </c>
      <c r="AZ34" s="33">
        <v>9868.24</v>
      </c>
      <c r="BA34" s="31">
        <f t="shared" si="44"/>
        <v>-4561.6400000000003</v>
      </c>
      <c r="BB34" s="31">
        <f t="shared" si="45"/>
        <v>-10518.46</v>
      </c>
      <c r="BC34" s="31">
        <f t="shared" si="46"/>
        <v>-4289.01</v>
      </c>
      <c r="BD34" s="31">
        <f t="shared" si="47"/>
        <v>-1855.05</v>
      </c>
      <c r="BE34" s="31">
        <f t="shared" si="48"/>
        <v>-5963.6</v>
      </c>
      <c r="BF34" s="31">
        <f t="shared" si="49"/>
        <v>-3209.06</v>
      </c>
      <c r="BG34" s="31">
        <f t="shared" si="50"/>
        <v>20007</v>
      </c>
      <c r="BH34" s="31">
        <f t="shared" si="51"/>
        <v>5888.6</v>
      </c>
      <c r="BI34" s="31">
        <f t="shared" si="52"/>
        <v>1109.8599999999999</v>
      </c>
      <c r="BJ34" s="31">
        <f t="shared" si="53"/>
        <v>3804.16</v>
      </c>
      <c r="BK34" s="31">
        <f t="shared" si="54"/>
        <v>20073.310000000001</v>
      </c>
      <c r="BL34" s="31">
        <f t="shared" si="55"/>
        <v>12964.16</v>
      </c>
      <c r="BM34" s="6">
        <f t="shared" ca="1" si="152"/>
        <v>-3.8699999999999998E-2</v>
      </c>
      <c r="BN34" s="6">
        <f t="shared" ca="1" si="152"/>
        <v>-3.8699999999999998E-2</v>
      </c>
      <c r="BO34" s="6">
        <f t="shared" ca="1" si="152"/>
        <v>-3.8699999999999998E-2</v>
      </c>
      <c r="BP34" s="6">
        <f t="shared" ca="1" si="152"/>
        <v>-3.8699999999999998E-2</v>
      </c>
      <c r="BQ34" s="6">
        <f t="shared" ca="1" si="152"/>
        <v>-3.8699999999999998E-2</v>
      </c>
      <c r="BR34" s="6">
        <f t="shared" ca="1" si="152"/>
        <v>-3.8699999999999998E-2</v>
      </c>
      <c r="BS34" s="6">
        <f t="shared" ca="1" si="152"/>
        <v>-3.8699999999999998E-2</v>
      </c>
      <c r="BT34" s="6">
        <f t="shared" ca="1" si="152"/>
        <v>-3.8699999999999998E-2</v>
      </c>
      <c r="BU34" s="6">
        <f t="shared" ca="1" si="152"/>
        <v>-3.8699999999999998E-2</v>
      </c>
      <c r="BV34" s="6">
        <f t="shared" ca="1" si="152"/>
        <v>-3.8699999999999998E-2</v>
      </c>
      <c r="BW34" s="6">
        <f t="shared" ca="1" si="152"/>
        <v>-3.8699999999999998E-2</v>
      </c>
      <c r="BX34" s="6">
        <f t="shared" ca="1" si="152"/>
        <v>-3.8699999999999998E-2</v>
      </c>
      <c r="BY34" s="31">
        <f t="shared" ca="1" si="16"/>
        <v>-160486.71</v>
      </c>
      <c r="BZ34" s="31">
        <f t="shared" ca="1" si="17"/>
        <v>-370058.65</v>
      </c>
      <c r="CA34" s="31">
        <f t="shared" ca="1" si="18"/>
        <v>-150895.1</v>
      </c>
      <c r="CB34" s="31">
        <f t="shared" ca="1" si="19"/>
        <v>-47860.31</v>
      </c>
      <c r="CC34" s="31">
        <f t="shared" ca="1" si="20"/>
        <v>-153860.91</v>
      </c>
      <c r="CD34" s="31">
        <f t="shared" ca="1" si="21"/>
        <v>-82793.820000000007</v>
      </c>
      <c r="CE34" s="31">
        <f t="shared" ca="1" si="22"/>
        <v>-516180.7</v>
      </c>
      <c r="CF34" s="31">
        <f t="shared" ca="1" si="23"/>
        <v>-151925.98000000001</v>
      </c>
      <c r="CG34" s="31">
        <f t="shared" ca="1" si="24"/>
        <v>-28634.35</v>
      </c>
      <c r="CH34" s="31">
        <f t="shared" ca="1" si="25"/>
        <v>-21973.26</v>
      </c>
      <c r="CI34" s="31">
        <f t="shared" ca="1" si="26"/>
        <v>-115945.82</v>
      </c>
      <c r="CJ34" s="31">
        <f t="shared" ca="1" si="27"/>
        <v>-74882.539999999994</v>
      </c>
      <c r="CK34" s="32">
        <f t="shared" ca="1" si="56"/>
        <v>2902.86</v>
      </c>
      <c r="CL34" s="32">
        <f t="shared" ca="1" si="57"/>
        <v>6693.57</v>
      </c>
      <c r="CM34" s="32">
        <f t="shared" ca="1" si="58"/>
        <v>2729.37</v>
      </c>
      <c r="CN34" s="32">
        <f t="shared" ca="1" si="59"/>
        <v>865.69</v>
      </c>
      <c r="CO34" s="32">
        <f t="shared" ca="1" si="60"/>
        <v>2783.01</v>
      </c>
      <c r="CP34" s="32">
        <f t="shared" ca="1" si="61"/>
        <v>1497.56</v>
      </c>
      <c r="CQ34" s="32">
        <f t="shared" ca="1" si="62"/>
        <v>9336.6</v>
      </c>
      <c r="CR34" s="32">
        <f t="shared" ca="1" si="63"/>
        <v>2748.02</v>
      </c>
      <c r="CS34" s="32">
        <f t="shared" ca="1" si="64"/>
        <v>517.92999999999995</v>
      </c>
      <c r="CT34" s="32">
        <f t="shared" ca="1" si="65"/>
        <v>397.45</v>
      </c>
      <c r="CU34" s="32">
        <f t="shared" ca="1" si="66"/>
        <v>2097.21</v>
      </c>
      <c r="CV34" s="32">
        <f t="shared" ca="1" si="67"/>
        <v>1354.46</v>
      </c>
      <c r="CW34" s="31">
        <f t="shared" ca="1" si="191"/>
        <v>-174171.62</v>
      </c>
      <c r="CX34" s="31">
        <f t="shared" ca="1" si="192"/>
        <v>-401614.04</v>
      </c>
      <c r="CY34" s="31">
        <f t="shared" ca="1" si="193"/>
        <v>-163762.12</v>
      </c>
      <c r="CZ34" s="31">
        <f t="shared" ca="1" si="194"/>
        <v>-51446.739999999991</v>
      </c>
      <c r="DA34" s="31">
        <f t="shared" ca="1" si="195"/>
        <v>-165390.53999999998</v>
      </c>
      <c r="DB34" s="31">
        <f t="shared" ca="1" si="196"/>
        <v>-88998.010000000009</v>
      </c>
      <c r="DC34" s="31">
        <f t="shared" ca="1" si="197"/>
        <v>-594874.91</v>
      </c>
      <c r="DD34" s="31">
        <f t="shared" ca="1" si="198"/>
        <v>-175087.81000000003</v>
      </c>
      <c r="DE34" s="31">
        <f t="shared" ca="1" si="199"/>
        <v>-32999.799999999996</v>
      </c>
      <c r="DF34" s="31">
        <f t="shared" ca="1" si="200"/>
        <v>-28275.67</v>
      </c>
      <c r="DG34" s="31">
        <f t="shared" ca="1" si="201"/>
        <v>-149201.60000000001</v>
      </c>
      <c r="DH34" s="31">
        <f t="shared" ca="1" si="202"/>
        <v>-96360.48</v>
      </c>
      <c r="DI34" s="32">
        <f t="shared" ca="1" si="68"/>
        <v>-8708.58</v>
      </c>
      <c r="DJ34" s="32">
        <f t="shared" ca="1" si="69"/>
        <v>-20080.7</v>
      </c>
      <c r="DK34" s="32">
        <f t="shared" ca="1" si="70"/>
        <v>-8188.11</v>
      </c>
      <c r="DL34" s="32">
        <f t="shared" ca="1" si="71"/>
        <v>-2572.34</v>
      </c>
      <c r="DM34" s="32">
        <f t="shared" ca="1" si="72"/>
        <v>-8269.5300000000007</v>
      </c>
      <c r="DN34" s="32">
        <f t="shared" ca="1" si="73"/>
        <v>-4449.8999999999996</v>
      </c>
      <c r="DO34" s="32">
        <f t="shared" ca="1" si="74"/>
        <v>-29743.75</v>
      </c>
      <c r="DP34" s="32">
        <f t="shared" ca="1" si="75"/>
        <v>-8754.39</v>
      </c>
      <c r="DQ34" s="32">
        <f t="shared" ca="1" si="76"/>
        <v>-1649.99</v>
      </c>
      <c r="DR34" s="32">
        <f t="shared" ca="1" si="77"/>
        <v>-1413.78</v>
      </c>
      <c r="DS34" s="32">
        <f t="shared" ca="1" si="78"/>
        <v>-7460.08</v>
      </c>
      <c r="DT34" s="32">
        <f t="shared" ca="1" si="79"/>
        <v>-4818.0200000000004</v>
      </c>
      <c r="DU34" s="31">
        <f t="shared" ca="1" si="80"/>
        <v>-32468.12</v>
      </c>
      <c r="DV34" s="31">
        <f t="shared" ca="1" si="81"/>
        <v>-73928.679999999993</v>
      </c>
      <c r="DW34" s="31">
        <f t="shared" ca="1" si="82"/>
        <v>-29799.69</v>
      </c>
      <c r="DX34" s="31">
        <f t="shared" ca="1" si="83"/>
        <v>-9241.57</v>
      </c>
      <c r="DY34" s="31">
        <f t="shared" ca="1" si="84"/>
        <v>-29335.89</v>
      </c>
      <c r="DZ34" s="31">
        <f t="shared" ca="1" si="85"/>
        <v>-15578.02</v>
      </c>
      <c r="EA34" s="31">
        <f t="shared" ca="1" si="86"/>
        <v>-102781.04</v>
      </c>
      <c r="EB34" s="31">
        <f t="shared" ca="1" si="87"/>
        <v>-29842.31</v>
      </c>
      <c r="EC34" s="31">
        <f t="shared" ca="1" si="88"/>
        <v>-5547.48</v>
      </c>
      <c r="ED34" s="31">
        <f t="shared" ca="1" si="89"/>
        <v>-4689.41</v>
      </c>
      <c r="EE34" s="31">
        <f t="shared" ca="1" si="90"/>
        <v>-24396.02</v>
      </c>
      <c r="EF34" s="31">
        <f t="shared" ca="1" si="91"/>
        <v>-15538.14</v>
      </c>
      <c r="EG34" s="32">
        <f t="shared" ca="1" si="92"/>
        <v>-215348.31999999998</v>
      </c>
      <c r="EH34" s="32">
        <f t="shared" ca="1" si="93"/>
        <v>-495623.42</v>
      </c>
      <c r="EI34" s="32">
        <f t="shared" ca="1" si="94"/>
        <v>-201749.91999999998</v>
      </c>
      <c r="EJ34" s="32">
        <f t="shared" ca="1" si="95"/>
        <v>-63260.649999999987</v>
      </c>
      <c r="EK34" s="32">
        <f t="shared" ca="1" si="96"/>
        <v>-202995.95999999996</v>
      </c>
      <c r="EL34" s="32">
        <f t="shared" ca="1" si="97"/>
        <v>-109025.93000000001</v>
      </c>
      <c r="EM34" s="32">
        <f t="shared" ca="1" si="98"/>
        <v>-727399.70000000007</v>
      </c>
      <c r="EN34" s="32">
        <f t="shared" ca="1" si="99"/>
        <v>-213684.51</v>
      </c>
      <c r="EO34" s="32">
        <f t="shared" ca="1" si="100"/>
        <v>-40197.26999999999</v>
      </c>
      <c r="EP34" s="32">
        <f t="shared" ca="1" si="101"/>
        <v>-34378.86</v>
      </c>
      <c r="EQ34" s="32">
        <f t="shared" ca="1" si="102"/>
        <v>-181057.69999999998</v>
      </c>
      <c r="ER34" s="32">
        <f t="shared" ca="1" si="103"/>
        <v>-116716.64</v>
      </c>
    </row>
    <row r="35" spans="1:148" x14ac:dyDescent="0.25">
      <c r="A35" t="s">
        <v>466</v>
      </c>
      <c r="B35" s="1" t="s">
        <v>35</v>
      </c>
      <c r="C35" t="str">
        <f t="shared" ca="1" si="165"/>
        <v>CES1/CES2</v>
      </c>
      <c r="D35" t="str">
        <f t="shared" ca="1" si="2"/>
        <v>Calgary Energy Centre #1</v>
      </c>
      <c r="E35" s="51">
        <v>41727.927000000003</v>
      </c>
      <c r="F35" s="51">
        <v>45434.780599999998</v>
      </c>
      <c r="G35" s="51">
        <v>39350.704400000002</v>
      </c>
      <c r="H35" s="51">
        <v>22009.035940000002</v>
      </c>
      <c r="I35" s="51">
        <v>21917.6963</v>
      </c>
      <c r="J35" s="51">
        <v>18096.350200000001</v>
      </c>
      <c r="K35" s="51">
        <v>39404.086600000002</v>
      </c>
      <c r="L35" s="51">
        <v>35843.112500000003</v>
      </c>
      <c r="M35" s="51">
        <v>13623.2798</v>
      </c>
      <c r="N35" s="51">
        <v>10130.106900000001</v>
      </c>
      <c r="O35" s="51">
        <v>36040.317000000003</v>
      </c>
      <c r="P35" s="51">
        <v>38089.034899999999</v>
      </c>
      <c r="Q35" s="32">
        <v>2168287.38</v>
      </c>
      <c r="R35" s="32">
        <v>5267211.46</v>
      </c>
      <c r="S35" s="32">
        <v>2133016.59</v>
      </c>
      <c r="T35" s="32">
        <v>764514.98</v>
      </c>
      <c r="U35" s="32">
        <v>2656750.54</v>
      </c>
      <c r="V35" s="32">
        <v>1257558.32</v>
      </c>
      <c r="W35" s="32">
        <v>9236169.4299999997</v>
      </c>
      <c r="X35" s="32">
        <v>2697877.97</v>
      </c>
      <c r="Y35" s="32">
        <v>462817.17</v>
      </c>
      <c r="Z35" s="32">
        <v>340763.4</v>
      </c>
      <c r="AA35" s="32">
        <v>1647022.09</v>
      </c>
      <c r="AB35" s="32">
        <v>1089143.68</v>
      </c>
      <c r="AC35" s="2">
        <v>0.51</v>
      </c>
      <c r="AD35" s="2">
        <v>0.51</v>
      </c>
      <c r="AE35" s="2">
        <v>0.51</v>
      </c>
      <c r="AF35" s="2">
        <v>0.51</v>
      </c>
      <c r="AG35" s="2">
        <v>0.51</v>
      </c>
      <c r="AH35" s="2">
        <v>0.51</v>
      </c>
      <c r="AI35" s="2">
        <v>0.51</v>
      </c>
      <c r="AJ35" s="2">
        <v>0.51</v>
      </c>
      <c r="AK35" s="2">
        <v>0.51</v>
      </c>
      <c r="AL35" s="2">
        <v>0.51</v>
      </c>
      <c r="AM35" s="2">
        <v>0.51</v>
      </c>
      <c r="AN35" s="2">
        <v>0.51</v>
      </c>
      <c r="AO35" s="33">
        <v>11058.27</v>
      </c>
      <c r="AP35" s="33">
        <v>26862.78</v>
      </c>
      <c r="AQ35" s="33">
        <v>10878.38</v>
      </c>
      <c r="AR35" s="33">
        <v>3899.03</v>
      </c>
      <c r="AS35" s="33">
        <v>13549.43</v>
      </c>
      <c r="AT35" s="33">
        <v>6413.55</v>
      </c>
      <c r="AU35" s="33">
        <v>47104.46</v>
      </c>
      <c r="AV35" s="33">
        <v>13759.18</v>
      </c>
      <c r="AW35" s="33">
        <v>2360.37</v>
      </c>
      <c r="AX35" s="33">
        <v>1737.89</v>
      </c>
      <c r="AY35" s="33">
        <v>8399.81</v>
      </c>
      <c r="AZ35" s="33">
        <v>5554.63</v>
      </c>
      <c r="BA35" s="31">
        <f t="shared" si="44"/>
        <v>-2385.12</v>
      </c>
      <c r="BB35" s="31">
        <f t="shared" si="45"/>
        <v>-5793.93</v>
      </c>
      <c r="BC35" s="31">
        <f t="shared" si="46"/>
        <v>-2346.3200000000002</v>
      </c>
      <c r="BD35" s="31">
        <f t="shared" si="47"/>
        <v>-1146.77</v>
      </c>
      <c r="BE35" s="31">
        <f t="shared" si="48"/>
        <v>-3985.13</v>
      </c>
      <c r="BF35" s="31">
        <f t="shared" si="49"/>
        <v>-1886.34</v>
      </c>
      <c r="BG35" s="31">
        <f t="shared" si="50"/>
        <v>13854.25</v>
      </c>
      <c r="BH35" s="31">
        <f t="shared" si="51"/>
        <v>4046.82</v>
      </c>
      <c r="BI35" s="31">
        <f t="shared" si="52"/>
        <v>694.23</v>
      </c>
      <c r="BJ35" s="31">
        <f t="shared" si="53"/>
        <v>2283.11</v>
      </c>
      <c r="BK35" s="31">
        <f t="shared" si="54"/>
        <v>11035.05</v>
      </c>
      <c r="BL35" s="31">
        <f t="shared" si="55"/>
        <v>7297.26</v>
      </c>
      <c r="BM35" s="6">
        <f t="shared" ca="1" si="152"/>
        <v>-3.8699999999999998E-2</v>
      </c>
      <c r="BN35" s="6">
        <f t="shared" ca="1" si="152"/>
        <v>-3.8699999999999998E-2</v>
      </c>
      <c r="BO35" s="6">
        <f t="shared" ca="1" si="152"/>
        <v>-3.8699999999999998E-2</v>
      </c>
      <c r="BP35" s="6">
        <f t="shared" ca="1" si="152"/>
        <v>-3.8699999999999998E-2</v>
      </c>
      <c r="BQ35" s="6">
        <f t="shared" ca="1" si="152"/>
        <v>-3.8699999999999998E-2</v>
      </c>
      <c r="BR35" s="6">
        <f t="shared" ca="1" si="152"/>
        <v>-3.8699999999999998E-2</v>
      </c>
      <c r="BS35" s="6">
        <f t="shared" ca="1" si="152"/>
        <v>-3.8699999999999998E-2</v>
      </c>
      <c r="BT35" s="6">
        <f t="shared" ca="1" si="152"/>
        <v>-3.8699999999999998E-2</v>
      </c>
      <c r="BU35" s="6">
        <f t="shared" ca="1" si="152"/>
        <v>-3.8699999999999998E-2</v>
      </c>
      <c r="BV35" s="6">
        <f t="shared" ca="1" si="152"/>
        <v>-3.8699999999999998E-2</v>
      </c>
      <c r="BW35" s="6">
        <f t="shared" ca="1" si="152"/>
        <v>-3.8699999999999998E-2</v>
      </c>
      <c r="BX35" s="6">
        <f t="shared" ca="1" si="152"/>
        <v>-3.8699999999999998E-2</v>
      </c>
      <c r="BY35" s="31">
        <f t="shared" ca="1" si="16"/>
        <v>-83912.72</v>
      </c>
      <c r="BZ35" s="31">
        <f t="shared" ca="1" si="17"/>
        <v>-203841.08</v>
      </c>
      <c r="CA35" s="31">
        <f t="shared" ca="1" si="18"/>
        <v>-82547.740000000005</v>
      </c>
      <c r="CB35" s="31">
        <f t="shared" ca="1" si="19"/>
        <v>-29586.73</v>
      </c>
      <c r="CC35" s="31">
        <f t="shared" ca="1" si="20"/>
        <v>-102816.25</v>
      </c>
      <c r="CD35" s="31">
        <f t="shared" ca="1" si="21"/>
        <v>-48667.51</v>
      </c>
      <c r="CE35" s="31">
        <f t="shared" ca="1" si="22"/>
        <v>-357439.76</v>
      </c>
      <c r="CF35" s="31">
        <f t="shared" ca="1" si="23"/>
        <v>-104407.88</v>
      </c>
      <c r="CG35" s="31">
        <f t="shared" ca="1" si="24"/>
        <v>-17911.02</v>
      </c>
      <c r="CH35" s="31">
        <f t="shared" ca="1" si="25"/>
        <v>-13187.54</v>
      </c>
      <c r="CI35" s="31">
        <f t="shared" ca="1" si="26"/>
        <v>-63739.75</v>
      </c>
      <c r="CJ35" s="31">
        <f t="shared" ca="1" si="27"/>
        <v>-42149.86</v>
      </c>
      <c r="CK35" s="32">
        <f t="shared" ca="1" si="56"/>
        <v>1517.8</v>
      </c>
      <c r="CL35" s="32">
        <f t="shared" ca="1" si="57"/>
        <v>3687.05</v>
      </c>
      <c r="CM35" s="32">
        <f t="shared" ca="1" si="58"/>
        <v>1493.11</v>
      </c>
      <c r="CN35" s="32">
        <f t="shared" ca="1" si="59"/>
        <v>535.16</v>
      </c>
      <c r="CO35" s="32">
        <f t="shared" ca="1" si="60"/>
        <v>1859.73</v>
      </c>
      <c r="CP35" s="32">
        <f t="shared" ca="1" si="61"/>
        <v>880.29</v>
      </c>
      <c r="CQ35" s="32">
        <f t="shared" ca="1" si="62"/>
        <v>6465.32</v>
      </c>
      <c r="CR35" s="32">
        <f t="shared" ca="1" si="63"/>
        <v>1888.51</v>
      </c>
      <c r="CS35" s="32">
        <f t="shared" ca="1" si="64"/>
        <v>323.97000000000003</v>
      </c>
      <c r="CT35" s="32">
        <f t="shared" ca="1" si="65"/>
        <v>238.53</v>
      </c>
      <c r="CU35" s="32">
        <f t="shared" ca="1" si="66"/>
        <v>1152.92</v>
      </c>
      <c r="CV35" s="32">
        <f t="shared" ca="1" si="67"/>
        <v>762.4</v>
      </c>
      <c r="CW35" s="31">
        <f t="shared" ca="1" si="191"/>
        <v>-91068.07</v>
      </c>
      <c r="CX35" s="31">
        <f t="shared" ca="1" si="192"/>
        <v>-221222.88</v>
      </c>
      <c r="CY35" s="31">
        <f t="shared" ca="1" si="193"/>
        <v>-89586.69</v>
      </c>
      <c r="CZ35" s="31">
        <f t="shared" ca="1" si="194"/>
        <v>-31803.829999999998</v>
      </c>
      <c r="DA35" s="31">
        <f t="shared" ca="1" si="195"/>
        <v>-110520.82</v>
      </c>
      <c r="DB35" s="31">
        <f t="shared" ca="1" si="196"/>
        <v>-52314.430000000008</v>
      </c>
      <c r="DC35" s="31">
        <f t="shared" ca="1" si="197"/>
        <v>-411933.15</v>
      </c>
      <c r="DD35" s="31">
        <f t="shared" ca="1" si="198"/>
        <v>-120325.37000000002</v>
      </c>
      <c r="DE35" s="31">
        <f t="shared" ca="1" si="199"/>
        <v>-20641.649999999998</v>
      </c>
      <c r="DF35" s="31">
        <f t="shared" ca="1" si="200"/>
        <v>-16970.009999999998</v>
      </c>
      <c r="DG35" s="31">
        <f t="shared" ca="1" si="201"/>
        <v>-82021.69</v>
      </c>
      <c r="DH35" s="31">
        <f t="shared" ca="1" si="202"/>
        <v>-54239.35</v>
      </c>
      <c r="DI35" s="32">
        <f t="shared" ca="1" si="68"/>
        <v>-4553.3999999999996</v>
      </c>
      <c r="DJ35" s="32">
        <f t="shared" ca="1" si="69"/>
        <v>-11061.14</v>
      </c>
      <c r="DK35" s="32">
        <f t="shared" ca="1" si="70"/>
        <v>-4479.33</v>
      </c>
      <c r="DL35" s="32">
        <f t="shared" ca="1" si="71"/>
        <v>-1590.19</v>
      </c>
      <c r="DM35" s="32">
        <f t="shared" ca="1" si="72"/>
        <v>-5526.04</v>
      </c>
      <c r="DN35" s="32">
        <f t="shared" ca="1" si="73"/>
        <v>-2615.7199999999998</v>
      </c>
      <c r="DO35" s="32">
        <f t="shared" ca="1" si="74"/>
        <v>-20596.66</v>
      </c>
      <c r="DP35" s="32">
        <f t="shared" ca="1" si="75"/>
        <v>-6016.27</v>
      </c>
      <c r="DQ35" s="32">
        <f t="shared" ca="1" si="76"/>
        <v>-1032.08</v>
      </c>
      <c r="DR35" s="32">
        <f t="shared" ca="1" si="77"/>
        <v>-848.5</v>
      </c>
      <c r="DS35" s="32">
        <f t="shared" ca="1" si="78"/>
        <v>-4101.08</v>
      </c>
      <c r="DT35" s="32">
        <f t="shared" ca="1" si="79"/>
        <v>-2711.97</v>
      </c>
      <c r="DU35" s="31">
        <f t="shared" ca="1" si="80"/>
        <v>-16976.41</v>
      </c>
      <c r="DV35" s="31">
        <f t="shared" ca="1" si="81"/>
        <v>-40722.47</v>
      </c>
      <c r="DW35" s="31">
        <f t="shared" ca="1" si="82"/>
        <v>-16302.03</v>
      </c>
      <c r="DX35" s="31">
        <f t="shared" ca="1" si="83"/>
        <v>-5713.04</v>
      </c>
      <c r="DY35" s="31">
        <f t="shared" ca="1" si="84"/>
        <v>-19603.46</v>
      </c>
      <c r="DZ35" s="31">
        <f t="shared" ca="1" si="85"/>
        <v>-9157</v>
      </c>
      <c r="EA35" s="31">
        <f t="shared" ca="1" si="86"/>
        <v>-71172.81</v>
      </c>
      <c r="EB35" s="31">
        <f t="shared" ca="1" si="87"/>
        <v>-20508.490000000002</v>
      </c>
      <c r="EC35" s="31">
        <f t="shared" ca="1" si="88"/>
        <v>-3469.99</v>
      </c>
      <c r="ED35" s="31">
        <f t="shared" ca="1" si="89"/>
        <v>-2814.41</v>
      </c>
      <c r="EE35" s="31">
        <f t="shared" ca="1" si="90"/>
        <v>-13411.4</v>
      </c>
      <c r="EF35" s="31">
        <f t="shared" ca="1" si="91"/>
        <v>-8746.1</v>
      </c>
      <c r="EG35" s="32">
        <f t="shared" ca="1" si="92"/>
        <v>-112597.88</v>
      </c>
      <c r="EH35" s="32">
        <f t="shared" ca="1" si="93"/>
        <v>-273006.49</v>
      </c>
      <c r="EI35" s="32">
        <f t="shared" ca="1" si="94"/>
        <v>-110368.05</v>
      </c>
      <c r="EJ35" s="32">
        <f t="shared" ca="1" si="95"/>
        <v>-39107.06</v>
      </c>
      <c r="EK35" s="32">
        <f t="shared" ca="1" si="96"/>
        <v>-135650.32</v>
      </c>
      <c r="EL35" s="32">
        <f t="shared" ca="1" si="97"/>
        <v>-64087.150000000009</v>
      </c>
      <c r="EM35" s="32">
        <f t="shared" ca="1" si="98"/>
        <v>-503702.62</v>
      </c>
      <c r="EN35" s="32">
        <f t="shared" ca="1" si="99"/>
        <v>-146850.13000000003</v>
      </c>
      <c r="EO35" s="32">
        <f t="shared" ca="1" si="100"/>
        <v>-25143.719999999994</v>
      </c>
      <c r="EP35" s="32">
        <f t="shared" ca="1" si="101"/>
        <v>-20632.919999999998</v>
      </c>
      <c r="EQ35" s="32">
        <f t="shared" ca="1" si="102"/>
        <v>-99534.17</v>
      </c>
      <c r="ER35" s="32">
        <f t="shared" ca="1" si="103"/>
        <v>-65697.42</v>
      </c>
    </row>
    <row r="36" spans="1:148" x14ac:dyDescent="0.25">
      <c r="A36" t="s">
        <v>467</v>
      </c>
      <c r="B36" s="1" t="s">
        <v>85</v>
      </c>
      <c r="C36" t="str">
        <f t="shared" ca="1" si="165"/>
        <v>CHIN</v>
      </c>
      <c r="D36" t="str">
        <f t="shared" ca="1" si="2"/>
        <v>Chin Chute Hydro Facility</v>
      </c>
      <c r="H36" s="51">
        <v>1112.1728000000001</v>
      </c>
      <c r="I36" s="51">
        <v>5030.3786</v>
      </c>
      <c r="J36" s="51">
        <v>5630.3311999999996</v>
      </c>
      <c r="K36" s="51">
        <v>2178.0462000000002</v>
      </c>
      <c r="L36" s="51">
        <v>4388.4879000000001</v>
      </c>
      <c r="M36" s="51">
        <v>6120.1133</v>
      </c>
      <c r="N36" s="51">
        <v>1288.4831999999999</v>
      </c>
      <c r="O36" s="51">
        <v>0</v>
      </c>
      <c r="P36" s="51">
        <v>0</v>
      </c>
      <c r="Q36" s="32"/>
      <c r="R36" s="32"/>
      <c r="S36" s="32"/>
      <c r="T36" s="32">
        <v>36196.160000000003</v>
      </c>
      <c r="U36" s="32">
        <v>252865.86</v>
      </c>
      <c r="V36" s="32">
        <v>259003.9</v>
      </c>
      <c r="W36" s="32">
        <v>274670.8</v>
      </c>
      <c r="X36" s="32">
        <v>113805.65</v>
      </c>
      <c r="Y36" s="32">
        <v>138787.79999999999</v>
      </c>
      <c r="Z36" s="32">
        <v>37532.21</v>
      </c>
      <c r="AA36" s="32">
        <v>0</v>
      </c>
      <c r="AB36" s="32">
        <v>0</v>
      </c>
      <c r="AF36" s="2">
        <v>2.5</v>
      </c>
      <c r="AG36" s="2">
        <v>2.5</v>
      </c>
      <c r="AH36" s="2">
        <v>2.5</v>
      </c>
      <c r="AI36" s="2">
        <v>2.5</v>
      </c>
      <c r="AJ36" s="2">
        <v>2.5</v>
      </c>
      <c r="AK36" s="2">
        <v>2.5</v>
      </c>
      <c r="AL36" s="2">
        <v>2.5</v>
      </c>
      <c r="AM36" s="2">
        <v>2.5</v>
      </c>
      <c r="AN36" s="2">
        <v>2.5</v>
      </c>
      <c r="AO36" s="33"/>
      <c r="AP36" s="33"/>
      <c r="AQ36" s="33"/>
      <c r="AR36" s="33">
        <v>904.9</v>
      </c>
      <c r="AS36" s="33">
        <v>6321.65</v>
      </c>
      <c r="AT36" s="33">
        <v>6475.1</v>
      </c>
      <c r="AU36" s="33">
        <v>6866.77</v>
      </c>
      <c r="AV36" s="33">
        <v>2845.14</v>
      </c>
      <c r="AW36" s="33">
        <v>3469.7</v>
      </c>
      <c r="AX36" s="33">
        <v>938.31</v>
      </c>
      <c r="AY36" s="33">
        <v>0</v>
      </c>
      <c r="AZ36" s="33">
        <v>0</v>
      </c>
      <c r="BA36" s="31">
        <f t="shared" si="44"/>
        <v>0</v>
      </c>
      <c r="BB36" s="31">
        <f t="shared" si="45"/>
        <v>0</v>
      </c>
      <c r="BC36" s="31">
        <f t="shared" si="46"/>
        <v>0</v>
      </c>
      <c r="BD36" s="31">
        <f t="shared" si="47"/>
        <v>-54.29</v>
      </c>
      <c r="BE36" s="31">
        <f t="shared" si="48"/>
        <v>-379.3</v>
      </c>
      <c r="BF36" s="31">
        <f t="shared" si="49"/>
        <v>-388.51</v>
      </c>
      <c r="BG36" s="31">
        <f t="shared" si="50"/>
        <v>412.01</v>
      </c>
      <c r="BH36" s="31">
        <f t="shared" si="51"/>
        <v>170.71</v>
      </c>
      <c r="BI36" s="31">
        <f t="shared" si="52"/>
        <v>208.18</v>
      </c>
      <c r="BJ36" s="31">
        <f t="shared" si="53"/>
        <v>251.47</v>
      </c>
      <c r="BK36" s="31">
        <f t="shared" si="54"/>
        <v>0</v>
      </c>
      <c r="BL36" s="31">
        <f t="shared" si="55"/>
        <v>0</v>
      </c>
      <c r="BM36" s="6">
        <f t="shared" ca="1" si="152"/>
        <v>-1.2999999999999999E-2</v>
      </c>
      <c r="BN36" s="6">
        <f t="shared" ca="1" si="152"/>
        <v>-1.2999999999999999E-2</v>
      </c>
      <c r="BO36" s="6">
        <f t="shared" ca="1" si="152"/>
        <v>-1.2999999999999999E-2</v>
      </c>
      <c r="BP36" s="6">
        <f t="shared" ca="1" si="152"/>
        <v>-1.2999999999999999E-2</v>
      </c>
      <c r="BQ36" s="6">
        <f t="shared" ca="1" si="152"/>
        <v>-1.2999999999999999E-2</v>
      </c>
      <c r="BR36" s="6">
        <f t="shared" ca="1" si="152"/>
        <v>-1.2999999999999999E-2</v>
      </c>
      <c r="BS36" s="6">
        <f t="shared" ca="1" si="152"/>
        <v>-1.2999999999999999E-2</v>
      </c>
      <c r="BT36" s="6">
        <f t="shared" ca="1" si="152"/>
        <v>-1.2999999999999999E-2</v>
      </c>
      <c r="BU36" s="6">
        <f t="shared" ca="1" si="152"/>
        <v>-1.2999999999999999E-2</v>
      </c>
      <c r="BV36" s="6">
        <f t="shared" ca="1" si="152"/>
        <v>-1.2999999999999999E-2</v>
      </c>
      <c r="BW36" s="6">
        <f t="shared" ca="1" si="152"/>
        <v>-1.2999999999999999E-2</v>
      </c>
      <c r="BX36" s="6">
        <f t="shared" ca="1" si="152"/>
        <v>-1.2999999999999999E-2</v>
      </c>
      <c r="BY36" s="31">
        <f t="shared" ca="1" si="16"/>
        <v>0</v>
      </c>
      <c r="BZ36" s="31">
        <f t="shared" ca="1" si="17"/>
        <v>0</v>
      </c>
      <c r="CA36" s="31">
        <f t="shared" ca="1" si="18"/>
        <v>0</v>
      </c>
      <c r="CB36" s="31">
        <f t="shared" ca="1" si="19"/>
        <v>-470.55</v>
      </c>
      <c r="CC36" s="31">
        <f t="shared" ca="1" si="20"/>
        <v>-3287.26</v>
      </c>
      <c r="CD36" s="31">
        <f t="shared" ca="1" si="21"/>
        <v>-3367.05</v>
      </c>
      <c r="CE36" s="31">
        <f t="shared" ca="1" si="22"/>
        <v>-3570.72</v>
      </c>
      <c r="CF36" s="31">
        <f t="shared" ca="1" si="23"/>
        <v>-1479.47</v>
      </c>
      <c r="CG36" s="31">
        <f t="shared" ca="1" si="24"/>
        <v>-1804.24</v>
      </c>
      <c r="CH36" s="31">
        <f t="shared" ca="1" si="25"/>
        <v>-487.92</v>
      </c>
      <c r="CI36" s="31">
        <f t="shared" ca="1" si="26"/>
        <v>0</v>
      </c>
      <c r="CJ36" s="31">
        <f t="shared" ca="1" si="27"/>
        <v>0</v>
      </c>
      <c r="CK36" s="32">
        <f t="shared" ca="1" si="56"/>
        <v>0</v>
      </c>
      <c r="CL36" s="32">
        <f t="shared" ca="1" si="57"/>
        <v>0</v>
      </c>
      <c r="CM36" s="32">
        <f t="shared" ca="1" si="58"/>
        <v>0</v>
      </c>
      <c r="CN36" s="32">
        <f t="shared" ca="1" si="59"/>
        <v>25.34</v>
      </c>
      <c r="CO36" s="32">
        <f t="shared" ca="1" si="60"/>
        <v>177.01</v>
      </c>
      <c r="CP36" s="32">
        <f t="shared" ca="1" si="61"/>
        <v>181.3</v>
      </c>
      <c r="CQ36" s="32">
        <f t="shared" ca="1" si="62"/>
        <v>192.27</v>
      </c>
      <c r="CR36" s="32">
        <f t="shared" ca="1" si="63"/>
        <v>79.66</v>
      </c>
      <c r="CS36" s="32">
        <f t="shared" ca="1" si="64"/>
        <v>97.15</v>
      </c>
      <c r="CT36" s="32">
        <f t="shared" ca="1" si="65"/>
        <v>26.27</v>
      </c>
      <c r="CU36" s="32">
        <f t="shared" ca="1" si="66"/>
        <v>0</v>
      </c>
      <c r="CV36" s="32">
        <f t="shared" ca="1" si="67"/>
        <v>0</v>
      </c>
      <c r="CW36" s="31">
        <f t="shared" ca="1" si="191"/>
        <v>0</v>
      </c>
      <c r="CX36" s="31">
        <f t="shared" ca="1" si="192"/>
        <v>0</v>
      </c>
      <c r="CY36" s="31">
        <f t="shared" ca="1" si="193"/>
        <v>0</v>
      </c>
      <c r="CZ36" s="31">
        <f t="shared" ca="1" si="194"/>
        <v>-1295.8200000000002</v>
      </c>
      <c r="DA36" s="31">
        <f t="shared" ca="1" si="195"/>
        <v>-9052.6</v>
      </c>
      <c r="DB36" s="31">
        <f t="shared" ca="1" si="196"/>
        <v>-9272.34</v>
      </c>
      <c r="DC36" s="31">
        <f t="shared" ca="1" si="197"/>
        <v>-10657.230000000001</v>
      </c>
      <c r="DD36" s="31">
        <f t="shared" ca="1" si="198"/>
        <v>-4415.66</v>
      </c>
      <c r="DE36" s="31">
        <f t="shared" ca="1" si="199"/>
        <v>-5384.97</v>
      </c>
      <c r="DF36" s="31">
        <f t="shared" ca="1" si="200"/>
        <v>-1651.43</v>
      </c>
      <c r="DG36" s="31">
        <f t="shared" ca="1" si="201"/>
        <v>0</v>
      </c>
      <c r="DH36" s="31">
        <f t="shared" ca="1" si="202"/>
        <v>0</v>
      </c>
      <c r="DI36" s="32">
        <f t="shared" ca="1" si="68"/>
        <v>0</v>
      </c>
      <c r="DJ36" s="32">
        <f t="shared" ca="1" si="69"/>
        <v>0</v>
      </c>
      <c r="DK36" s="32">
        <f t="shared" ca="1" si="70"/>
        <v>0</v>
      </c>
      <c r="DL36" s="32">
        <f t="shared" ca="1" si="71"/>
        <v>-64.790000000000006</v>
      </c>
      <c r="DM36" s="32">
        <f t="shared" ca="1" si="72"/>
        <v>-452.63</v>
      </c>
      <c r="DN36" s="32">
        <f t="shared" ca="1" si="73"/>
        <v>-463.62</v>
      </c>
      <c r="DO36" s="32">
        <f t="shared" ca="1" si="74"/>
        <v>-532.86</v>
      </c>
      <c r="DP36" s="32">
        <f t="shared" ca="1" si="75"/>
        <v>-220.78</v>
      </c>
      <c r="DQ36" s="32">
        <f t="shared" ca="1" si="76"/>
        <v>-269.25</v>
      </c>
      <c r="DR36" s="32">
        <f t="shared" ca="1" si="77"/>
        <v>-82.57</v>
      </c>
      <c r="DS36" s="32">
        <f t="shared" ca="1" si="78"/>
        <v>0</v>
      </c>
      <c r="DT36" s="32">
        <f t="shared" ca="1" si="79"/>
        <v>0</v>
      </c>
      <c r="DU36" s="31">
        <f t="shared" ca="1" si="80"/>
        <v>0</v>
      </c>
      <c r="DV36" s="31">
        <f t="shared" ca="1" si="81"/>
        <v>0</v>
      </c>
      <c r="DW36" s="31">
        <f t="shared" ca="1" si="82"/>
        <v>0</v>
      </c>
      <c r="DX36" s="31">
        <f t="shared" ca="1" si="83"/>
        <v>-232.77</v>
      </c>
      <c r="DY36" s="31">
        <f t="shared" ca="1" si="84"/>
        <v>-1605.69</v>
      </c>
      <c r="DZ36" s="31">
        <f t="shared" ca="1" si="85"/>
        <v>-1623.01</v>
      </c>
      <c r="EA36" s="31">
        <f t="shared" ca="1" si="86"/>
        <v>-1841.33</v>
      </c>
      <c r="EB36" s="31">
        <f t="shared" ca="1" si="87"/>
        <v>-752.61</v>
      </c>
      <c r="EC36" s="31">
        <f t="shared" ca="1" si="88"/>
        <v>-905.25</v>
      </c>
      <c r="ED36" s="31">
        <f t="shared" ca="1" si="89"/>
        <v>-273.88</v>
      </c>
      <c r="EE36" s="31">
        <f t="shared" ca="1" si="90"/>
        <v>0</v>
      </c>
      <c r="EF36" s="31">
        <f t="shared" ca="1" si="91"/>
        <v>0</v>
      </c>
      <c r="EG36" s="32">
        <f t="shared" ca="1" si="92"/>
        <v>0</v>
      </c>
      <c r="EH36" s="32">
        <f t="shared" ca="1" si="93"/>
        <v>0</v>
      </c>
      <c r="EI36" s="32">
        <f t="shared" ca="1" si="94"/>
        <v>0</v>
      </c>
      <c r="EJ36" s="32">
        <f t="shared" ca="1" si="95"/>
        <v>-1593.38</v>
      </c>
      <c r="EK36" s="32">
        <f t="shared" ca="1" si="96"/>
        <v>-11110.92</v>
      </c>
      <c r="EL36" s="32">
        <f t="shared" ca="1" si="97"/>
        <v>-11358.970000000001</v>
      </c>
      <c r="EM36" s="32">
        <f t="shared" ca="1" si="98"/>
        <v>-13031.420000000002</v>
      </c>
      <c r="EN36" s="32">
        <f t="shared" ca="1" si="99"/>
        <v>-5389.0499999999993</v>
      </c>
      <c r="EO36" s="32">
        <f t="shared" ca="1" si="100"/>
        <v>-6559.47</v>
      </c>
      <c r="EP36" s="32">
        <f t="shared" ca="1" si="101"/>
        <v>-2007.88</v>
      </c>
      <c r="EQ36" s="32">
        <f t="shared" ca="1" si="102"/>
        <v>0</v>
      </c>
      <c r="ER36" s="32">
        <f t="shared" ca="1" si="103"/>
        <v>0</v>
      </c>
    </row>
    <row r="37" spans="1:148" x14ac:dyDescent="0.25">
      <c r="A37" t="s">
        <v>468</v>
      </c>
      <c r="B37" s="1" t="s">
        <v>44</v>
      </c>
      <c r="C37" t="str">
        <f t="shared" ca="1" si="165"/>
        <v>CMH1</v>
      </c>
      <c r="D37" t="str">
        <f t="shared" ca="1" si="2"/>
        <v>City of Medicine Hat</v>
      </c>
      <c r="E37" s="51">
        <v>10836.0092</v>
      </c>
      <c r="F37" s="51">
        <v>16965.805</v>
      </c>
      <c r="G37" s="51">
        <v>6314.9696000000004</v>
      </c>
      <c r="H37" s="51">
        <v>4355.1329999999998</v>
      </c>
      <c r="I37" s="51">
        <v>7960.7084999999997</v>
      </c>
      <c r="J37" s="51">
        <v>7594.7245000000003</v>
      </c>
      <c r="K37" s="51">
        <v>16384.8832</v>
      </c>
      <c r="L37" s="51">
        <v>10521.297</v>
      </c>
      <c r="M37" s="51">
        <v>6401.6464999999998</v>
      </c>
      <c r="N37" s="51">
        <v>6590.2452000000003</v>
      </c>
      <c r="O37" s="51">
        <v>10247.026099999999</v>
      </c>
      <c r="P37" s="51">
        <v>5040.2753000000002</v>
      </c>
      <c r="Q37" s="32">
        <v>717340.45</v>
      </c>
      <c r="R37" s="32">
        <v>2852143.9</v>
      </c>
      <c r="S37" s="32">
        <v>481790.29</v>
      </c>
      <c r="T37" s="32">
        <v>178415.93</v>
      </c>
      <c r="U37" s="32">
        <v>1189531.8500000001</v>
      </c>
      <c r="V37" s="32">
        <v>892078.47</v>
      </c>
      <c r="W37" s="32">
        <v>4382026.54</v>
      </c>
      <c r="X37" s="32">
        <v>1000963.36</v>
      </c>
      <c r="Y37" s="32">
        <v>220695.72</v>
      </c>
      <c r="Z37" s="32">
        <v>226879.67</v>
      </c>
      <c r="AA37" s="32">
        <v>794505.12</v>
      </c>
      <c r="AB37" s="32">
        <v>164174.85</v>
      </c>
      <c r="AC37" s="2">
        <v>1.1399999999999999</v>
      </c>
      <c r="AD37" s="2">
        <v>1.1399999999999999</v>
      </c>
      <c r="AE37" s="2">
        <v>1.1399999999999999</v>
      </c>
      <c r="AF37" s="2">
        <v>1.1399999999999999</v>
      </c>
      <c r="AG37" s="2">
        <v>1.1399999999999999</v>
      </c>
      <c r="AH37" s="2">
        <v>1.1399999999999999</v>
      </c>
      <c r="AI37" s="2">
        <v>1.1399999999999999</v>
      </c>
      <c r="AJ37" s="2">
        <v>1.1399999999999999</v>
      </c>
      <c r="AK37" s="2">
        <v>1.1399999999999999</v>
      </c>
      <c r="AL37" s="2">
        <v>1.1399999999999999</v>
      </c>
      <c r="AM37" s="2">
        <v>1.1399999999999999</v>
      </c>
      <c r="AN37" s="2">
        <v>1.1399999999999999</v>
      </c>
      <c r="AO37" s="33">
        <v>8177.68</v>
      </c>
      <c r="AP37" s="33">
        <v>32514.44</v>
      </c>
      <c r="AQ37" s="33">
        <v>5492.41</v>
      </c>
      <c r="AR37" s="33">
        <v>2033.94</v>
      </c>
      <c r="AS37" s="33">
        <v>13560.66</v>
      </c>
      <c r="AT37" s="33">
        <v>10169.69</v>
      </c>
      <c r="AU37" s="33">
        <v>49955.1</v>
      </c>
      <c r="AV37" s="33">
        <v>11410.98</v>
      </c>
      <c r="AW37" s="33">
        <v>2515.9299999999998</v>
      </c>
      <c r="AX37" s="33">
        <v>2586.4299999999998</v>
      </c>
      <c r="AY37" s="33">
        <v>9057.36</v>
      </c>
      <c r="AZ37" s="33">
        <v>1871.59</v>
      </c>
      <c r="BA37" s="31">
        <f t="shared" si="44"/>
        <v>-789.07</v>
      </c>
      <c r="BB37" s="31">
        <f t="shared" si="45"/>
        <v>-3137.36</v>
      </c>
      <c r="BC37" s="31">
        <f t="shared" si="46"/>
        <v>-529.97</v>
      </c>
      <c r="BD37" s="31">
        <f t="shared" si="47"/>
        <v>-267.62</v>
      </c>
      <c r="BE37" s="31">
        <f t="shared" si="48"/>
        <v>-1784.3</v>
      </c>
      <c r="BF37" s="31">
        <f t="shared" si="49"/>
        <v>-1338.12</v>
      </c>
      <c r="BG37" s="31">
        <f t="shared" si="50"/>
        <v>6573.04</v>
      </c>
      <c r="BH37" s="31">
        <f t="shared" si="51"/>
        <v>1501.45</v>
      </c>
      <c r="BI37" s="31">
        <f t="shared" si="52"/>
        <v>331.04</v>
      </c>
      <c r="BJ37" s="31">
        <f t="shared" si="53"/>
        <v>1520.09</v>
      </c>
      <c r="BK37" s="31">
        <f t="shared" si="54"/>
        <v>5323.18</v>
      </c>
      <c r="BL37" s="31">
        <f t="shared" si="55"/>
        <v>1099.97</v>
      </c>
      <c r="BM37" s="6">
        <f t="shared" ca="1" si="152"/>
        <v>-4.4400000000000002E-2</v>
      </c>
      <c r="BN37" s="6">
        <f t="shared" ca="1" si="152"/>
        <v>-4.4400000000000002E-2</v>
      </c>
      <c r="BO37" s="6">
        <f t="shared" ca="1" si="152"/>
        <v>-4.4400000000000002E-2</v>
      </c>
      <c r="BP37" s="6">
        <f t="shared" ca="1" si="152"/>
        <v>-4.4400000000000002E-2</v>
      </c>
      <c r="BQ37" s="6">
        <f t="shared" ca="1" si="152"/>
        <v>-4.4400000000000002E-2</v>
      </c>
      <c r="BR37" s="6">
        <f t="shared" ca="1" si="152"/>
        <v>-4.4400000000000002E-2</v>
      </c>
      <c r="BS37" s="6">
        <f t="shared" ca="1" si="152"/>
        <v>-4.4400000000000002E-2</v>
      </c>
      <c r="BT37" s="6">
        <f t="shared" ca="1" si="152"/>
        <v>-4.4400000000000002E-2</v>
      </c>
      <c r="BU37" s="6">
        <f t="shared" ca="1" si="152"/>
        <v>-4.4400000000000002E-2</v>
      </c>
      <c r="BV37" s="6">
        <f t="shared" ca="1" si="152"/>
        <v>-4.4400000000000002E-2</v>
      </c>
      <c r="BW37" s="6">
        <f t="shared" ca="1" si="152"/>
        <v>-4.4400000000000002E-2</v>
      </c>
      <c r="BX37" s="6">
        <f t="shared" ca="1" si="152"/>
        <v>-4.4400000000000002E-2</v>
      </c>
      <c r="BY37" s="31">
        <f t="shared" ref="BY37:BY68" ca="1" si="203">IFERROR(VLOOKUP($C37,DOSDetail,CELL("col",BY$4)+58,FALSE),ROUND(Q37*BM37,2))</f>
        <v>-31849.919999999998</v>
      </c>
      <c r="BZ37" s="31">
        <f t="shared" ref="BZ37:BZ68" ca="1" si="204">IFERROR(VLOOKUP($C37,DOSDetail,CELL("col",BZ$4)+58,FALSE),ROUND(R37*BN37,2))</f>
        <v>-126635.19</v>
      </c>
      <c r="CA37" s="31">
        <f t="shared" ref="CA37:CA68" ca="1" si="205">IFERROR(VLOOKUP($C37,DOSDetail,CELL("col",CA$4)+58,FALSE),ROUND(S37*BO37,2))</f>
        <v>-21391.49</v>
      </c>
      <c r="CB37" s="31">
        <f t="shared" ref="CB37:CB68" ca="1" si="206">IFERROR(VLOOKUP($C37,DOSDetail,CELL("col",CB$4)+58,FALSE),ROUND(T37*BP37,2))</f>
        <v>-7921.67</v>
      </c>
      <c r="CC37" s="31">
        <f t="shared" ref="CC37:CC68" ca="1" si="207">IFERROR(VLOOKUP($C37,DOSDetail,CELL("col",CC$4)+58,FALSE),ROUND(U37*BQ37,2))</f>
        <v>-52815.21</v>
      </c>
      <c r="CD37" s="31">
        <f t="shared" ref="CD37:CD68" ca="1" si="208">IFERROR(VLOOKUP($C37,DOSDetail,CELL("col",CD$4)+58,FALSE),ROUND(V37*BR37,2))</f>
        <v>-39608.28</v>
      </c>
      <c r="CE37" s="31">
        <f t="shared" ref="CE37:CE68" ca="1" si="209">IFERROR(VLOOKUP($C37,DOSDetail,CELL("col",CE$4)+58,FALSE),ROUND(W37*BS37,2))</f>
        <v>-194561.98</v>
      </c>
      <c r="CF37" s="31">
        <f t="shared" ref="CF37:CF68" ca="1" si="210">IFERROR(VLOOKUP($C37,DOSDetail,CELL("col",CF$4)+58,FALSE),ROUND(X37*BT37,2))</f>
        <v>-44442.77</v>
      </c>
      <c r="CG37" s="31">
        <f t="shared" ref="CG37:CG68" ca="1" si="211">IFERROR(VLOOKUP($C37,DOSDetail,CELL("col",CG$4)+58,FALSE),ROUND(Y37*BU37,2))</f>
        <v>-9798.89</v>
      </c>
      <c r="CH37" s="31">
        <f t="shared" ref="CH37:CH68" ca="1" si="212">IFERROR(VLOOKUP($C37,DOSDetail,CELL("col",CH$4)+58,FALSE),ROUND(Z37*BV37,2))</f>
        <v>-10073.459999999999</v>
      </c>
      <c r="CI37" s="31">
        <f t="shared" ref="CI37:CI68" ca="1" si="213">IFERROR(VLOOKUP($C37,DOSDetail,CELL("col",CI$4)+58,FALSE),ROUND(AA37*BW37,2))</f>
        <v>-35276.03</v>
      </c>
      <c r="CJ37" s="31">
        <f t="shared" ref="CJ37:CJ68" ca="1" si="214">IFERROR(VLOOKUP($C37,DOSDetail,CELL("col",CJ$4)+58,FALSE),ROUND(AB37*BX37,2))</f>
        <v>-7289.36</v>
      </c>
      <c r="CK37" s="32">
        <f t="shared" ca="1" si="56"/>
        <v>502.14</v>
      </c>
      <c r="CL37" s="32">
        <f t="shared" ca="1" si="57"/>
        <v>1996.5</v>
      </c>
      <c r="CM37" s="32">
        <f t="shared" ca="1" si="58"/>
        <v>337.25</v>
      </c>
      <c r="CN37" s="32">
        <f t="shared" ca="1" si="59"/>
        <v>124.89</v>
      </c>
      <c r="CO37" s="32">
        <f t="shared" ca="1" si="60"/>
        <v>832.67</v>
      </c>
      <c r="CP37" s="32">
        <f t="shared" ca="1" si="61"/>
        <v>624.45000000000005</v>
      </c>
      <c r="CQ37" s="32">
        <f t="shared" ca="1" si="62"/>
        <v>3067.42</v>
      </c>
      <c r="CR37" s="32">
        <f t="shared" ca="1" si="63"/>
        <v>700.67</v>
      </c>
      <c r="CS37" s="32">
        <f t="shared" ca="1" si="64"/>
        <v>154.49</v>
      </c>
      <c r="CT37" s="32">
        <f t="shared" ca="1" si="65"/>
        <v>158.82</v>
      </c>
      <c r="CU37" s="32">
        <f t="shared" ca="1" si="66"/>
        <v>556.15</v>
      </c>
      <c r="CV37" s="32">
        <f t="shared" ca="1" si="67"/>
        <v>114.92</v>
      </c>
      <c r="CW37" s="31">
        <f t="shared" ca="1" si="191"/>
        <v>-38736.39</v>
      </c>
      <c r="CX37" s="31">
        <f t="shared" ca="1" si="192"/>
        <v>-154015.77000000002</v>
      </c>
      <c r="CY37" s="31">
        <f t="shared" ca="1" si="193"/>
        <v>-26016.68</v>
      </c>
      <c r="CZ37" s="31">
        <f t="shared" ca="1" si="194"/>
        <v>-9563.0999999999985</v>
      </c>
      <c r="DA37" s="31">
        <f t="shared" ca="1" si="195"/>
        <v>-63758.899999999994</v>
      </c>
      <c r="DB37" s="31">
        <f t="shared" ca="1" si="196"/>
        <v>-47815.4</v>
      </c>
      <c r="DC37" s="31">
        <f t="shared" ca="1" si="197"/>
        <v>-248022.7</v>
      </c>
      <c r="DD37" s="31">
        <f t="shared" ca="1" si="198"/>
        <v>-56654.53</v>
      </c>
      <c r="DE37" s="31">
        <f t="shared" ca="1" si="199"/>
        <v>-12491.37</v>
      </c>
      <c r="DF37" s="31">
        <f t="shared" ca="1" si="200"/>
        <v>-14021.16</v>
      </c>
      <c r="DG37" s="31">
        <f t="shared" ca="1" si="201"/>
        <v>-49100.42</v>
      </c>
      <c r="DH37" s="31">
        <f t="shared" ca="1" si="202"/>
        <v>-10145.999999999998</v>
      </c>
      <c r="DI37" s="32">
        <f t="shared" ca="1" si="68"/>
        <v>-1936.82</v>
      </c>
      <c r="DJ37" s="32">
        <f t="shared" ca="1" si="69"/>
        <v>-7700.79</v>
      </c>
      <c r="DK37" s="32">
        <f t="shared" ca="1" si="70"/>
        <v>-1300.83</v>
      </c>
      <c r="DL37" s="32">
        <f t="shared" ca="1" si="71"/>
        <v>-478.16</v>
      </c>
      <c r="DM37" s="32">
        <f t="shared" ca="1" si="72"/>
        <v>-3187.95</v>
      </c>
      <c r="DN37" s="32">
        <f t="shared" ca="1" si="73"/>
        <v>-2390.77</v>
      </c>
      <c r="DO37" s="32">
        <f t="shared" ca="1" si="74"/>
        <v>-12401.14</v>
      </c>
      <c r="DP37" s="32">
        <f t="shared" ca="1" si="75"/>
        <v>-2832.73</v>
      </c>
      <c r="DQ37" s="32">
        <f t="shared" ca="1" si="76"/>
        <v>-624.57000000000005</v>
      </c>
      <c r="DR37" s="32">
        <f t="shared" ca="1" si="77"/>
        <v>-701.06</v>
      </c>
      <c r="DS37" s="32">
        <f t="shared" ca="1" si="78"/>
        <v>-2455.02</v>
      </c>
      <c r="DT37" s="32">
        <f t="shared" ca="1" si="79"/>
        <v>-507.3</v>
      </c>
      <c r="DU37" s="31">
        <f t="shared" ca="1" si="80"/>
        <v>-7221.03</v>
      </c>
      <c r="DV37" s="31">
        <f t="shared" ca="1" si="81"/>
        <v>-28351.06</v>
      </c>
      <c r="DW37" s="31">
        <f t="shared" ca="1" si="82"/>
        <v>-4734.24</v>
      </c>
      <c r="DX37" s="31">
        <f t="shared" ca="1" si="83"/>
        <v>-1717.86</v>
      </c>
      <c r="DY37" s="31">
        <f t="shared" ca="1" si="84"/>
        <v>-11309.14</v>
      </c>
      <c r="DZ37" s="31">
        <f t="shared" ca="1" si="85"/>
        <v>-8369.5</v>
      </c>
      <c r="EA37" s="31">
        <f t="shared" ca="1" si="86"/>
        <v>-42852.76</v>
      </c>
      <c r="EB37" s="31">
        <f t="shared" ca="1" si="87"/>
        <v>-9656.31</v>
      </c>
      <c r="EC37" s="31">
        <f t="shared" ca="1" si="88"/>
        <v>-2099.88</v>
      </c>
      <c r="ED37" s="31">
        <f t="shared" ca="1" si="89"/>
        <v>-2325.35</v>
      </c>
      <c r="EE37" s="31">
        <f t="shared" ca="1" si="90"/>
        <v>-8028.43</v>
      </c>
      <c r="EF37" s="31">
        <f t="shared" ca="1" si="91"/>
        <v>-1636.04</v>
      </c>
      <c r="EG37" s="32">
        <f t="shared" ca="1" si="92"/>
        <v>-47894.239999999998</v>
      </c>
      <c r="EH37" s="32">
        <f t="shared" ca="1" si="93"/>
        <v>-190067.62000000002</v>
      </c>
      <c r="EI37" s="32">
        <f t="shared" ca="1" si="94"/>
        <v>-32051.75</v>
      </c>
      <c r="EJ37" s="32">
        <f t="shared" ca="1" si="95"/>
        <v>-11759.119999999999</v>
      </c>
      <c r="EK37" s="32">
        <f t="shared" ca="1" si="96"/>
        <v>-78255.989999999991</v>
      </c>
      <c r="EL37" s="32">
        <f t="shared" ca="1" si="97"/>
        <v>-58575.67</v>
      </c>
      <c r="EM37" s="32">
        <f t="shared" ca="1" si="98"/>
        <v>-303276.60000000003</v>
      </c>
      <c r="EN37" s="32">
        <f t="shared" ca="1" si="99"/>
        <v>-69143.570000000007</v>
      </c>
      <c r="EO37" s="32">
        <f t="shared" ca="1" si="100"/>
        <v>-15215.82</v>
      </c>
      <c r="EP37" s="32">
        <f t="shared" ca="1" si="101"/>
        <v>-17047.57</v>
      </c>
      <c r="EQ37" s="32">
        <f t="shared" ca="1" si="102"/>
        <v>-59583.869999999995</v>
      </c>
      <c r="ER37" s="32">
        <f t="shared" ca="1" si="103"/>
        <v>-12289.339999999997</v>
      </c>
    </row>
    <row r="38" spans="1:148" x14ac:dyDescent="0.25">
      <c r="A38" t="s">
        <v>469</v>
      </c>
      <c r="B38" s="1" t="s">
        <v>45</v>
      </c>
      <c r="C38" t="str">
        <f t="shared" ca="1" si="165"/>
        <v>CNR5</v>
      </c>
      <c r="D38" t="str">
        <f t="shared" ca="1" si="2"/>
        <v>CNRL Horizon Industrial System</v>
      </c>
      <c r="E38" s="51">
        <v>105.4686</v>
      </c>
      <c r="F38" s="51">
        <v>0</v>
      </c>
      <c r="G38" s="51">
        <v>0</v>
      </c>
      <c r="H38" s="51">
        <v>4.2373000000000003</v>
      </c>
      <c r="I38" s="51">
        <v>92.394499999999994</v>
      </c>
      <c r="J38" s="51">
        <v>26.5031</v>
      </c>
      <c r="K38" s="51">
        <v>13.261799999999999</v>
      </c>
      <c r="L38" s="51">
        <v>0.89539999999999997</v>
      </c>
      <c r="M38" s="51">
        <v>4829.5914000000002</v>
      </c>
      <c r="N38" s="51">
        <v>0</v>
      </c>
      <c r="O38" s="51">
        <v>0</v>
      </c>
      <c r="P38" s="51">
        <v>26.841200000000001</v>
      </c>
      <c r="Q38" s="32">
        <v>3612.6</v>
      </c>
      <c r="R38" s="32">
        <v>0</v>
      </c>
      <c r="S38" s="32">
        <v>0</v>
      </c>
      <c r="T38" s="32">
        <v>125.32</v>
      </c>
      <c r="U38" s="32">
        <v>5649.96</v>
      </c>
      <c r="V38" s="32">
        <v>4035.92</v>
      </c>
      <c r="W38" s="32">
        <v>2889.01</v>
      </c>
      <c r="X38" s="32">
        <v>22.95</v>
      </c>
      <c r="Y38" s="32">
        <v>80646.73</v>
      </c>
      <c r="Z38" s="32">
        <v>0</v>
      </c>
      <c r="AA38" s="32">
        <v>0</v>
      </c>
      <c r="AB38" s="32">
        <v>741.31</v>
      </c>
      <c r="AC38" s="2">
        <v>2.97</v>
      </c>
      <c r="AD38" s="2">
        <v>2.97</v>
      </c>
      <c r="AE38" s="2">
        <v>2.97</v>
      </c>
      <c r="AF38" s="2">
        <v>2.97</v>
      </c>
      <c r="AG38" s="2">
        <v>2.97</v>
      </c>
      <c r="AH38" s="2">
        <v>2.5</v>
      </c>
      <c r="AI38" s="2">
        <v>2.5</v>
      </c>
      <c r="AJ38" s="2">
        <v>2.5</v>
      </c>
      <c r="AK38" s="2">
        <v>2.5</v>
      </c>
      <c r="AL38" s="2">
        <v>2.5</v>
      </c>
      <c r="AM38" s="2">
        <v>2.5</v>
      </c>
      <c r="AN38" s="2">
        <v>2.5</v>
      </c>
      <c r="AO38" s="33">
        <v>107.29</v>
      </c>
      <c r="AP38" s="33">
        <v>0</v>
      </c>
      <c r="AQ38" s="33">
        <v>0</v>
      </c>
      <c r="AR38" s="33">
        <v>3.72</v>
      </c>
      <c r="AS38" s="33">
        <v>167.8</v>
      </c>
      <c r="AT38" s="33">
        <v>100.9</v>
      </c>
      <c r="AU38" s="33">
        <v>72.23</v>
      </c>
      <c r="AV38" s="33">
        <v>0.56999999999999995</v>
      </c>
      <c r="AW38" s="33">
        <v>2016.17</v>
      </c>
      <c r="AX38" s="33">
        <v>0</v>
      </c>
      <c r="AY38" s="33">
        <v>0</v>
      </c>
      <c r="AZ38" s="33">
        <v>18.53</v>
      </c>
      <c r="BA38" s="31">
        <f t="shared" si="44"/>
        <v>-3.97</v>
      </c>
      <c r="BB38" s="31">
        <f t="shared" si="45"/>
        <v>0</v>
      </c>
      <c r="BC38" s="31">
        <f t="shared" si="46"/>
        <v>0</v>
      </c>
      <c r="BD38" s="31">
        <f t="shared" si="47"/>
        <v>-0.19</v>
      </c>
      <c r="BE38" s="31">
        <f t="shared" si="48"/>
        <v>-8.4700000000000006</v>
      </c>
      <c r="BF38" s="31">
        <f t="shared" si="49"/>
        <v>-6.05</v>
      </c>
      <c r="BG38" s="31">
        <f t="shared" si="50"/>
        <v>4.33</v>
      </c>
      <c r="BH38" s="31">
        <f t="shared" si="51"/>
        <v>0.03</v>
      </c>
      <c r="BI38" s="31">
        <f t="shared" si="52"/>
        <v>120.97</v>
      </c>
      <c r="BJ38" s="31">
        <f t="shared" si="53"/>
        <v>0</v>
      </c>
      <c r="BK38" s="31">
        <f t="shared" si="54"/>
        <v>0</v>
      </c>
      <c r="BL38" s="31">
        <f t="shared" si="55"/>
        <v>4.97</v>
      </c>
      <c r="BM38" s="6">
        <f t="shared" ca="1" si="152"/>
        <v>9.9500000000000005E-2</v>
      </c>
      <c r="BN38" s="6">
        <f t="shared" ca="1" si="152"/>
        <v>9.9500000000000005E-2</v>
      </c>
      <c r="BO38" s="6">
        <f t="shared" ca="1" si="152"/>
        <v>9.9500000000000005E-2</v>
      </c>
      <c r="BP38" s="6">
        <f t="shared" ref="BM38:BX59" ca="1" si="215">VLOOKUP($C38,LossFactorLookup,3,FALSE)</f>
        <v>9.9500000000000005E-2</v>
      </c>
      <c r="BQ38" s="6">
        <f t="shared" ca="1" si="215"/>
        <v>9.9500000000000005E-2</v>
      </c>
      <c r="BR38" s="6">
        <f t="shared" ca="1" si="215"/>
        <v>9.9500000000000005E-2</v>
      </c>
      <c r="BS38" s="6">
        <f t="shared" ca="1" si="215"/>
        <v>9.9500000000000005E-2</v>
      </c>
      <c r="BT38" s="6">
        <f t="shared" ca="1" si="215"/>
        <v>9.9500000000000005E-2</v>
      </c>
      <c r="BU38" s="6">
        <f t="shared" ca="1" si="215"/>
        <v>9.9500000000000005E-2</v>
      </c>
      <c r="BV38" s="6">
        <f t="shared" ca="1" si="215"/>
        <v>9.9500000000000005E-2</v>
      </c>
      <c r="BW38" s="6">
        <f t="shared" ca="1" si="215"/>
        <v>9.9500000000000005E-2</v>
      </c>
      <c r="BX38" s="6">
        <f t="shared" ca="1" si="215"/>
        <v>9.9500000000000005E-2</v>
      </c>
      <c r="BY38" s="31">
        <f t="shared" ca="1" si="203"/>
        <v>359.45</v>
      </c>
      <c r="BZ38" s="31">
        <f t="shared" ca="1" si="204"/>
        <v>0</v>
      </c>
      <c r="CA38" s="31">
        <f t="shared" ca="1" si="205"/>
        <v>0</v>
      </c>
      <c r="CB38" s="31">
        <f t="shared" ca="1" si="206"/>
        <v>12.47</v>
      </c>
      <c r="CC38" s="31">
        <f t="shared" ca="1" si="207"/>
        <v>562.16999999999996</v>
      </c>
      <c r="CD38" s="31">
        <f t="shared" ca="1" si="208"/>
        <v>401.57</v>
      </c>
      <c r="CE38" s="31">
        <f t="shared" ca="1" si="209"/>
        <v>287.45999999999998</v>
      </c>
      <c r="CF38" s="31">
        <f t="shared" ca="1" si="210"/>
        <v>2.2799999999999998</v>
      </c>
      <c r="CG38" s="31">
        <f t="shared" ca="1" si="211"/>
        <v>8024.35</v>
      </c>
      <c r="CH38" s="31">
        <f t="shared" ca="1" si="212"/>
        <v>0</v>
      </c>
      <c r="CI38" s="31">
        <f t="shared" ca="1" si="213"/>
        <v>0</v>
      </c>
      <c r="CJ38" s="31">
        <f t="shared" ca="1" si="214"/>
        <v>73.760000000000005</v>
      </c>
      <c r="CK38" s="32">
        <f t="shared" ca="1" si="56"/>
        <v>2.5299999999999998</v>
      </c>
      <c r="CL38" s="32">
        <f t="shared" ca="1" si="57"/>
        <v>0</v>
      </c>
      <c r="CM38" s="32">
        <f t="shared" ca="1" si="58"/>
        <v>0</v>
      </c>
      <c r="CN38" s="32">
        <f t="shared" ca="1" si="59"/>
        <v>0.09</v>
      </c>
      <c r="CO38" s="32">
        <f t="shared" ca="1" si="60"/>
        <v>3.95</v>
      </c>
      <c r="CP38" s="32">
        <f t="shared" ca="1" si="61"/>
        <v>2.83</v>
      </c>
      <c r="CQ38" s="32">
        <f t="shared" ca="1" si="62"/>
        <v>2.02</v>
      </c>
      <c r="CR38" s="32">
        <f t="shared" ca="1" si="63"/>
        <v>0.02</v>
      </c>
      <c r="CS38" s="32">
        <f t="shared" ca="1" si="64"/>
        <v>56.45</v>
      </c>
      <c r="CT38" s="32">
        <f t="shared" ca="1" si="65"/>
        <v>0</v>
      </c>
      <c r="CU38" s="32">
        <f t="shared" ca="1" si="66"/>
        <v>0</v>
      </c>
      <c r="CV38" s="32">
        <f t="shared" ca="1" si="67"/>
        <v>0.52</v>
      </c>
      <c r="CW38" s="31">
        <f t="shared" ca="1" si="191"/>
        <v>258.65999999999997</v>
      </c>
      <c r="CX38" s="31">
        <f t="shared" ca="1" si="192"/>
        <v>0</v>
      </c>
      <c r="CY38" s="31">
        <f t="shared" ca="1" si="193"/>
        <v>0</v>
      </c>
      <c r="CZ38" s="31">
        <f t="shared" ca="1" si="194"/>
        <v>9.0299999999999994</v>
      </c>
      <c r="DA38" s="31">
        <f t="shared" ca="1" si="195"/>
        <v>406.79</v>
      </c>
      <c r="DB38" s="31">
        <f t="shared" ca="1" si="196"/>
        <v>309.55</v>
      </c>
      <c r="DC38" s="31">
        <f t="shared" ca="1" si="197"/>
        <v>212.91999999999993</v>
      </c>
      <c r="DD38" s="31">
        <f t="shared" ca="1" si="198"/>
        <v>1.7</v>
      </c>
      <c r="DE38" s="31">
        <f t="shared" ca="1" si="199"/>
        <v>5943.66</v>
      </c>
      <c r="DF38" s="31">
        <f t="shared" ca="1" si="200"/>
        <v>0</v>
      </c>
      <c r="DG38" s="31">
        <f t="shared" ca="1" si="201"/>
        <v>0</v>
      </c>
      <c r="DH38" s="31">
        <f t="shared" ca="1" si="202"/>
        <v>50.78</v>
      </c>
      <c r="DI38" s="32">
        <f t="shared" ca="1" si="68"/>
        <v>12.93</v>
      </c>
      <c r="DJ38" s="32">
        <f t="shared" ca="1" si="69"/>
        <v>0</v>
      </c>
      <c r="DK38" s="32">
        <f t="shared" ca="1" si="70"/>
        <v>0</v>
      </c>
      <c r="DL38" s="32">
        <f t="shared" ca="1" si="71"/>
        <v>0.45</v>
      </c>
      <c r="DM38" s="32">
        <f t="shared" ca="1" si="72"/>
        <v>20.34</v>
      </c>
      <c r="DN38" s="32">
        <f t="shared" ca="1" si="73"/>
        <v>15.48</v>
      </c>
      <c r="DO38" s="32">
        <f t="shared" ca="1" si="74"/>
        <v>10.65</v>
      </c>
      <c r="DP38" s="32">
        <f t="shared" ca="1" si="75"/>
        <v>0.09</v>
      </c>
      <c r="DQ38" s="32">
        <f t="shared" ca="1" si="76"/>
        <v>297.18</v>
      </c>
      <c r="DR38" s="32">
        <f t="shared" ca="1" si="77"/>
        <v>0</v>
      </c>
      <c r="DS38" s="32">
        <f t="shared" ca="1" si="78"/>
        <v>0</v>
      </c>
      <c r="DT38" s="32">
        <f t="shared" ca="1" si="79"/>
        <v>2.54</v>
      </c>
      <c r="DU38" s="31">
        <f t="shared" ca="1" si="80"/>
        <v>48.22</v>
      </c>
      <c r="DV38" s="31">
        <f t="shared" ca="1" si="81"/>
        <v>0</v>
      </c>
      <c r="DW38" s="31">
        <f t="shared" ca="1" si="82"/>
        <v>0</v>
      </c>
      <c r="DX38" s="31">
        <f t="shared" ca="1" si="83"/>
        <v>1.62</v>
      </c>
      <c r="DY38" s="31">
        <f t="shared" ca="1" si="84"/>
        <v>72.150000000000006</v>
      </c>
      <c r="DZ38" s="31">
        <f t="shared" ca="1" si="85"/>
        <v>54.18</v>
      </c>
      <c r="EA38" s="31">
        <f t="shared" ca="1" si="86"/>
        <v>36.79</v>
      </c>
      <c r="EB38" s="31">
        <f t="shared" ca="1" si="87"/>
        <v>0.28999999999999998</v>
      </c>
      <c r="EC38" s="31">
        <f t="shared" ca="1" si="88"/>
        <v>999.17</v>
      </c>
      <c r="ED38" s="31">
        <f t="shared" ca="1" si="89"/>
        <v>0</v>
      </c>
      <c r="EE38" s="31">
        <f t="shared" ca="1" si="90"/>
        <v>0</v>
      </c>
      <c r="EF38" s="31">
        <f t="shared" ca="1" si="91"/>
        <v>8.19</v>
      </c>
      <c r="EG38" s="32">
        <f t="shared" ca="1" si="92"/>
        <v>319.80999999999995</v>
      </c>
      <c r="EH38" s="32">
        <f t="shared" ca="1" si="93"/>
        <v>0</v>
      </c>
      <c r="EI38" s="32">
        <f t="shared" ca="1" si="94"/>
        <v>0</v>
      </c>
      <c r="EJ38" s="32">
        <f t="shared" ca="1" si="95"/>
        <v>11.099999999999998</v>
      </c>
      <c r="EK38" s="32">
        <f t="shared" ca="1" si="96"/>
        <v>499.28</v>
      </c>
      <c r="EL38" s="32">
        <f t="shared" ca="1" si="97"/>
        <v>379.21000000000004</v>
      </c>
      <c r="EM38" s="32">
        <f t="shared" ca="1" si="98"/>
        <v>260.35999999999996</v>
      </c>
      <c r="EN38" s="32">
        <f t="shared" ca="1" si="99"/>
        <v>2.08</v>
      </c>
      <c r="EO38" s="32">
        <f t="shared" ca="1" si="100"/>
        <v>7240.01</v>
      </c>
      <c r="EP38" s="32">
        <f t="shared" ca="1" si="101"/>
        <v>0</v>
      </c>
      <c r="EQ38" s="32">
        <f t="shared" ca="1" si="102"/>
        <v>0</v>
      </c>
      <c r="ER38" s="32">
        <f t="shared" ca="1" si="103"/>
        <v>61.51</v>
      </c>
    </row>
    <row r="39" spans="1:148" x14ac:dyDescent="0.25">
      <c r="A39" t="s">
        <v>460</v>
      </c>
      <c r="B39" s="1" t="s">
        <v>159</v>
      </c>
      <c r="C39" t="str">
        <f t="shared" ca="1" si="165"/>
        <v>CR1</v>
      </c>
      <c r="D39" t="str">
        <f t="shared" ca="1" si="2"/>
        <v>Castle River #1 Wind Facility</v>
      </c>
      <c r="E39" s="51">
        <v>14718.7135</v>
      </c>
      <c r="F39" s="51">
        <v>7658.1710999999996</v>
      </c>
      <c r="G39" s="51">
        <v>7458.8512000000001</v>
      </c>
      <c r="H39" s="51">
        <v>9932.1844000000001</v>
      </c>
      <c r="I39" s="51">
        <v>4193.9072999999999</v>
      </c>
      <c r="J39" s="51">
        <v>4780.8371999999999</v>
      </c>
      <c r="K39" s="51">
        <v>4611.5208000000002</v>
      </c>
      <c r="L39" s="51">
        <v>3192.3744999999999</v>
      </c>
      <c r="M39" s="51">
        <v>5452.0065000000004</v>
      </c>
      <c r="N39" s="51">
        <v>11774.4722</v>
      </c>
      <c r="O39" s="51">
        <v>6275.4268000000002</v>
      </c>
      <c r="P39" s="51">
        <v>11906.507799999999</v>
      </c>
      <c r="Q39" s="32">
        <v>456080.08</v>
      </c>
      <c r="R39" s="32">
        <v>432942.44</v>
      </c>
      <c r="S39" s="32">
        <v>189396.07</v>
      </c>
      <c r="T39" s="32">
        <v>264877.81</v>
      </c>
      <c r="U39" s="32">
        <v>291944.87</v>
      </c>
      <c r="V39" s="32">
        <v>135660.57</v>
      </c>
      <c r="W39" s="32">
        <v>309816.71000000002</v>
      </c>
      <c r="X39" s="32">
        <v>108544.42</v>
      </c>
      <c r="Y39" s="32">
        <v>113703.1</v>
      </c>
      <c r="Z39" s="32">
        <v>277440.64000000001</v>
      </c>
      <c r="AA39" s="32">
        <v>173462.66</v>
      </c>
      <c r="AB39" s="32">
        <v>288074.59999999998</v>
      </c>
      <c r="AC39" s="2">
        <v>3.06</v>
      </c>
      <c r="AD39" s="2">
        <v>3.06</v>
      </c>
      <c r="AE39" s="2">
        <v>3.06</v>
      </c>
      <c r="AF39" s="2">
        <v>3.06</v>
      </c>
      <c r="AG39" s="2">
        <v>3.06</v>
      </c>
      <c r="AH39" s="2">
        <v>3.06</v>
      </c>
      <c r="AI39" s="2">
        <v>3.06</v>
      </c>
      <c r="AJ39" s="2">
        <v>3.06</v>
      </c>
      <c r="AK39" s="2">
        <v>3.06</v>
      </c>
      <c r="AL39" s="2">
        <v>3.06</v>
      </c>
      <c r="AM39" s="2">
        <v>3.06</v>
      </c>
      <c r="AN39" s="2">
        <v>3.06</v>
      </c>
      <c r="AO39" s="33">
        <v>13956.05</v>
      </c>
      <c r="AP39" s="33">
        <v>13248.04</v>
      </c>
      <c r="AQ39" s="33">
        <v>5795.52</v>
      </c>
      <c r="AR39" s="33">
        <v>8105.26</v>
      </c>
      <c r="AS39" s="33">
        <v>8933.51</v>
      </c>
      <c r="AT39" s="33">
        <v>4151.21</v>
      </c>
      <c r="AU39" s="33">
        <v>9480.39</v>
      </c>
      <c r="AV39" s="33">
        <v>3321.46</v>
      </c>
      <c r="AW39" s="33">
        <v>3479.31</v>
      </c>
      <c r="AX39" s="33">
        <v>8489.68</v>
      </c>
      <c r="AY39" s="33">
        <v>5307.96</v>
      </c>
      <c r="AZ39" s="33">
        <v>8815.08</v>
      </c>
      <c r="BA39" s="31">
        <f t="shared" si="44"/>
        <v>-501.69</v>
      </c>
      <c r="BB39" s="31">
        <f t="shared" si="45"/>
        <v>-476.24</v>
      </c>
      <c r="BC39" s="31">
        <f t="shared" si="46"/>
        <v>-208.34</v>
      </c>
      <c r="BD39" s="31">
        <f t="shared" si="47"/>
        <v>-397.32</v>
      </c>
      <c r="BE39" s="31">
        <f t="shared" si="48"/>
        <v>-437.92</v>
      </c>
      <c r="BF39" s="31">
        <f t="shared" si="49"/>
        <v>-203.49</v>
      </c>
      <c r="BG39" s="31">
        <f t="shared" si="50"/>
        <v>464.73</v>
      </c>
      <c r="BH39" s="31">
        <f t="shared" si="51"/>
        <v>162.82</v>
      </c>
      <c r="BI39" s="31">
        <f t="shared" si="52"/>
        <v>170.55</v>
      </c>
      <c r="BJ39" s="31">
        <f t="shared" si="53"/>
        <v>1858.85</v>
      </c>
      <c r="BK39" s="31">
        <f t="shared" si="54"/>
        <v>1162.2</v>
      </c>
      <c r="BL39" s="31">
        <f t="shared" si="55"/>
        <v>1930.1</v>
      </c>
      <c r="BM39" s="6">
        <f t="shared" ca="1" si="215"/>
        <v>2.5499999999999998E-2</v>
      </c>
      <c r="BN39" s="6">
        <f t="shared" ca="1" si="215"/>
        <v>2.5499999999999998E-2</v>
      </c>
      <c r="BO39" s="6">
        <f t="shared" ca="1" si="215"/>
        <v>2.5499999999999998E-2</v>
      </c>
      <c r="BP39" s="6">
        <f t="shared" ca="1" si="215"/>
        <v>2.5499999999999998E-2</v>
      </c>
      <c r="BQ39" s="6">
        <f t="shared" ca="1" si="215"/>
        <v>2.5499999999999998E-2</v>
      </c>
      <c r="BR39" s="6">
        <f t="shared" ca="1" si="215"/>
        <v>2.5499999999999998E-2</v>
      </c>
      <c r="BS39" s="6">
        <f t="shared" ca="1" si="215"/>
        <v>2.5499999999999998E-2</v>
      </c>
      <c r="BT39" s="6">
        <f t="shared" ca="1" si="215"/>
        <v>2.5499999999999998E-2</v>
      </c>
      <c r="BU39" s="6">
        <f t="shared" ca="1" si="215"/>
        <v>2.5499999999999998E-2</v>
      </c>
      <c r="BV39" s="6">
        <f t="shared" ca="1" si="215"/>
        <v>2.5499999999999998E-2</v>
      </c>
      <c r="BW39" s="6">
        <f t="shared" ca="1" si="215"/>
        <v>2.5499999999999998E-2</v>
      </c>
      <c r="BX39" s="6">
        <f t="shared" ca="1" si="215"/>
        <v>2.5499999999999998E-2</v>
      </c>
      <c r="BY39" s="31">
        <f t="shared" ca="1" si="203"/>
        <v>11630.04</v>
      </c>
      <c r="BZ39" s="31">
        <f t="shared" ca="1" si="204"/>
        <v>11040.03</v>
      </c>
      <c r="CA39" s="31">
        <f t="shared" ca="1" si="205"/>
        <v>4829.6000000000004</v>
      </c>
      <c r="CB39" s="31">
        <f t="shared" ca="1" si="206"/>
        <v>6754.38</v>
      </c>
      <c r="CC39" s="31">
        <f t="shared" ca="1" si="207"/>
        <v>7444.59</v>
      </c>
      <c r="CD39" s="31">
        <f t="shared" ca="1" si="208"/>
        <v>3459.34</v>
      </c>
      <c r="CE39" s="31">
        <f t="shared" ca="1" si="209"/>
        <v>7900.33</v>
      </c>
      <c r="CF39" s="31">
        <f t="shared" ca="1" si="210"/>
        <v>2767.88</v>
      </c>
      <c r="CG39" s="31">
        <f t="shared" ca="1" si="211"/>
        <v>2899.43</v>
      </c>
      <c r="CH39" s="31">
        <f t="shared" ca="1" si="212"/>
        <v>7074.74</v>
      </c>
      <c r="CI39" s="31">
        <f t="shared" ca="1" si="213"/>
        <v>4423.3</v>
      </c>
      <c r="CJ39" s="31">
        <f t="shared" ca="1" si="214"/>
        <v>7345.9</v>
      </c>
      <c r="CK39" s="32">
        <f t="shared" ca="1" si="56"/>
        <v>319.26</v>
      </c>
      <c r="CL39" s="32">
        <f t="shared" ca="1" si="57"/>
        <v>303.06</v>
      </c>
      <c r="CM39" s="32">
        <f t="shared" ca="1" si="58"/>
        <v>132.58000000000001</v>
      </c>
      <c r="CN39" s="32">
        <f t="shared" ca="1" si="59"/>
        <v>185.41</v>
      </c>
      <c r="CO39" s="32">
        <f t="shared" ca="1" si="60"/>
        <v>204.36</v>
      </c>
      <c r="CP39" s="32">
        <f t="shared" ca="1" si="61"/>
        <v>94.96</v>
      </c>
      <c r="CQ39" s="32">
        <f t="shared" ca="1" si="62"/>
        <v>216.87</v>
      </c>
      <c r="CR39" s="32">
        <f t="shared" ca="1" si="63"/>
        <v>75.98</v>
      </c>
      <c r="CS39" s="32">
        <f t="shared" ca="1" si="64"/>
        <v>79.59</v>
      </c>
      <c r="CT39" s="32">
        <f t="shared" ca="1" si="65"/>
        <v>194.21</v>
      </c>
      <c r="CU39" s="32">
        <f t="shared" ca="1" si="66"/>
        <v>121.42</v>
      </c>
      <c r="CV39" s="32">
        <f t="shared" ca="1" si="67"/>
        <v>201.65</v>
      </c>
      <c r="CW39" s="31">
        <f t="shared" ca="1" si="191"/>
        <v>-1505.0599999999981</v>
      </c>
      <c r="CX39" s="31">
        <f t="shared" ca="1" si="192"/>
        <v>-1428.7100000000007</v>
      </c>
      <c r="CY39" s="31">
        <f t="shared" ca="1" si="193"/>
        <v>-625.00000000000011</v>
      </c>
      <c r="CZ39" s="31">
        <f t="shared" ca="1" si="194"/>
        <v>-768.15000000000032</v>
      </c>
      <c r="DA39" s="31">
        <f t="shared" ca="1" si="195"/>
        <v>-846.64000000000033</v>
      </c>
      <c r="DB39" s="31">
        <f t="shared" ca="1" si="196"/>
        <v>-393.41999999999985</v>
      </c>
      <c r="DC39" s="31">
        <f t="shared" ca="1" si="197"/>
        <v>-1827.9199999999996</v>
      </c>
      <c r="DD39" s="31">
        <f t="shared" ca="1" si="198"/>
        <v>-640.41999999999985</v>
      </c>
      <c r="DE39" s="31">
        <f t="shared" ca="1" si="199"/>
        <v>-670.83999999999992</v>
      </c>
      <c r="DF39" s="31">
        <f t="shared" ca="1" si="200"/>
        <v>-3079.5800000000004</v>
      </c>
      <c r="DG39" s="31">
        <f t="shared" ca="1" si="201"/>
        <v>-1925.4399999999998</v>
      </c>
      <c r="DH39" s="31">
        <f t="shared" ca="1" si="202"/>
        <v>-3197.6300000000006</v>
      </c>
      <c r="DI39" s="32">
        <f t="shared" ca="1" si="68"/>
        <v>-75.25</v>
      </c>
      <c r="DJ39" s="32">
        <f t="shared" ca="1" si="69"/>
        <v>-71.44</v>
      </c>
      <c r="DK39" s="32">
        <f t="shared" ca="1" si="70"/>
        <v>-31.25</v>
      </c>
      <c r="DL39" s="32">
        <f t="shared" ca="1" si="71"/>
        <v>-38.409999999999997</v>
      </c>
      <c r="DM39" s="32">
        <f t="shared" ca="1" si="72"/>
        <v>-42.33</v>
      </c>
      <c r="DN39" s="32">
        <f t="shared" ca="1" si="73"/>
        <v>-19.670000000000002</v>
      </c>
      <c r="DO39" s="32">
        <f t="shared" ca="1" si="74"/>
        <v>-91.4</v>
      </c>
      <c r="DP39" s="32">
        <f t="shared" ca="1" si="75"/>
        <v>-32.020000000000003</v>
      </c>
      <c r="DQ39" s="32">
        <f t="shared" ca="1" si="76"/>
        <v>-33.54</v>
      </c>
      <c r="DR39" s="32">
        <f t="shared" ca="1" si="77"/>
        <v>-153.97999999999999</v>
      </c>
      <c r="DS39" s="32">
        <f t="shared" ca="1" si="78"/>
        <v>-96.27</v>
      </c>
      <c r="DT39" s="32">
        <f t="shared" ca="1" si="79"/>
        <v>-159.88</v>
      </c>
      <c r="DU39" s="31">
        <f t="shared" ca="1" si="80"/>
        <v>-280.57</v>
      </c>
      <c r="DV39" s="31">
        <f t="shared" ca="1" si="81"/>
        <v>-263</v>
      </c>
      <c r="DW39" s="31">
        <f t="shared" ca="1" si="82"/>
        <v>-113.73</v>
      </c>
      <c r="DX39" s="31">
        <f t="shared" ca="1" si="83"/>
        <v>-137.99</v>
      </c>
      <c r="DY39" s="31">
        <f t="shared" ca="1" si="84"/>
        <v>-150.16999999999999</v>
      </c>
      <c r="DZ39" s="31">
        <f t="shared" ca="1" si="85"/>
        <v>-68.86</v>
      </c>
      <c r="EA39" s="31">
        <f t="shared" ca="1" si="86"/>
        <v>-315.82</v>
      </c>
      <c r="EB39" s="31">
        <f t="shared" ca="1" si="87"/>
        <v>-109.15</v>
      </c>
      <c r="EC39" s="31">
        <f t="shared" ca="1" si="88"/>
        <v>-112.77</v>
      </c>
      <c r="ED39" s="31">
        <f t="shared" ca="1" si="89"/>
        <v>-510.74</v>
      </c>
      <c r="EE39" s="31">
        <f t="shared" ca="1" si="90"/>
        <v>-314.83</v>
      </c>
      <c r="EF39" s="31">
        <f t="shared" ca="1" si="91"/>
        <v>-515.62</v>
      </c>
      <c r="EG39" s="32">
        <f t="shared" ca="1" si="92"/>
        <v>-1860.8799999999981</v>
      </c>
      <c r="EH39" s="32">
        <f t="shared" ca="1" si="93"/>
        <v>-1763.1500000000008</v>
      </c>
      <c r="EI39" s="32">
        <f t="shared" ca="1" si="94"/>
        <v>-769.98000000000013</v>
      </c>
      <c r="EJ39" s="32">
        <f t="shared" ca="1" si="95"/>
        <v>-944.5500000000003</v>
      </c>
      <c r="EK39" s="32">
        <f t="shared" ca="1" si="96"/>
        <v>-1039.1400000000003</v>
      </c>
      <c r="EL39" s="32">
        <f t="shared" ca="1" si="97"/>
        <v>-481.94999999999987</v>
      </c>
      <c r="EM39" s="32">
        <f t="shared" ca="1" si="98"/>
        <v>-2235.14</v>
      </c>
      <c r="EN39" s="32">
        <f t="shared" ca="1" si="99"/>
        <v>-781.5899999999998</v>
      </c>
      <c r="EO39" s="32">
        <f t="shared" ca="1" si="100"/>
        <v>-817.14999999999986</v>
      </c>
      <c r="EP39" s="32">
        <f t="shared" ca="1" si="101"/>
        <v>-3744.3</v>
      </c>
      <c r="EQ39" s="32">
        <f t="shared" ca="1" si="102"/>
        <v>-2336.54</v>
      </c>
      <c r="ER39" s="32">
        <f t="shared" ca="1" si="103"/>
        <v>-3873.1300000000006</v>
      </c>
    </row>
    <row r="40" spans="1:148" x14ac:dyDescent="0.25">
      <c r="A40" t="s">
        <v>554</v>
      </c>
      <c r="B40" s="1" t="s">
        <v>237</v>
      </c>
      <c r="C40" t="str">
        <f t="shared" ca="1" si="165"/>
        <v>CRE1</v>
      </c>
      <c r="D40" t="str">
        <f t="shared" ca="1" si="2"/>
        <v>Cowley Ridge Expansion #1 Wind Facility</v>
      </c>
      <c r="E40" s="51">
        <v>0</v>
      </c>
      <c r="Q40" s="32">
        <v>0</v>
      </c>
      <c r="R40" s="32"/>
      <c r="S40" s="32"/>
      <c r="T40" s="32"/>
      <c r="U40" s="32"/>
      <c r="V40" s="32"/>
      <c r="W40" s="32"/>
      <c r="X40" s="32"/>
      <c r="Y40" s="32"/>
      <c r="Z40" s="32"/>
      <c r="AA40" s="32"/>
      <c r="AB40" s="32"/>
      <c r="AC40" s="2">
        <v>4.47</v>
      </c>
      <c r="AO40" s="33">
        <v>0</v>
      </c>
      <c r="AP40" s="33"/>
      <c r="AQ40" s="33"/>
      <c r="AR40" s="33"/>
      <c r="AS40" s="33"/>
      <c r="AT40" s="33"/>
      <c r="AU40" s="33"/>
      <c r="AV40" s="33"/>
      <c r="AW40" s="33"/>
      <c r="AX40" s="33"/>
      <c r="AY40" s="33"/>
      <c r="AZ40" s="33"/>
      <c r="BA40" s="31">
        <f t="shared" si="44"/>
        <v>0</v>
      </c>
      <c r="BB40" s="31">
        <f t="shared" si="45"/>
        <v>0</v>
      </c>
      <c r="BC40" s="31">
        <f t="shared" si="46"/>
        <v>0</v>
      </c>
      <c r="BD40" s="31">
        <f t="shared" si="47"/>
        <v>0</v>
      </c>
      <c r="BE40" s="31">
        <f t="shared" si="48"/>
        <v>0</v>
      </c>
      <c r="BF40" s="31">
        <f t="shared" si="49"/>
        <v>0</v>
      </c>
      <c r="BG40" s="31">
        <f t="shared" si="50"/>
        <v>0</v>
      </c>
      <c r="BH40" s="31">
        <f t="shared" si="51"/>
        <v>0</v>
      </c>
      <c r="BI40" s="31">
        <f t="shared" si="52"/>
        <v>0</v>
      </c>
      <c r="BJ40" s="31">
        <f t="shared" si="53"/>
        <v>0</v>
      </c>
      <c r="BK40" s="31">
        <f t="shared" si="54"/>
        <v>0</v>
      </c>
      <c r="BL40" s="31">
        <f t="shared" si="55"/>
        <v>0</v>
      </c>
      <c r="BM40" s="6">
        <f t="shared" ca="1" si="215"/>
        <v>0.12</v>
      </c>
      <c r="BN40" s="6">
        <f t="shared" ca="1" si="215"/>
        <v>0.12</v>
      </c>
      <c r="BO40" s="6">
        <f t="shared" ca="1" si="215"/>
        <v>0.12</v>
      </c>
      <c r="BP40" s="6">
        <f t="shared" ca="1" si="215"/>
        <v>0.12</v>
      </c>
      <c r="BQ40" s="6">
        <f t="shared" ca="1" si="215"/>
        <v>0.12</v>
      </c>
      <c r="BR40" s="6">
        <f t="shared" ca="1" si="215"/>
        <v>0.12</v>
      </c>
      <c r="BS40" s="6">
        <f t="shared" ca="1" si="215"/>
        <v>0.12</v>
      </c>
      <c r="BT40" s="6">
        <f t="shared" ca="1" si="215"/>
        <v>0.12</v>
      </c>
      <c r="BU40" s="6">
        <f t="shared" ca="1" si="215"/>
        <v>0.12</v>
      </c>
      <c r="BV40" s="6">
        <f t="shared" ca="1" si="215"/>
        <v>0.12</v>
      </c>
      <c r="BW40" s="6">
        <f t="shared" ca="1" si="215"/>
        <v>0.12</v>
      </c>
      <c r="BX40" s="6">
        <f t="shared" ca="1" si="215"/>
        <v>0.12</v>
      </c>
      <c r="BY40" s="31">
        <f t="shared" ca="1" si="203"/>
        <v>0</v>
      </c>
      <c r="BZ40" s="31">
        <f t="shared" ca="1" si="204"/>
        <v>0</v>
      </c>
      <c r="CA40" s="31">
        <f t="shared" ca="1" si="205"/>
        <v>0</v>
      </c>
      <c r="CB40" s="31">
        <f t="shared" ca="1" si="206"/>
        <v>0</v>
      </c>
      <c r="CC40" s="31">
        <f t="shared" ca="1" si="207"/>
        <v>0</v>
      </c>
      <c r="CD40" s="31">
        <f t="shared" ca="1" si="208"/>
        <v>0</v>
      </c>
      <c r="CE40" s="31">
        <f t="shared" ca="1" si="209"/>
        <v>0</v>
      </c>
      <c r="CF40" s="31">
        <f t="shared" ca="1" si="210"/>
        <v>0</v>
      </c>
      <c r="CG40" s="31">
        <f t="shared" ca="1" si="211"/>
        <v>0</v>
      </c>
      <c r="CH40" s="31">
        <f t="shared" ca="1" si="212"/>
        <v>0</v>
      </c>
      <c r="CI40" s="31">
        <f t="shared" ca="1" si="213"/>
        <v>0</v>
      </c>
      <c r="CJ40" s="31">
        <f t="shared" ca="1" si="214"/>
        <v>0</v>
      </c>
      <c r="CK40" s="32">
        <f t="shared" ca="1" si="56"/>
        <v>0</v>
      </c>
      <c r="CL40" s="32">
        <f t="shared" ca="1" si="57"/>
        <v>0</v>
      </c>
      <c r="CM40" s="32">
        <f t="shared" ca="1" si="58"/>
        <v>0</v>
      </c>
      <c r="CN40" s="32">
        <f t="shared" ca="1" si="59"/>
        <v>0</v>
      </c>
      <c r="CO40" s="32">
        <f t="shared" ca="1" si="60"/>
        <v>0</v>
      </c>
      <c r="CP40" s="32">
        <f t="shared" ca="1" si="61"/>
        <v>0</v>
      </c>
      <c r="CQ40" s="32">
        <f t="shared" ca="1" si="62"/>
        <v>0</v>
      </c>
      <c r="CR40" s="32">
        <f t="shared" ca="1" si="63"/>
        <v>0</v>
      </c>
      <c r="CS40" s="32">
        <f t="shared" ca="1" si="64"/>
        <v>0</v>
      </c>
      <c r="CT40" s="32">
        <f t="shared" ca="1" si="65"/>
        <v>0</v>
      </c>
      <c r="CU40" s="32">
        <f t="shared" ca="1" si="66"/>
        <v>0</v>
      </c>
      <c r="CV40" s="32">
        <f t="shared" ca="1" si="67"/>
        <v>0</v>
      </c>
      <c r="CW40" s="31">
        <f t="shared" ca="1" si="191"/>
        <v>0</v>
      </c>
      <c r="CX40" s="31">
        <f t="shared" ca="1" si="192"/>
        <v>0</v>
      </c>
      <c r="CY40" s="31">
        <f t="shared" ca="1" si="193"/>
        <v>0</v>
      </c>
      <c r="CZ40" s="31">
        <f t="shared" ca="1" si="194"/>
        <v>0</v>
      </c>
      <c r="DA40" s="31">
        <f t="shared" ca="1" si="195"/>
        <v>0</v>
      </c>
      <c r="DB40" s="31">
        <f t="shared" ca="1" si="196"/>
        <v>0</v>
      </c>
      <c r="DC40" s="31">
        <f t="shared" ca="1" si="197"/>
        <v>0</v>
      </c>
      <c r="DD40" s="31">
        <f t="shared" ca="1" si="198"/>
        <v>0</v>
      </c>
      <c r="DE40" s="31">
        <f t="shared" ca="1" si="199"/>
        <v>0</v>
      </c>
      <c r="DF40" s="31">
        <f t="shared" ca="1" si="200"/>
        <v>0</v>
      </c>
      <c r="DG40" s="31">
        <f t="shared" ca="1" si="201"/>
        <v>0</v>
      </c>
      <c r="DH40" s="31">
        <f t="shared" ca="1" si="202"/>
        <v>0</v>
      </c>
      <c r="DI40" s="32">
        <f t="shared" ca="1" si="68"/>
        <v>0</v>
      </c>
      <c r="DJ40" s="32">
        <f t="shared" ca="1" si="69"/>
        <v>0</v>
      </c>
      <c r="DK40" s="32">
        <f t="shared" ca="1" si="70"/>
        <v>0</v>
      </c>
      <c r="DL40" s="32">
        <f t="shared" ca="1" si="71"/>
        <v>0</v>
      </c>
      <c r="DM40" s="32">
        <f t="shared" ca="1" si="72"/>
        <v>0</v>
      </c>
      <c r="DN40" s="32">
        <f t="shared" ca="1" si="73"/>
        <v>0</v>
      </c>
      <c r="DO40" s="32">
        <f t="shared" ca="1" si="74"/>
        <v>0</v>
      </c>
      <c r="DP40" s="32">
        <f t="shared" ca="1" si="75"/>
        <v>0</v>
      </c>
      <c r="DQ40" s="32">
        <f t="shared" ca="1" si="76"/>
        <v>0</v>
      </c>
      <c r="DR40" s="32">
        <f t="shared" ca="1" si="77"/>
        <v>0</v>
      </c>
      <c r="DS40" s="32">
        <f t="shared" ca="1" si="78"/>
        <v>0</v>
      </c>
      <c r="DT40" s="32">
        <f t="shared" ca="1" si="79"/>
        <v>0</v>
      </c>
      <c r="DU40" s="31">
        <f t="shared" ca="1" si="80"/>
        <v>0</v>
      </c>
      <c r="DV40" s="31">
        <f t="shared" ca="1" si="81"/>
        <v>0</v>
      </c>
      <c r="DW40" s="31">
        <f t="shared" ca="1" si="82"/>
        <v>0</v>
      </c>
      <c r="DX40" s="31">
        <f t="shared" ca="1" si="83"/>
        <v>0</v>
      </c>
      <c r="DY40" s="31">
        <f t="shared" ca="1" si="84"/>
        <v>0</v>
      </c>
      <c r="DZ40" s="31">
        <f t="shared" ca="1" si="85"/>
        <v>0</v>
      </c>
      <c r="EA40" s="31">
        <f t="shared" ca="1" si="86"/>
        <v>0</v>
      </c>
      <c r="EB40" s="31">
        <f t="shared" ca="1" si="87"/>
        <v>0</v>
      </c>
      <c r="EC40" s="31">
        <f t="shared" ca="1" si="88"/>
        <v>0</v>
      </c>
      <c r="ED40" s="31">
        <f t="shared" ca="1" si="89"/>
        <v>0</v>
      </c>
      <c r="EE40" s="31">
        <f t="shared" ca="1" si="90"/>
        <v>0</v>
      </c>
      <c r="EF40" s="31">
        <f t="shared" ca="1" si="91"/>
        <v>0</v>
      </c>
      <c r="EG40" s="32">
        <f t="shared" ca="1" si="92"/>
        <v>0</v>
      </c>
      <c r="EH40" s="32">
        <f t="shared" ca="1" si="93"/>
        <v>0</v>
      </c>
      <c r="EI40" s="32">
        <f t="shared" ca="1" si="94"/>
        <v>0</v>
      </c>
      <c r="EJ40" s="32">
        <f t="shared" ca="1" si="95"/>
        <v>0</v>
      </c>
      <c r="EK40" s="32">
        <f t="shared" ca="1" si="96"/>
        <v>0</v>
      </c>
      <c r="EL40" s="32">
        <f t="shared" ca="1" si="97"/>
        <v>0</v>
      </c>
      <c r="EM40" s="32">
        <f t="shared" ca="1" si="98"/>
        <v>0</v>
      </c>
      <c r="EN40" s="32">
        <f t="shared" ca="1" si="99"/>
        <v>0</v>
      </c>
      <c r="EO40" s="32">
        <f t="shared" ca="1" si="100"/>
        <v>0</v>
      </c>
      <c r="EP40" s="32">
        <f t="shared" ca="1" si="101"/>
        <v>0</v>
      </c>
      <c r="EQ40" s="32">
        <f t="shared" ca="1" si="102"/>
        <v>0</v>
      </c>
      <c r="ER40" s="32">
        <f t="shared" ca="1" si="103"/>
        <v>0</v>
      </c>
    </row>
    <row r="41" spans="1:148" x14ac:dyDescent="0.25">
      <c r="A41" t="s">
        <v>472</v>
      </c>
      <c r="B41" s="1" t="s">
        <v>237</v>
      </c>
      <c r="C41" t="str">
        <f t="shared" ref="C41:C72" ca="1" si="216">VLOOKUP($B41,LocationLookup,2,FALSE)</f>
        <v>CRE1</v>
      </c>
      <c r="D41" t="str">
        <f t="shared" ref="D41:D72" ca="1" si="217">VLOOKUP($C41,LossFactorLookup,2,FALSE)</f>
        <v>Cowley Ridge Expansion #1 Wind Facility</v>
      </c>
      <c r="G41" s="51">
        <v>137.27837199999999</v>
      </c>
      <c r="H41" s="51">
        <v>168.47872699999999</v>
      </c>
      <c r="I41" s="51">
        <v>75.676499000000007</v>
      </c>
      <c r="J41" s="51">
        <v>69.953665000000001</v>
      </c>
      <c r="K41" s="51">
        <v>34.031587000000002</v>
      </c>
      <c r="L41" s="51">
        <v>25.096188000000001</v>
      </c>
      <c r="M41" s="51">
        <v>45.761316999999998</v>
      </c>
      <c r="N41" s="51">
        <v>92.892754999999994</v>
      </c>
      <c r="O41" s="51">
        <v>23.800280999999998</v>
      </c>
      <c r="P41" s="51">
        <v>0</v>
      </c>
      <c r="Q41" s="32"/>
      <c r="R41" s="32"/>
      <c r="S41" s="32">
        <v>3591.88</v>
      </c>
      <c r="T41" s="32">
        <v>4609.22</v>
      </c>
      <c r="U41" s="32">
        <v>5889.43</v>
      </c>
      <c r="V41" s="32">
        <v>2128.71</v>
      </c>
      <c r="W41" s="32">
        <v>2896.16</v>
      </c>
      <c r="X41" s="32">
        <v>696.39</v>
      </c>
      <c r="Y41" s="32">
        <v>1003.76</v>
      </c>
      <c r="Z41" s="32">
        <v>2255.91</v>
      </c>
      <c r="AA41" s="32">
        <v>760.82</v>
      </c>
      <c r="AB41" s="32">
        <v>0</v>
      </c>
      <c r="AE41" s="2">
        <v>4.47</v>
      </c>
      <c r="AF41" s="2">
        <v>4.47</v>
      </c>
      <c r="AG41" s="2">
        <v>4.47</v>
      </c>
      <c r="AH41" s="2">
        <v>4.47</v>
      </c>
      <c r="AI41" s="2">
        <v>4.47</v>
      </c>
      <c r="AJ41" s="2">
        <v>4.47</v>
      </c>
      <c r="AK41" s="2">
        <v>4.47</v>
      </c>
      <c r="AL41" s="2">
        <v>4.47</v>
      </c>
      <c r="AM41" s="2">
        <v>4.47</v>
      </c>
      <c r="AN41" s="2">
        <v>4.47</v>
      </c>
      <c r="AO41" s="33"/>
      <c r="AP41" s="33"/>
      <c r="AQ41" s="33">
        <v>160.56</v>
      </c>
      <c r="AR41" s="33">
        <v>206.03</v>
      </c>
      <c r="AS41" s="33">
        <v>263.26</v>
      </c>
      <c r="AT41" s="33">
        <v>95.15</v>
      </c>
      <c r="AU41" s="33">
        <v>129.46</v>
      </c>
      <c r="AV41" s="33">
        <v>31.13</v>
      </c>
      <c r="AW41" s="33">
        <v>44.87</v>
      </c>
      <c r="AX41" s="33">
        <v>100.84</v>
      </c>
      <c r="AY41" s="33">
        <v>34.01</v>
      </c>
      <c r="AZ41" s="33">
        <v>0</v>
      </c>
      <c r="BA41" s="31">
        <f t="shared" si="44"/>
        <v>0</v>
      </c>
      <c r="BB41" s="31">
        <f t="shared" si="45"/>
        <v>0</v>
      </c>
      <c r="BC41" s="31">
        <f t="shared" si="46"/>
        <v>-3.95</v>
      </c>
      <c r="BD41" s="31">
        <f t="shared" si="47"/>
        <v>-6.91</v>
      </c>
      <c r="BE41" s="31">
        <f t="shared" si="48"/>
        <v>-8.83</v>
      </c>
      <c r="BF41" s="31">
        <f t="shared" si="49"/>
        <v>-3.19</v>
      </c>
      <c r="BG41" s="31">
        <f t="shared" si="50"/>
        <v>4.34</v>
      </c>
      <c r="BH41" s="31">
        <f t="shared" si="51"/>
        <v>1.04</v>
      </c>
      <c r="BI41" s="31">
        <f t="shared" si="52"/>
        <v>1.51</v>
      </c>
      <c r="BJ41" s="31">
        <f t="shared" si="53"/>
        <v>15.11</v>
      </c>
      <c r="BK41" s="31">
        <f t="shared" si="54"/>
        <v>5.0999999999999996</v>
      </c>
      <c r="BL41" s="31">
        <f t="shared" si="55"/>
        <v>0</v>
      </c>
      <c r="BM41" s="6">
        <f t="shared" ca="1" si="215"/>
        <v>0.12</v>
      </c>
      <c r="BN41" s="6">
        <f t="shared" ca="1" si="215"/>
        <v>0.12</v>
      </c>
      <c r="BO41" s="6">
        <f t="shared" ca="1" si="215"/>
        <v>0.12</v>
      </c>
      <c r="BP41" s="6">
        <f t="shared" ca="1" si="215"/>
        <v>0.12</v>
      </c>
      <c r="BQ41" s="6">
        <f t="shared" ca="1" si="215"/>
        <v>0.12</v>
      </c>
      <c r="BR41" s="6">
        <f t="shared" ca="1" si="215"/>
        <v>0.12</v>
      </c>
      <c r="BS41" s="6">
        <f t="shared" ca="1" si="215"/>
        <v>0.12</v>
      </c>
      <c r="BT41" s="6">
        <f t="shared" ca="1" si="215"/>
        <v>0.12</v>
      </c>
      <c r="BU41" s="6">
        <f t="shared" ca="1" si="215"/>
        <v>0.12</v>
      </c>
      <c r="BV41" s="6">
        <f t="shared" ca="1" si="215"/>
        <v>0.12</v>
      </c>
      <c r="BW41" s="6">
        <f t="shared" ca="1" si="215"/>
        <v>0.12</v>
      </c>
      <c r="BX41" s="6">
        <f t="shared" ca="1" si="215"/>
        <v>0.12</v>
      </c>
      <c r="BY41" s="31">
        <f t="shared" ca="1" si="203"/>
        <v>0</v>
      </c>
      <c r="BZ41" s="31">
        <f t="shared" ca="1" si="204"/>
        <v>0</v>
      </c>
      <c r="CA41" s="31">
        <f t="shared" ca="1" si="205"/>
        <v>431.03</v>
      </c>
      <c r="CB41" s="31">
        <f t="shared" ca="1" si="206"/>
        <v>553.11</v>
      </c>
      <c r="CC41" s="31">
        <f t="shared" ca="1" si="207"/>
        <v>706.73</v>
      </c>
      <c r="CD41" s="31">
        <f t="shared" ca="1" si="208"/>
        <v>255.45</v>
      </c>
      <c r="CE41" s="31">
        <f t="shared" ca="1" si="209"/>
        <v>347.54</v>
      </c>
      <c r="CF41" s="31">
        <f t="shared" ca="1" si="210"/>
        <v>83.57</v>
      </c>
      <c r="CG41" s="31">
        <f t="shared" ca="1" si="211"/>
        <v>120.45</v>
      </c>
      <c r="CH41" s="31">
        <f t="shared" ca="1" si="212"/>
        <v>270.70999999999998</v>
      </c>
      <c r="CI41" s="31">
        <f t="shared" ca="1" si="213"/>
        <v>91.3</v>
      </c>
      <c r="CJ41" s="31">
        <f t="shared" ca="1" si="214"/>
        <v>0</v>
      </c>
      <c r="CK41" s="32">
        <f t="shared" ca="1" si="56"/>
        <v>0</v>
      </c>
      <c r="CL41" s="32">
        <f t="shared" ca="1" si="57"/>
        <v>0</v>
      </c>
      <c r="CM41" s="32">
        <f t="shared" ca="1" si="58"/>
        <v>2.5099999999999998</v>
      </c>
      <c r="CN41" s="32">
        <f t="shared" ca="1" si="59"/>
        <v>3.23</v>
      </c>
      <c r="CO41" s="32">
        <f t="shared" ca="1" si="60"/>
        <v>4.12</v>
      </c>
      <c r="CP41" s="32">
        <f t="shared" ca="1" si="61"/>
        <v>1.49</v>
      </c>
      <c r="CQ41" s="32">
        <f t="shared" ca="1" si="62"/>
        <v>2.0299999999999998</v>
      </c>
      <c r="CR41" s="32">
        <f t="shared" ca="1" si="63"/>
        <v>0.49</v>
      </c>
      <c r="CS41" s="32">
        <f t="shared" ca="1" si="64"/>
        <v>0.7</v>
      </c>
      <c r="CT41" s="32">
        <f t="shared" ca="1" si="65"/>
        <v>1.58</v>
      </c>
      <c r="CU41" s="32">
        <f t="shared" ca="1" si="66"/>
        <v>0.53</v>
      </c>
      <c r="CV41" s="32">
        <f t="shared" ca="1" si="67"/>
        <v>0</v>
      </c>
      <c r="CW41" s="31">
        <f t="shared" ca="1" si="191"/>
        <v>0</v>
      </c>
      <c r="CX41" s="31">
        <f t="shared" ca="1" si="192"/>
        <v>0</v>
      </c>
      <c r="CY41" s="31">
        <f t="shared" ca="1" si="193"/>
        <v>276.92999999999995</v>
      </c>
      <c r="CZ41" s="31">
        <f t="shared" ca="1" si="194"/>
        <v>357.22000000000008</v>
      </c>
      <c r="DA41" s="31">
        <f t="shared" ca="1" si="195"/>
        <v>456.42</v>
      </c>
      <c r="DB41" s="31">
        <f t="shared" ca="1" si="196"/>
        <v>164.98</v>
      </c>
      <c r="DC41" s="31">
        <f t="shared" ca="1" si="197"/>
        <v>215.76999999999998</v>
      </c>
      <c r="DD41" s="31">
        <f t="shared" ca="1" si="198"/>
        <v>51.889999999999993</v>
      </c>
      <c r="DE41" s="31">
        <f t="shared" ca="1" si="199"/>
        <v>74.77</v>
      </c>
      <c r="DF41" s="31">
        <f t="shared" ca="1" si="200"/>
        <v>156.33999999999997</v>
      </c>
      <c r="DG41" s="31">
        <f t="shared" ca="1" si="201"/>
        <v>52.72</v>
      </c>
      <c r="DH41" s="31">
        <f t="shared" ca="1" si="202"/>
        <v>0</v>
      </c>
      <c r="DI41" s="32">
        <f t="shared" ca="1" si="68"/>
        <v>0</v>
      </c>
      <c r="DJ41" s="32">
        <f t="shared" ca="1" si="69"/>
        <v>0</v>
      </c>
      <c r="DK41" s="32">
        <f t="shared" ca="1" si="70"/>
        <v>13.85</v>
      </c>
      <c r="DL41" s="32">
        <f t="shared" ca="1" si="71"/>
        <v>17.86</v>
      </c>
      <c r="DM41" s="32">
        <f t="shared" ca="1" si="72"/>
        <v>22.82</v>
      </c>
      <c r="DN41" s="32">
        <f t="shared" ca="1" si="73"/>
        <v>8.25</v>
      </c>
      <c r="DO41" s="32">
        <f t="shared" ca="1" si="74"/>
        <v>10.79</v>
      </c>
      <c r="DP41" s="32">
        <f t="shared" ca="1" si="75"/>
        <v>2.59</v>
      </c>
      <c r="DQ41" s="32">
        <f t="shared" ca="1" si="76"/>
        <v>3.74</v>
      </c>
      <c r="DR41" s="32">
        <f t="shared" ca="1" si="77"/>
        <v>7.82</v>
      </c>
      <c r="DS41" s="32">
        <f t="shared" ca="1" si="78"/>
        <v>2.64</v>
      </c>
      <c r="DT41" s="32">
        <f t="shared" ca="1" si="79"/>
        <v>0</v>
      </c>
      <c r="DU41" s="31">
        <f t="shared" ca="1" si="80"/>
        <v>0</v>
      </c>
      <c r="DV41" s="31">
        <f t="shared" ca="1" si="81"/>
        <v>0</v>
      </c>
      <c r="DW41" s="31">
        <f t="shared" ca="1" si="82"/>
        <v>50.39</v>
      </c>
      <c r="DX41" s="31">
        <f t="shared" ca="1" si="83"/>
        <v>64.17</v>
      </c>
      <c r="DY41" s="31">
        <f t="shared" ca="1" si="84"/>
        <v>80.959999999999994</v>
      </c>
      <c r="DZ41" s="31">
        <f t="shared" ca="1" si="85"/>
        <v>28.88</v>
      </c>
      <c r="EA41" s="31">
        <f t="shared" ca="1" si="86"/>
        <v>37.28</v>
      </c>
      <c r="EB41" s="31">
        <f t="shared" ca="1" si="87"/>
        <v>8.84</v>
      </c>
      <c r="EC41" s="31">
        <f t="shared" ca="1" si="88"/>
        <v>12.57</v>
      </c>
      <c r="ED41" s="31">
        <f t="shared" ca="1" si="89"/>
        <v>25.93</v>
      </c>
      <c r="EE41" s="31">
        <f t="shared" ca="1" si="90"/>
        <v>8.6199999999999992</v>
      </c>
      <c r="EF41" s="31">
        <f t="shared" ca="1" si="91"/>
        <v>0</v>
      </c>
      <c r="EG41" s="32">
        <f t="shared" ca="1" si="92"/>
        <v>0</v>
      </c>
      <c r="EH41" s="32">
        <f t="shared" ca="1" si="93"/>
        <v>0</v>
      </c>
      <c r="EI41" s="32">
        <f t="shared" ca="1" si="94"/>
        <v>341.16999999999996</v>
      </c>
      <c r="EJ41" s="32">
        <f t="shared" ca="1" si="95"/>
        <v>439.25000000000011</v>
      </c>
      <c r="EK41" s="32">
        <f t="shared" ca="1" si="96"/>
        <v>560.20000000000005</v>
      </c>
      <c r="EL41" s="32">
        <f t="shared" ca="1" si="97"/>
        <v>202.10999999999999</v>
      </c>
      <c r="EM41" s="32">
        <f t="shared" ca="1" si="98"/>
        <v>263.83999999999997</v>
      </c>
      <c r="EN41" s="32">
        <f t="shared" ca="1" si="99"/>
        <v>63.319999999999993</v>
      </c>
      <c r="EO41" s="32">
        <f t="shared" ca="1" si="100"/>
        <v>91.079999999999984</v>
      </c>
      <c r="EP41" s="32">
        <f t="shared" ca="1" si="101"/>
        <v>190.08999999999997</v>
      </c>
      <c r="EQ41" s="32">
        <f t="shared" ca="1" si="102"/>
        <v>63.98</v>
      </c>
      <c r="ER41" s="32">
        <f t="shared" ca="1" si="103"/>
        <v>0</v>
      </c>
    </row>
    <row r="42" spans="1:148" x14ac:dyDescent="0.25">
      <c r="A42" t="s">
        <v>472</v>
      </c>
      <c r="B42" s="1" t="s">
        <v>529</v>
      </c>
      <c r="C42" t="str">
        <f t="shared" ca="1" si="216"/>
        <v>CRE1</v>
      </c>
      <c r="D42" t="str">
        <f t="shared" ca="1" si="217"/>
        <v>Cowley Ridge Expansion #1 Wind Facility</v>
      </c>
      <c r="F42" s="51">
        <v>51.406191</v>
      </c>
      <c r="Q42" s="32"/>
      <c r="R42" s="32">
        <v>2492.33</v>
      </c>
      <c r="S42" s="32"/>
      <c r="T42" s="32"/>
      <c r="U42" s="32"/>
      <c r="V42" s="32"/>
      <c r="W42" s="32"/>
      <c r="X42" s="32"/>
      <c r="Y42" s="32"/>
      <c r="Z42" s="32"/>
      <c r="AA42" s="32"/>
      <c r="AB42" s="32"/>
      <c r="AD42" s="2">
        <v>4.47</v>
      </c>
      <c r="AO42" s="33"/>
      <c r="AP42" s="33">
        <v>111.41</v>
      </c>
      <c r="AQ42" s="33"/>
      <c r="AR42" s="33"/>
      <c r="AS42" s="33"/>
      <c r="AT42" s="33"/>
      <c r="AU42" s="33"/>
      <c r="AV42" s="33"/>
      <c r="AW42" s="33"/>
      <c r="AX42" s="33"/>
      <c r="AY42" s="33"/>
      <c r="AZ42" s="33"/>
      <c r="BA42" s="31">
        <f t="shared" si="44"/>
        <v>0</v>
      </c>
      <c r="BB42" s="31">
        <f t="shared" si="45"/>
        <v>-2.74</v>
      </c>
      <c r="BC42" s="31">
        <f t="shared" si="46"/>
        <v>0</v>
      </c>
      <c r="BD42" s="31">
        <f t="shared" si="47"/>
        <v>0</v>
      </c>
      <c r="BE42" s="31">
        <f t="shared" si="48"/>
        <v>0</v>
      </c>
      <c r="BF42" s="31">
        <f t="shared" si="49"/>
        <v>0</v>
      </c>
      <c r="BG42" s="31">
        <f t="shared" si="50"/>
        <v>0</v>
      </c>
      <c r="BH42" s="31">
        <f t="shared" si="51"/>
        <v>0</v>
      </c>
      <c r="BI42" s="31">
        <f t="shared" si="52"/>
        <v>0</v>
      </c>
      <c r="BJ42" s="31">
        <f t="shared" si="53"/>
        <v>0</v>
      </c>
      <c r="BK42" s="31">
        <f t="shared" si="54"/>
        <v>0</v>
      </c>
      <c r="BL42" s="31">
        <f t="shared" si="55"/>
        <v>0</v>
      </c>
      <c r="BM42" s="6">
        <f t="shared" ca="1" si="215"/>
        <v>0.12</v>
      </c>
      <c r="BN42" s="6">
        <f t="shared" ca="1" si="215"/>
        <v>0.12</v>
      </c>
      <c r="BO42" s="6">
        <f t="shared" ca="1" si="215"/>
        <v>0.12</v>
      </c>
      <c r="BP42" s="6">
        <f t="shared" ca="1" si="215"/>
        <v>0.12</v>
      </c>
      <c r="BQ42" s="6">
        <f t="shared" ca="1" si="215"/>
        <v>0.12</v>
      </c>
      <c r="BR42" s="6">
        <f t="shared" ca="1" si="215"/>
        <v>0.12</v>
      </c>
      <c r="BS42" s="6">
        <f t="shared" ca="1" si="215"/>
        <v>0.12</v>
      </c>
      <c r="BT42" s="6">
        <f t="shared" ca="1" si="215"/>
        <v>0.12</v>
      </c>
      <c r="BU42" s="6">
        <f t="shared" ca="1" si="215"/>
        <v>0.12</v>
      </c>
      <c r="BV42" s="6">
        <f t="shared" ca="1" si="215"/>
        <v>0.12</v>
      </c>
      <c r="BW42" s="6">
        <f t="shared" ca="1" si="215"/>
        <v>0.12</v>
      </c>
      <c r="BX42" s="6">
        <f t="shared" ca="1" si="215"/>
        <v>0.12</v>
      </c>
      <c r="BY42" s="31">
        <f t="shared" ca="1" si="203"/>
        <v>0</v>
      </c>
      <c r="BZ42" s="31">
        <f t="shared" ca="1" si="204"/>
        <v>299.08</v>
      </c>
      <c r="CA42" s="31">
        <f t="shared" ca="1" si="205"/>
        <v>0</v>
      </c>
      <c r="CB42" s="31">
        <f t="shared" ca="1" si="206"/>
        <v>0</v>
      </c>
      <c r="CC42" s="31">
        <f t="shared" ca="1" si="207"/>
        <v>0</v>
      </c>
      <c r="CD42" s="31">
        <f t="shared" ca="1" si="208"/>
        <v>0</v>
      </c>
      <c r="CE42" s="31">
        <f t="shared" ca="1" si="209"/>
        <v>0</v>
      </c>
      <c r="CF42" s="31">
        <f t="shared" ca="1" si="210"/>
        <v>0</v>
      </c>
      <c r="CG42" s="31">
        <f t="shared" ca="1" si="211"/>
        <v>0</v>
      </c>
      <c r="CH42" s="31">
        <f t="shared" ca="1" si="212"/>
        <v>0</v>
      </c>
      <c r="CI42" s="31">
        <f t="shared" ca="1" si="213"/>
        <v>0</v>
      </c>
      <c r="CJ42" s="31">
        <f t="shared" ca="1" si="214"/>
        <v>0</v>
      </c>
      <c r="CK42" s="32">
        <f t="shared" ca="1" si="56"/>
        <v>0</v>
      </c>
      <c r="CL42" s="32">
        <f t="shared" ca="1" si="57"/>
        <v>1.74</v>
      </c>
      <c r="CM42" s="32">
        <f t="shared" ca="1" si="58"/>
        <v>0</v>
      </c>
      <c r="CN42" s="32">
        <f t="shared" ca="1" si="59"/>
        <v>0</v>
      </c>
      <c r="CO42" s="32">
        <f t="shared" ca="1" si="60"/>
        <v>0</v>
      </c>
      <c r="CP42" s="32">
        <f t="shared" ca="1" si="61"/>
        <v>0</v>
      </c>
      <c r="CQ42" s="32">
        <f t="shared" ca="1" si="62"/>
        <v>0</v>
      </c>
      <c r="CR42" s="32">
        <f t="shared" ca="1" si="63"/>
        <v>0</v>
      </c>
      <c r="CS42" s="32">
        <f t="shared" ca="1" si="64"/>
        <v>0</v>
      </c>
      <c r="CT42" s="32">
        <f t="shared" ca="1" si="65"/>
        <v>0</v>
      </c>
      <c r="CU42" s="32">
        <f t="shared" ca="1" si="66"/>
        <v>0</v>
      </c>
      <c r="CV42" s="32">
        <f t="shared" ca="1" si="67"/>
        <v>0</v>
      </c>
      <c r="CW42" s="31">
        <f t="shared" ca="1" si="191"/>
        <v>0</v>
      </c>
      <c r="CX42" s="31">
        <f t="shared" ca="1" si="192"/>
        <v>192.15</v>
      </c>
      <c r="CY42" s="31">
        <f t="shared" ca="1" si="193"/>
        <v>0</v>
      </c>
      <c r="CZ42" s="31">
        <f t="shared" ca="1" si="194"/>
        <v>0</v>
      </c>
      <c r="DA42" s="31">
        <f t="shared" ca="1" si="195"/>
        <v>0</v>
      </c>
      <c r="DB42" s="31">
        <f t="shared" ca="1" si="196"/>
        <v>0</v>
      </c>
      <c r="DC42" s="31">
        <f t="shared" ca="1" si="197"/>
        <v>0</v>
      </c>
      <c r="DD42" s="31">
        <f t="shared" ca="1" si="198"/>
        <v>0</v>
      </c>
      <c r="DE42" s="31">
        <f t="shared" ca="1" si="199"/>
        <v>0</v>
      </c>
      <c r="DF42" s="31">
        <f t="shared" ca="1" si="200"/>
        <v>0</v>
      </c>
      <c r="DG42" s="31">
        <f t="shared" ca="1" si="201"/>
        <v>0</v>
      </c>
      <c r="DH42" s="31">
        <f t="shared" ca="1" si="202"/>
        <v>0</v>
      </c>
      <c r="DI42" s="32">
        <f t="shared" ca="1" si="68"/>
        <v>0</v>
      </c>
      <c r="DJ42" s="32">
        <f t="shared" ca="1" si="69"/>
        <v>9.61</v>
      </c>
      <c r="DK42" s="32">
        <f t="shared" ca="1" si="70"/>
        <v>0</v>
      </c>
      <c r="DL42" s="32">
        <f t="shared" ca="1" si="71"/>
        <v>0</v>
      </c>
      <c r="DM42" s="32">
        <f t="shared" ca="1" si="72"/>
        <v>0</v>
      </c>
      <c r="DN42" s="32">
        <f t="shared" ca="1" si="73"/>
        <v>0</v>
      </c>
      <c r="DO42" s="32">
        <f t="shared" ca="1" si="74"/>
        <v>0</v>
      </c>
      <c r="DP42" s="32">
        <f t="shared" ca="1" si="75"/>
        <v>0</v>
      </c>
      <c r="DQ42" s="32">
        <f t="shared" ca="1" si="76"/>
        <v>0</v>
      </c>
      <c r="DR42" s="32">
        <f t="shared" ca="1" si="77"/>
        <v>0</v>
      </c>
      <c r="DS42" s="32">
        <f t="shared" ca="1" si="78"/>
        <v>0</v>
      </c>
      <c r="DT42" s="32">
        <f t="shared" ca="1" si="79"/>
        <v>0</v>
      </c>
      <c r="DU42" s="31">
        <f t="shared" ca="1" si="80"/>
        <v>0</v>
      </c>
      <c r="DV42" s="31">
        <f t="shared" ca="1" si="81"/>
        <v>35.369999999999997</v>
      </c>
      <c r="DW42" s="31">
        <f t="shared" ca="1" si="82"/>
        <v>0</v>
      </c>
      <c r="DX42" s="31">
        <f t="shared" ca="1" si="83"/>
        <v>0</v>
      </c>
      <c r="DY42" s="31">
        <f t="shared" ca="1" si="84"/>
        <v>0</v>
      </c>
      <c r="DZ42" s="31">
        <f t="shared" ca="1" si="85"/>
        <v>0</v>
      </c>
      <c r="EA42" s="31">
        <f t="shared" ca="1" si="86"/>
        <v>0</v>
      </c>
      <c r="EB42" s="31">
        <f t="shared" ca="1" si="87"/>
        <v>0</v>
      </c>
      <c r="EC42" s="31">
        <f t="shared" ca="1" si="88"/>
        <v>0</v>
      </c>
      <c r="ED42" s="31">
        <f t="shared" ca="1" si="89"/>
        <v>0</v>
      </c>
      <c r="EE42" s="31">
        <f t="shared" ca="1" si="90"/>
        <v>0</v>
      </c>
      <c r="EF42" s="31">
        <f t="shared" ca="1" si="91"/>
        <v>0</v>
      </c>
      <c r="EG42" s="32">
        <f t="shared" ca="1" si="92"/>
        <v>0</v>
      </c>
      <c r="EH42" s="32">
        <f t="shared" ca="1" si="93"/>
        <v>237.13</v>
      </c>
      <c r="EI42" s="32">
        <f t="shared" ca="1" si="94"/>
        <v>0</v>
      </c>
      <c r="EJ42" s="32">
        <f t="shared" ca="1" si="95"/>
        <v>0</v>
      </c>
      <c r="EK42" s="32">
        <f t="shared" ca="1" si="96"/>
        <v>0</v>
      </c>
      <c r="EL42" s="32">
        <f t="shared" ca="1" si="97"/>
        <v>0</v>
      </c>
      <c r="EM42" s="32">
        <f t="shared" ca="1" si="98"/>
        <v>0</v>
      </c>
      <c r="EN42" s="32">
        <f t="shared" ca="1" si="99"/>
        <v>0</v>
      </c>
      <c r="EO42" s="32">
        <f t="shared" ca="1" si="100"/>
        <v>0</v>
      </c>
      <c r="EP42" s="32">
        <f t="shared" ca="1" si="101"/>
        <v>0</v>
      </c>
      <c r="EQ42" s="32">
        <f t="shared" ca="1" si="102"/>
        <v>0</v>
      </c>
      <c r="ER42" s="32">
        <f t="shared" ca="1" si="103"/>
        <v>0</v>
      </c>
    </row>
    <row r="43" spans="1:148" x14ac:dyDescent="0.25">
      <c r="A43" t="s">
        <v>554</v>
      </c>
      <c r="B43" s="1" t="s">
        <v>239</v>
      </c>
      <c r="C43" t="str">
        <f t="shared" ca="1" si="216"/>
        <v>CRE2</v>
      </c>
      <c r="D43" t="str">
        <f t="shared" ca="1" si="217"/>
        <v>Cowley Ridge Expansion #2 Wind Facility</v>
      </c>
      <c r="E43" s="51">
        <v>0</v>
      </c>
      <c r="Q43" s="32">
        <v>0</v>
      </c>
      <c r="R43" s="32"/>
      <c r="S43" s="32"/>
      <c r="T43" s="32"/>
      <c r="U43" s="32"/>
      <c r="V43" s="32"/>
      <c r="W43" s="32"/>
      <c r="X43" s="32"/>
      <c r="Y43" s="32"/>
      <c r="Z43" s="32"/>
      <c r="AA43" s="32"/>
      <c r="AB43" s="32"/>
      <c r="AC43" s="2">
        <v>4.47</v>
      </c>
      <c r="AO43" s="33">
        <v>0</v>
      </c>
      <c r="AP43" s="33"/>
      <c r="AQ43" s="33"/>
      <c r="AR43" s="33"/>
      <c r="AS43" s="33"/>
      <c r="AT43" s="33"/>
      <c r="AU43" s="33"/>
      <c r="AV43" s="33"/>
      <c r="AW43" s="33"/>
      <c r="AX43" s="33"/>
      <c r="AY43" s="33"/>
      <c r="AZ43" s="33"/>
      <c r="BA43" s="31">
        <f t="shared" si="44"/>
        <v>0</v>
      </c>
      <c r="BB43" s="31">
        <f t="shared" si="45"/>
        <v>0</v>
      </c>
      <c r="BC43" s="31">
        <f t="shared" si="46"/>
        <v>0</v>
      </c>
      <c r="BD43" s="31">
        <f t="shared" si="47"/>
        <v>0</v>
      </c>
      <c r="BE43" s="31">
        <f t="shared" si="48"/>
        <v>0</v>
      </c>
      <c r="BF43" s="31">
        <f t="shared" si="49"/>
        <v>0</v>
      </c>
      <c r="BG43" s="31">
        <f t="shared" si="50"/>
        <v>0</v>
      </c>
      <c r="BH43" s="31">
        <f t="shared" si="51"/>
        <v>0</v>
      </c>
      <c r="BI43" s="31">
        <f t="shared" si="52"/>
        <v>0</v>
      </c>
      <c r="BJ43" s="31">
        <f t="shared" si="53"/>
        <v>0</v>
      </c>
      <c r="BK43" s="31">
        <f t="shared" si="54"/>
        <v>0</v>
      </c>
      <c r="BL43" s="31">
        <f t="shared" si="55"/>
        <v>0</v>
      </c>
      <c r="BM43" s="6">
        <f t="shared" ca="1" si="215"/>
        <v>9.2799999999999994E-2</v>
      </c>
      <c r="BN43" s="6">
        <f t="shared" ca="1" si="215"/>
        <v>9.2799999999999994E-2</v>
      </c>
      <c r="BO43" s="6">
        <f t="shared" ca="1" si="215"/>
        <v>9.2799999999999994E-2</v>
      </c>
      <c r="BP43" s="6">
        <f t="shared" ca="1" si="215"/>
        <v>9.2799999999999994E-2</v>
      </c>
      <c r="BQ43" s="6">
        <f t="shared" ca="1" si="215"/>
        <v>9.2799999999999994E-2</v>
      </c>
      <c r="BR43" s="6">
        <f t="shared" ca="1" si="215"/>
        <v>9.2799999999999994E-2</v>
      </c>
      <c r="BS43" s="6">
        <f t="shared" ca="1" si="215"/>
        <v>9.2799999999999994E-2</v>
      </c>
      <c r="BT43" s="6">
        <f t="shared" ca="1" si="215"/>
        <v>9.2799999999999994E-2</v>
      </c>
      <c r="BU43" s="6">
        <f t="shared" ca="1" si="215"/>
        <v>9.2799999999999994E-2</v>
      </c>
      <c r="BV43" s="6">
        <f t="shared" ca="1" si="215"/>
        <v>9.2799999999999994E-2</v>
      </c>
      <c r="BW43" s="6">
        <f t="shared" ca="1" si="215"/>
        <v>9.2799999999999994E-2</v>
      </c>
      <c r="BX43" s="6">
        <f t="shared" ca="1" si="215"/>
        <v>9.2799999999999994E-2</v>
      </c>
      <c r="BY43" s="31">
        <f t="shared" ca="1" si="203"/>
        <v>0</v>
      </c>
      <c r="BZ43" s="31">
        <f t="shared" ca="1" si="204"/>
        <v>0</v>
      </c>
      <c r="CA43" s="31">
        <f t="shared" ca="1" si="205"/>
        <v>0</v>
      </c>
      <c r="CB43" s="31">
        <f t="shared" ca="1" si="206"/>
        <v>0</v>
      </c>
      <c r="CC43" s="31">
        <f t="shared" ca="1" si="207"/>
        <v>0</v>
      </c>
      <c r="CD43" s="31">
        <f t="shared" ca="1" si="208"/>
        <v>0</v>
      </c>
      <c r="CE43" s="31">
        <f t="shared" ca="1" si="209"/>
        <v>0</v>
      </c>
      <c r="CF43" s="31">
        <f t="shared" ca="1" si="210"/>
        <v>0</v>
      </c>
      <c r="CG43" s="31">
        <f t="shared" ca="1" si="211"/>
        <v>0</v>
      </c>
      <c r="CH43" s="31">
        <f t="shared" ca="1" si="212"/>
        <v>0</v>
      </c>
      <c r="CI43" s="31">
        <f t="shared" ca="1" si="213"/>
        <v>0</v>
      </c>
      <c r="CJ43" s="31">
        <f t="shared" ca="1" si="214"/>
        <v>0</v>
      </c>
      <c r="CK43" s="32">
        <f t="shared" ca="1" si="56"/>
        <v>0</v>
      </c>
      <c r="CL43" s="32">
        <f t="shared" ca="1" si="57"/>
        <v>0</v>
      </c>
      <c r="CM43" s="32">
        <f t="shared" ca="1" si="58"/>
        <v>0</v>
      </c>
      <c r="CN43" s="32">
        <f t="shared" ca="1" si="59"/>
        <v>0</v>
      </c>
      <c r="CO43" s="32">
        <f t="shared" ca="1" si="60"/>
        <v>0</v>
      </c>
      <c r="CP43" s="32">
        <f t="shared" ca="1" si="61"/>
        <v>0</v>
      </c>
      <c r="CQ43" s="32">
        <f t="shared" ca="1" si="62"/>
        <v>0</v>
      </c>
      <c r="CR43" s="32">
        <f t="shared" ca="1" si="63"/>
        <v>0</v>
      </c>
      <c r="CS43" s="32">
        <f t="shared" ca="1" si="64"/>
        <v>0</v>
      </c>
      <c r="CT43" s="32">
        <f t="shared" ca="1" si="65"/>
        <v>0</v>
      </c>
      <c r="CU43" s="32">
        <f t="shared" ca="1" si="66"/>
        <v>0</v>
      </c>
      <c r="CV43" s="32">
        <f t="shared" ca="1" si="67"/>
        <v>0</v>
      </c>
      <c r="CW43" s="31">
        <f t="shared" ca="1" si="191"/>
        <v>0</v>
      </c>
      <c r="CX43" s="31">
        <f t="shared" ca="1" si="192"/>
        <v>0</v>
      </c>
      <c r="CY43" s="31">
        <f t="shared" ca="1" si="193"/>
        <v>0</v>
      </c>
      <c r="CZ43" s="31">
        <f t="shared" ca="1" si="194"/>
        <v>0</v>
      </c>
      <c r="DA43" s="31">
        <f t="shared" ca="1" si="195"/>
        <v>0</v>
      </c>
      <c r="DB43" s="31">
        <f t="shared" ca="1" si="196"/>
        <v>0</v>
      </c>
      <c r="DC43" s="31">
        <f t="shared" ca="1" si="197"/>
        <v>0</v>
      </c>
      <c r="DD43" s="31">
        <f t="shared" ca="1" si="198"/>
        <v>0</v>
      </c>
      <c r="DE43" s="31">
        <f t="shared" ca="1" si="199"/>
        <v>0</v>
      </c>
      <c r="DF43" s="31">
        <f t="shared" ca="1" si="200"/>
        <v>0</v>
      </c>
      <c r="DG43" s="31">
        <f t="shared" ca="1" si="201"/>
        <v>0</v>
      </c>
      <c r="DH43" s="31">
        <f t="shared" ca="1" si="202"/>
        <v>0</v>
      </c>
      <c r="DI43" s="32">
        <f t="shared" ca="1" si="68"/>
        <v>0</v>
      </c>
      <c r="DJ43" s="32">
        <f t="shared" ca="1" si="69"/>
        <v>0</v>
      </c>
      <c r="DK43" s="32">
        <f t="shared" ca="1" si="70"/>
        <v>0</v>
      </c>
      <c r="DL43" s="32">
        <f t="shared" ca="1" si="71"/>
        <v>0</v>
      </c>
      <c r="DM43" s="32">
        <f t="shared" ca="1" si="72"/>
        <v>0</v>
      </c>
      <c r="DN43" s="32">
        <f t="shared" ca="1" si="73"/>
        <v>0</v>
      </c>
      <c r="DO43" s="32">
        <f t="shared" ca="1" si="74"/>
        <v>0</v>
      </c>
      <c r="DP43" s="32">
        <f t="shared" ca="1" si="75"/>
        <v>0</v>
      </c>
      <c r="DQ43" s="32">
        <f t="shared" ca="1" si="76"/>
        <v>0</v>
      </c>
      <c r="DR43" s="32">
        <f t="shared" ca="1" si="77"/>
        <v>0</v>
      </c>
      <c r="DS43" s="32">
        <f t="shared" ca="1" si="78"/>
        <v>0</v>
      </c>
      <c r="DT43" s="32">
        <f t="shared" ca="1" si="79"/>
        <v>0</v>
      </c>
      <c r="DU43" s="31">
        <f t="shared" ca="1" si="80"/>
        <v>0</v>
      </c>
      <c r="DV43" s="31">
        <f t="shared" ca="1" si="81"/>
        <v>0</v>
      </c>
      <c r="DW43" s="31">
        <f t="shared" ca="1" si="82"/>
        <v>0</v>
      </c>
      <c r="DX43" s="31">
        <f t="shared" ca="1" si="83"/>
        <v>0</v>
      </c>
      <c r="DY43" s="31">
        <f t="shared" ca="1" si="84"/>
        <v>0</v>
      </c>
      <c r="DZ43" s="31">
        <f t="shared" ca="1" si="85"/>
        <v>0</v>
      </c>
      <c r="EA43" s="31">
        <f t="shared" ca="1" si="86"/>
        <v>0</v>
      </c>
      <c r="EB43" s="31">
        <f t="shared" ca="1" si="87"/>
        <v>0</v>
      </c>
      <c r="EC43" s="31">
        <f t="shared" ca="1" si="88"/>
        <v>0</v>
      </c>
      <c r="ED43" s="31">
        <f t="shared" ca="1" si="89"/>
        <v>0</v>
      </c>
      <c r="EE43" s="31">
        <f t="shared" ca="1" si="90"/>
        <v>0</v>
      </c>
      <c r="EF43" s="31">
        <f t="shared" ca="1" si="91"/>
        <v>0</v>
      </c>
      <c r="EG43" s="32">
        <f t="shared" ca="1" si="92"/>
        <v>0</v>
      </c>
      <c r="EH43" s="32">
        <f t="shared" ca="1" si="93"/>
        <v>0</v>
      </c>
      <c r="EI43" s="32">
        <f t="shared" ca="1" si="94"/>
        <v>0</v>
      </c>
      <c r="EJ43" s="32">
        <f t="shared" ca="1" si="95"/>
        <v>0</v>
      </c>
      <c r="EK43" s="32">
        <f t="shared" ca="1" si="96"/>
        <v>0</v>
      </c>
      <c r="EL43" s="32">
        <f t="shared" ca="1" si="97"/>
        <v>0</v>
      </c>
      <c r="EM43" s="32">
        <f t="shared" ca="1" si="98"/>
        <v>0</v>
      </c>
      <c r="EN43" s="32">
        <f t="shared" ca="1" si="99"/>
        <v>0</v>
      </c>
      <c r="EO43" s="32">
        <f t="shared" ca="1" si="100"/>
        <v>0</v>
      </c>
      <c r="EP43" s="32">
        <f t="shared" ca="1" si="101"/>
        <v>0</v>
      </c>
      <c r="EQ43" s="32">
        <f t="shared" ca="1" si="102"/>
        <v>0</v>
      </c>
      <c r="ER43" s="32">
        <f t="shared" ca="1" si="103"/>
        <v>0</v>
      </c>
    </row>
    <row r="44" spans="1:148" x14ac:dyDescent="0.25">
      <c r="A44" t="s">
        <v>472</v>
      </c>
      <c r="B44" s="1" t="s">
        <v>239</v>
      </c>
      <c r="C44" t="str">
        <f t="shared" ca="1" si="216"/>
        <v>CRE2</v>
      </c>
      <c r="D44" t="str">
        <f t="shared" ca="1" si="217"/>
        <v>Cowley Ridge Expansion #2 Wind Facility</v>
      </c>
      <c r="G44" s="51">
        <v>0</v>
      </c>
      <c r="H44" s="51">
        <v>85.421375999999995</v>
      </c>
      <c r="I44" s="51">
        <v>37.113841000000001</v>
      </c>
      <c r="J44" s="51">
        <v>44.928401999999998</v>
      </c>
      <c r="K44" s="51">
        <v>37.418309000000001</v>
      </c>
      <c r="L44" s="51">
        <v>30.958849000000001</v>
      </c>
      <c r="M44" s="51">
        <v>48.665219999999998</v>
      </c>
      <c r="N44" s="51">
        <v>114.286027</v>
      </c>
      <c r="O44" s="51">
        <v>64.911355</v>
      </c>
      <c r="P44" s="51">
        <v>0</v>
      </c>
      <c r="Q44" s="32"/>
      <c r="R44" s="32"/>
      <c r="S44" s="32">
        <v>0</v>
      </c>
      <c r="T44" s="32">
        <v>2278.71</v>
      </c>
      <c r="U44" s="32">
        <v>3047.4</v>
      </c>
      <c r="V44" s="32">
        <v>1374.67</v>
      </c>
      <c r="W44" s="32">
        <v>3296.96</v>
      </c>
      <c r="X44" s="32">
        <v>1157.6500000000001</v>
      </c>
      <c r="Y44" s="32">
        <v>1060.8699999999999</v>
      </c>
      <c r="Z44" s="32">
        <v>2771.33</v>
      </c>
      <c r="AA44" s="32">
        <v>1711.32</v>
      </c>
      <c r="AB44" s="32">
        <v>0</v>
      </c>
      <c r="AE44" s="2">
        <v>4.47</v>
      </c>
      <c r="AF44" s="2">
        <v>4.47</v>
      </c>
      <c r="AG44" s="2">
        <v>4.47</v>
      </c>
      <c r="AH44" s="2">
        <v>4.47</v>
      </c>
      <c r="AI44" s="2">
        <v>4.47</v>
      </c>
      <c r="AJ44" s="2">
        <v>4.47</v>
      </c>
      <c r="AK44" s="2">
        <v>4.47</v>
      </c>
      <c r="AL44" s="2">
        <v>4.47</v>
      </c>
      <c r="AM44" s="2">
        <v>4.47</v>
      </c>
      <c r="AN44" s="2">
        <v>4.47</v>
      </c>
      <c r="AO44" s="33"/>
      <c r="AP44" s="33"/>
      <c r="AQ44" s="33">
        <v>0</v>
      </c>
      <c r="AR44" s="33">
        <v>101.86</v>
      </c>
      <c r="AS44" s="33">
        <v>136.22</v>
      </c>
      <c r="AT44" s="33">
        <v>61.45</v>
      </c>
      <c r="AU44" s="33">
        <v>147.37</v>
      </c>
      <c r="AV44" s="33">
        <v>51.75</v>
      </c>
      <c r="AW44" s="33">
        <v>47.42</v>
      </c>
      <c r="AX44" s="33">
        <v>123.88</v>
      </c>
      <c r="AY44" s="33">
        <v>76.5</v>
      </c>
      <c r="AZ44" s="33">
        <v>0</v>
      </c>
      <c r="BA44" s="31">
        <f t="shared" si="44"/>
        <v>0</v>
      </c>
      <c r="BB44" s="31">
        <f t="shared" si="45"/>
        <v>0</v>
      </c>
      <c r="BC44" s="31">
        <f t="shared" si="46"/>
        <v>0</v>
      </c>
      <c r="BD44" s="31">
        <f t="shared" si="47"/>
        <v>-3.42</v>
      </c>
      <c r="BE44" s="31">
        <f t="shared" si="48"/>
        <v>-4.57</v>
      </c>
      <c r="BF44" s="31">
        <f t="shared" si="49"/>
        <v>-2.06</v>
      </c>
      <c r="BG44" s="31">
        <f t="shared" si="50"/>
        <v>4.95</v>
      </c>
      <c r="BH44" s="31">
        <f t="shared" si="51"/>
        <v>1.74</v>
      </c>
      <c r="BI44" s="31">
        <f t="shared" si="52"/>
        <v>1.59</v>
      </c>
      <c r="BJ44" s="31">
        <f t="shared" si="53"/>
        <v>18.57</v>
      </c>
      <c r="BK44" s="31">
        <f t="shared" si="54"/>
        <v>11.47</v>
      </c>
      <c r="BL44" s="31">
        <f t="shared" si="55"/>
        <v>0</v>
      </c>
      <c r="BM44" s="6">
        <f t="shared" ca="1" si="215"/>
        <v>9.2799999999999994E-2</v>
      </c>
      <c r="BN44" s="6">
        <f t="shared" ca="1" si="215"/>
        <v>9.2799999999999994E-2</v>
      </c>
      <c r="BO44" s="6">
        <f t="shared" ca="1" si="215"/>
        <v>9.2799999999999994E-2</v>
      </c>
      <c r="BP44" s="6">
        <f t="shared" ca="1" si="215"/>
        <v>9.2799999999999994E-2</v>
      </c>
      <c r="BQ44" s="6">
        <f t="shared" ca="1" si="215"/>
        <v>9.2799999999999994E-2</v>
      </c>
      <c r="BR44" s="6">
        <f t="shared" ca="1" si="215"/>
        <v>9.2799999999999994E-2</v>
      </c>
      <c r="BS44" s="6">
        <f t="shared" ca="1" si="215"/>
        <v>9.2799999999999994E-2</v>
      </c>
      <c r="BT44" s="6">
        <f t="shared" ca="1" si="215"/>
        <v>9.2799999999999994E-2</v>
      </c>
      <c r="BU44" s="6">
        <f t="shared" ca="1" si="215"/>
        <v>9.2799999999999994E-2</v>
      </c>
      <c r="BV44" s="6">
        <f t="shared" ca="1" si="215"/>
        <v>9.2799999999999994E-2</v>
      </c>
      <c r="BW44" s="6">
        <f t="shared" ca="1" si="215"/>
        <v>9.2799999999999994E-2</v>
      </c>
      <c r="BX44" s="6">
        <f t="shared" ca="1" si="215"/>
        <v>9.2799999999999994E-2</v>
      </c>
      <c r="BY44" s="31">
        <f t="shared" ca="1" si="203"/>
        <v>0</v>
      </c>
      <c r="BZ44" s="31">
        <f t="shared" ca="1" si="204"/>
        <v>0</v>
      </c>
      <c r="CA44" s="31">
        <f t="shared" ca="1" si="205"/>
        <v>0</v>
      </c>
      <c r="CB44" s="31">
        <f t="shared" ca="1" si="206"/>
        <v>211.46</v>
      </c>
      <c r="CC44" s="31">
        <f t="shared" ca="1" si="207"/>
        <v>282.8</v>
      </c>
      <c r="CD44" s="31">
        <f t="shared" ca="1" si="208"/>
        <v>127.57</v>
      </c>
      <c r="CE44" s="31">
        <f t="shared" ca="1" si="209"/>
        <v>305.95999999999998</v>
      </c>
      <c r="CF44" s="31">
        <f t="shared" ca="1" si="210"/>
        <v>107.43</v>
      </c>
      <c r="CG44" s="31">
        <f t="shared" ca="1" si="211"/>
        <v>98.45</v>
      </c>
      <c r="CH44" s="31">
        <f t="shared" ca="1" si="212"/>
        <v>257.18</v>
      </c>
      <c r="CI44" s="31">
        <f t="shared" ca="1" si="213"/>
        <v>158.81</v>
      </c>
      <c r="CJ44" s="31">
        <f t="shared" ca="1" si="214"/>
        <v>0</v>
      </c>
      <c r="CK44" s="32">
        <f t="shared" ca="1" si="56"/>
        <v>0</v>
      </c>
      <c r="CL44" s="32">
        <f t="shared" ca="1" si="57"/>
        <v>0</v>
      </c>
      <c r="CM44" s="32">
        <f t="shared" ca="1" si="58"/>
        <v>0</v>
      </c>
      <c r="CN44" s="32">
        <f t="shared" ca="1" si="59"/>
        <v>1.6</v>
      </c>
      <c r="CO44" s="32">
        <f t="shared" ca="1" si="60"/>
        <v>2.13</v>
      </c>
      <c r="CP44" s="32">
        <f t="shared" ca="1" si="61"/>
        <v>0.96</v>
      </c>
      <c r="CQ44" s="32">
        <f t="shared" ca="1" si="62"/>
        <v>2.31</v>
      </c>
      <c r="CR44" s="32">
        <f t="shared" ca="1" si="63"/>
        <v>0.81</v>
      </c>
      <c r="CS44" s="32">
        <f t="shared" ca="1" si="64"/>
        <v>0.74</v>
      </c>
      <c r="CT44" s="32">
        <f t="shared" ca="1" si="65"/>
        <v>1.94</v>
      </c>
      <c r="CU44" s="32">
        <f t="shared" ca="1" si="66"/>
        <v>1.2</v>
      </c>
      <c r="CV44" s="32">
        <f t="shared" ca="1" si="67"/>
        <v>0</v>
      </c>
      <c r="CW44" s="31">
        <f t="shared" ca="1" si="191"/>
        <v>0</v>
      </c>
      <c r="CX44" s="31">
        <f t="shared" ca="1" si="192"/>
        <v>0</v>
      </c>
      <c r="CY44" s="31">
        <f t="shared" ca="1" si="193"/>
        <v>0</v>
      </c>
      <c r="CZ44" s="31">
        <f t="shared" ca="1" si="194"/>
        <v>114.62</v>
      </c>
      <c r="DA44" s="31">
        <f t="shared" ca="1" si="195"/>
        <v>153.28</v>
      </c>
      <c r="DB44" s="31">
        <f t="shared" ca="1" si="196"/>
        <v>69.14</v>
      </c>
      <c r="DC44" s="31">
        <f t="shared" ca="1" si="197"/>
        <v>155.94999999999999</v>
      </c>
      <c r="DD44" s="31">
        <f t="shared" ca="1" si="198"/>
        <v>54.750000000000007</v>
      </c>
      <c r="DE44" s="31">
        <f t="shared" ca="1" si="199"/>
        <v>50.179999999999993</v>
      </c>
      <c r="DF44" s="31">
        <f t="shared" ca="1" si="200"/>
        <v>116.67000000000002</v>
      </c>
      <c r="DG44" s="31">
        <f t="shared" ca="1" si="201"/>
        <v>72.039999999999992</v>
      </c>
      <c r="DH44" s="31">
        <f t="shared" ca="1" si="202"/>
        <v>0</v>
      </c>
      <c r="DI44" s="32">
        <f t="shared" ca="1" si="68"/>
        <v>0</v>
      </c>
      <c r="DJ44" s="32">
        <f t="shared" ca="1" si="69"/>
        <v>0</v>
      </c>
      <c r="DK44" s="32">
        <f t="shared" ca="1" si="70"/>
        <v>0</v>
      </c>
      <c r="DL44" s="32">
        <f t="shared" ca="1" si="71"/>
        <v>5.73</v>
      </c>
      <c r="DM44" s="32">
        <f t="shared" ca="1" si="72"/>
        <v>7.66</v>
      </c>
      <c r="DN44" s="32">
        <f t="shared" ca="1" si="73"/>
        <v>3.46</v>
      </c>
      <c r="DO44" s="32">
        <f t="shared" ca="1" si="74"/>
        <v>7.8</v>
      </c>
      <c r="DP44" s="32">
        <f t="shared" ca="1" si="75"/>
        <v>2.74</v>
      </c>
      <c r="DQ44" s="32">
        <f t="shared" ca="1" si="76"/>
        <v>2.5099999999999998</v>
      </c>
      <c r="DR44" s="32">
        <f t="shared" ca="1" si="77"/>
        <v>5.83</v>
      </c>
      <c r="DS44" s="32">
        <f t="shared" ca="1" si="78"/>
        <v>3.6</v>
      </c>
      <c r="DT44" s="32">
        <f t="shared" ca="1" si="79"/>
        <v>0</v>
      </c>
      <c r="DU44" s="31">
        <f t="shared" ca="1" si="80"/>
        <v>0</v>
      </c>
      <c r="DV44" s="31">
        <f t="shared" ca="1" si="81"/>
        <v>0</v>
      </c>
      <c r="DW44" s="31">
        <f t="shared" ca="1" si="82"/>
        <v>0</v>
      </c>
      <c r="DX44" s="31">
        <f t="shared" ca="1" si="83"/>
        <v>20.59</v>
      </c>
      <c r="DY44" s="31">
        <f t="shared" ca="1" si="84"/>
        <v>27.19</v>
      </c>
      <c r="DZ44" s="31">
        <f t="shared" ca="1" si="85"/>
        <v>12.1</v>
      </c>
      <c r="EA44" s="31">
        <f t="shared" ca="1" si="86"/>
        <v>26.94</v>
      </c>
      <c r="EB44" s="31">
        <f t="shared" ca="1" si="87"/>
        <v>9.33</v>
      </c>
      <c r="EC44" s="31">
        <f t="shared" ca="1" si="88"/>
        <v>8.44</v>
      </c>
      <c r="ED44" s="31">
        <f t="shared" ca="1" si="89"/>
        <v>19.350000000000001</v>
      </c>
      <c r="EE44" s="31">
        <f t="shared" ca="1" si="90"/>
        <v>11.78</v>
      </c>
      <c r="EF44" s="31">
        <f t="shared" ca="1" si="91"/>
        <v>0</v>
      </c>
      <c r="EG44" s="32">
        <f t="shared" ca="1" si="92"/>
        <v>0</v>
      </c>
      <c r="EH44" s="32">
        <f t="shared" ca="1" si="93"/>
        <v>0</v>
      </c>
      <c r="EI44" s="32">
        <f t="shared" ca="1" si="94"/>
        <v>0</v>
      </c>
      <c r="EJ44" s="32">
        <f t="shared" ca="1" si="95"/>
        <v>140.94</v>
      </c>
      <c r="EK44" s="32">
        <f t="shared" ca="1" si="96"/>
        <v>188.13</v>
      </c>
      <c r="EL44" s="32">
        <f t="shared" ca="1" si="97"/>
        <v>84.699999999999989</v>
      </c>
      <c r="EM44" s="32">
        <f t="shared" ca="1" si="98"/>
        <v>190.69</v>
      </c>
      <c r="EN44" s="32">
        <f t="shared" ca="1" si="99"/>
        <v>66.820000000000007</v>
      </c>
      <c r="EO44" s="32">
        <f t="shared" ca="1" si="100"/>
        <v>61.129999999999988</v>
      </c>
      <c r="EP44" s="32">
        <f t="shared" ca="1" si="101"/>
        <v>141.85000000000002</v>
      </c>
      <c r="EQ44" s="32">
        <f t="shared" ca="1" si="102"/>
        <v>87.419999999999987</v>
      </c>
      <c r="ER44" s="32">
        <f t="shared" ca="1" si="103"/>
        <v>0</v>
      </c>
    </row>
    <row r="45" spans="1:148" x14ac:dyDescent="0.25">
      <c r="A45" t="s">
        <v>460</v>
      </c>
      <c r="B45" s="1" t="s">
        <v>160</v>
      </c>
      <c r="C45" t="str">
        <f t="shared" ca="1" si="216"/>
        <v>CRE3</v>
      </c>
      <c r="D45" t="str">
        <f t="shared" ca="1" si="217"/>
        <v>Cowley North Wind Facility</v>
      </c>
      <c r="E45" s="51">
        <v>5475.0393000000004</v>
      </c>
      <c r="F45" s="51">
        <v>3223.9881999999998</v>
      </c>
      <c r="G45" s="51">
        <v>2948.77</v>
      </c>
      <c r="H45" s="51">
        <v>4054.9611</v>
      </c>
      <c r="I45" s="51">
        <v>2105.9101999999998</v>
      </c>
      <c r="J45" s="51">
        <v>2013.9712</v>
      </c>
      <c r="K45" s="51">
        <v>2142.2885999999999</v>
      </c>
      <c r="L45" s="51">
        <v>1570.538</v>
      </c>
      <c r="M45" s="51">
        <v>2393.0055000000002</v>
      </c>
      <c r="N45" s="51">
        <v>5216.0636999999997</v>
      </c>
      <c r="O45" s="51">
        <v>4338.8073000000004</v>
      </c>
      <c r="P45" s="51">
        <v>4915.0366000000004</v>
      </c>
      <c r="Q45" s="32">
        <v>173520.13</v>
      </c>
      <c r="R45" s="32">
        <v>192234.46</v>
      </c>
      <c r="S45" s="32">
        <v>76162.22</v>
      </c>
      <c r="T45" s="32">
        <v>109911.5</v>
      </c>
      <c r="U45" s="32">
        <v>135672.51</v>
      </c>
      <c r="V45" s="32">
        <v>58454.080000000002</v>
      </c>
      <c r="W45" s="32">
        <v>168827.89</v>
      </c>
      <c r="X45" s="32">
        <v>55778.43</v>
      </c>
      <c r="Y45" s="32">
        <v>55357.05</v>
      </c>
      <c r="Z45" s="32">
        <v>125121.77</v>
      </c>
      <c r="AA45" s="32">
        <v>123182.78</v>
      </c>
      <c r="AB45" s="32">
        <v>122230.33</v>
      </c>
      <c r="AC45" s="2">
        <v>4.47</v>
      </c>
      <c r="AD45" s="2">
        <v>4.47</v>
      </c>
      <c r="AE45" s="2">
        <v>4.47</v>
      </c>
      <c r="AF45" s="2">
        <v>4.47</v>
      </c>
      <c r="AG45" s="2">
        <v>4.47</v>
      </c>
      <c r="AH45" s="2">
        <v>4.47</v>
      </c>
      <c r="AI45" s="2">
        <v>4.47</v>
      </c>
      <c r="AJ45" s="2">
        <v>4.47</v>
      </c>
      <c r="AK45" s="2">
        <v>4.47</v>
      </c>
      <c r="AL45" s="2">
        <v>4.47</v>
      </c>
      <c r="AM45" s="2">
        <v>4.47</v>
      </c>
      <c r="AN45" s="2">
        <v>4.47</v>
      </c>
      <c r="AO45" s="33">
        <v>7756.35</v>
      </c>
      <c r="AP45" s="33">
        <v>8592.8799999999992</v>
      </c>
      <c r="AQ45" s="33">
        <v>3404.45</v>
      </c>
      <c r="AR45" s="33">
        <v>4913.04</v>
      </c>
      <c r="AS45" s="33">
        <v>6064.56</v>
      </c>
      <c r="AT45" s="33">
        <v>2612.9</v>
      </c>
      <c r="AU45" s="33">
        <v>7546.61</v>
      </c>
      <c r="AV45" s="33">
        <v>2493.3000000000002</v>
      </c>
      <c r="AW45" s="33">
        <v>2474.46</v>
      </c>
      <c r="AX45" s="33">
        <v>5592.94</v>
      </c>
      <c r="AY45" s="33">
        <v>5506.27</v>
      </c>
      <c r="AZ45" s="33">
        <v>5463.7</v>
      </c>
      <c r="BA45" s="31">
        <f t="shared" si="44"/>
        <v>-190.87</v>
      </c>
      <c r="BB45" s="31">
        <f t="shared" si="45"/>
        <v>-211.46</v>
      </c>
      <c r="BC45" s="31">
        <f t="shared" si="46"/>
        <v>-83.78</v>
      </c>
      <c r="BD45" s="31">
        <f t="shared" si="47"/>
        <v>-164.87</v>
      </c>
      <c r="BE45" s="31">
        <f t="shared" si="48"/>
        <v>-203.51</v>
      </c>
      <c r="BF45" s="31">
        <f t="shared" si="49"/>
        <v>-87.68</v>
      </c>
      <c r="BG45" s="31">
        <f t="shared" si="50"/>
        <v>253.24</v>
      </c>
      <c r="BH45" s="31">
        <f t="shared" si="51"/>
        <v>83.67</v>
      </c>
      <c r="BI45" s="31">
        <f t="shared" si="52"/>
        <v>83.04</v>
      </c>
      <c r="BJ45" s="31">
        <f t="shared" si="53"/>
        <v>838.32</v>
      </c>
      <c r="BK45" s="31">
        <f t="shared" si="54"/>
        <v>825.32</v>
      </c>
      <c r="BL45" s="31">
        <f t="shared" si="55"/>
        <v>818.94</v>
      </c>
      <c r="BM45" s="6">
        <f t="shared" ca="1" si="215"/>
        <v>6.4699999999999994E-2</v>
      </c>
      <c r="BN45" s="6">
        <f t="shared" ca="1" si="215"/>
        <v>6.4699999999999994E-2</v>
      </c>
      <c r="BO45" s="6">
        <f t="shared" ca="1" si="215"/>
        <v>6.4699999999999994E-2</v>
      </c>
      <c r="BP45" s="6">
        <f t="shared" ca="1" si="215"/>
        <v>6.4699999999999994E-2</v>
      </c>
      <c r="BQ45" s="6">
        <f t="shared" ca="1" si="215"/>
        <v>6.4699999999999994E-2</v>
      </c>
      <c r="BR45" s="6">
        <f t="shared" ca="1" si="215"/>
        <v>6.4699999999999994E-2</v>
      </c>
      <c r="BS45" s="6">
        <f t="shared" ca="1" si="215"/>
        <v>6.4699999999999994E-2</v>
      </c>
      <c r="BT45" s="6">
        <f t="shared" ca="1" si="215"/>
        <v>6.4699999999999994E-2</v>
      </c>
      <c r="BU45" s="6">
        <f t="shared" ca="1" si="215"/>
        <v>6.4699999999999994E-2</v>
      </c>
      <c r="BV45" s="6">
        <f t="shared" ca="1" si="215"/>
        <v>6.4699999999999994E-2</v>
      </c>
      <c r="BW45" s="6">
        <f t="shared" ca="1" si="215"/>
        <v>6.4699999999999994E-2</v>
      </c>
      <c r="BX45" s="6">
        <f t="shared" ca="1" si="215"/>
        <v>6.4699999999999994E-2</v>
      </c>
      <c r="BY45" s="31">
        <f t="shared" ca="1" si="203"/>
        <v>11226.75</v>
      </c>
      <c r="BZ45" s="31">
        <f t="shared" ca="1" si="204"/>
        <v>12437.57</v>
      </c>
      <c r="CA45" s="31">
        <f t="shared" ca="1" si="205"/>
        <v>4927.7</v>
      </c>
      <c r="CB45" s="31">
        <f t="shared" ca="1" si="206"/>
        <v>7111.27</v>
      </c>
      <c r="CC45" s="31">
        <f t="shared" ca="1" si="207"/>
        <v>8778.01</v>
      </c>
      <c r="CD45" s="31">
        <f t="shared" ca="1" si="208"/>
        <v>3781.98</v>
      </c>
      <c r="CE45" s="31">
        <f t="shared" ca="1" si="209"/>
        <v>10923.16</v>
      </c>
      <c r="CF45" s="31">
        <f t="shared" ca="1" si="210"/>
        <v>3608.86</v>
      </c>
      <c r="CG45" s="31">
        <f t="shared" ca="1" si="211"/>
        <v>3581.6</v>
      </c>
      <c r="CH45" s="31">
        <f t="shared" ca="1" si="212"/>
        <v>8095.38</v>
      </c>
      <c r="CI45" s="31">
        <f t="shared" ca="1" si="213"/>
        <v>7969.93</v>
      </c>
      <c r="CJ45" s="31">
        <f t="shared" ca="1" si="214"/>
        <v>7908.3</v>
      </c>
      <c r="CK45" s="32">
        <f t="shared" ca="1" si="56"/>
        <v>121.46</v>
      </c>
      <c r="CL45" s="32">
        <f t="shared" ca="1" si="57"/>
        <v>134.56</v>
      </c>
      <c r="CM45" s="32">
        <f t="shared" ca="1" si="58"/>
        <v>53.31</v>
      </c>
      <c r="CN45" s="32">
        <f t="shared" ca="1" si="59"/>
        <v>76.94</v>
      </c>
      <c r="CO45" s="32">
        <f t="shared" ca="1" si="60"/>
        <v>94.97</v>
      </c>
      <c r="CP45" s="32">
        <f t="shared" ca="1" si="61"/>
        <v>40.92</v>
      </c>
      <c r="CQ45" s="32">
        <f t="shared" ca="1" si="62"/>
        <v>118.18</v>
      </c>
      <c r="CR45" s="32">
        <f t="shared" ca="1" si="63"/>
        <v>39.04</v>
      </c>
      <c r="CS45" s="32">
        <f t="shared" ca="1" si="64"/>
        <v>38.75</v>
      </c>
      <c r="CT45" s="32">
        <f t="shared" ca="1" si="65"/>
        <v>87.59</v>
      </c>
      <c r="CU45" s="32">
        <f t="shared" ca="1" si="66"/>
        <v>86.23</v>
      </c>
      <c r="CV45" s="32">
        <f t="shared" ca="1" si="67"/>
        <v>85.56</v>
      </c>
      <c r="CW45" s="31">
        <f t="shared" ca="1" si="191"/>
        <v>3782.7299999999987</v>
      </c>
      <c r="CX45" s="31">
        <f t="shared" ca="1" si="192"/>
        <v>4190.71</v>
      </c>
      <c r="CY45" s="31">
        <f t="shared" ca="1" si="193"/>
        <v>1660.3400000000004</v>
      </c>
      <c r="CZ45" s="31">
        <f t="shared" ca="1" si="194"/>
        <v>2440.04</v>
      </c>
      <c r="DA45" s="31">
        <f t="shared" ca="1" si="195"/>
        <v>3011.9299999999994</v>
      </c>
      <c r="DB45" s="31">
        <f t="shared" ca="1" si="196"/>
        <v>1297.68</v>
      </c>
      <c r="DC45" s="31">
        <f t="shared" ca="1" si="197"/>
        <v>3241.4900000000007</v>
      </c>
      <c r="DD45" s="31">
        <f t="shared" ca="1" si="198"/>
        <v>1070.9299999999998</v>
      </c>
      <c r="DE45" s="31">
        <f t="shared" ca="1" si="199"/>
        <v>1062.8499999999999</v>
      </c>
      <c r="DF45" s="31">
        <f t="shared" ca="1" si="200"/>
        <v>1751.7100000000005</v>
      </c>
      <c r="DG45" s="31">
        <f t="shared" ca="1" si="201"/>
        <v>1724.5699999999993</v>
      </c>
      <c r="DH45" s="31">
        <f t="shared" ca="1" si="202"/>
        <v>1711.2200000000007</v>
      </c>
      <c r="DI45" s="32">
        <f t="shared" ca="1" si="68"/>
        <v>189.14</v>
      </c>
      <c r="DJ45" s="32">
        <f t="shared" ca="1" si="69"/>
        <v>209.54</v>
      </c>
      <c r="DK45" s="32">
        <f t="shared" ca="1" si="70"/>
        <v>83.02</v>
      </c>
      <c r="DL45" s="32">
        <f t="shared" ca="1" si="71"/>
        <v>122</v>
      </c>
      <c r="DM45" s="32">
        <f t="shared" ca="1" si="72"/>
        <v>150.6</v>
      </c>
      <c r="DN45" s="32">
        <f t="shared" ca="1" si="73"/>
        <v>64.88</v>
      </c>
      <c r="DO45" s="32">
        <f t="shared" ca="1" si="74"/>
        <v>162.07</v>
      </c>
      <c r="DP45" s="32">
        <f t="shared" ca="1" si="75"/>
        <v>53.55</v>
      </c>
      <c r="DQ45" s="32">
        <f t="shared" ca="1" si="76"/>
        <v>53.14</v>
      </c>
      <c r="DR45" s="32">
        <f t="shared" ca="1" si="77"/>
        <v>87.59</v>
      </c>
      <c r="DS45" s="32">
        <f t="shared" ca="1" si="78"/>
        <v>86.23</v>
      </c>
      <c r="DT45" s="32">
        <f t="shared" ca="1" si="79"/>
        <v>85.56</v>
      </c>
      <c r="DU45" s="31">
        <f t="shared" ca="1" si="80"/>
        <v>705.16</v>
      </c>
      <c r="DV45" s="31">
        <f t="shared" ca="1" si="81"/>
        <v>771.42</v>
      </c>
      <c r="DW45" s="31">
        <f t="shared" ca="1" si="82"/>
        <v>302.13</v>
      </c>
      <c r="DX45" s="31">
        <f t="shared" ca="1" si="83"/>
        <v>438.31</v>
      </c>
      <c r="DY45" s="31">
        <f t="shared" ca="1" si="84"/>
        <v>534.24</v>
      </c>
      <c r="DZ45" s="31">
        <f t="shared" ca="1" si="85"/>
        <v>227.14</v>
      </c>
      <c r="EA45" s="31">
        <f t="shared" ca="1" si="86"/>
        <v>560.05999999999995</v>
      </c>
      <c r="EB45" s="31">
        <f t="shared" ca="1" si="87"/>
        <v>182.53</v>
      </c>
      <c r="EC45" s="31">
        <f t="shared" ca="1" si="88"/>
        <v>178.67</v>
      </c>
      <c r="ED45" s="31">
        <f t="shared" ca="1" si="89"/>
        <v>290.51</v>
      </c>
      <c r="EE45" s="31">
        <f t="shared" ca="1" si="90"/>
        <v>281.99</v>
      </c>
      <c r="EF45" s="31">
        <f t="shared" ca="1" si="91"/>
        <v>275.93</v>
      </c>
      <c r="EG45" s="32">
        <f t="shared" ca="1" si="92"/>
        <v>4677.0299999999988</v>
      </c>
      <c r="EH45" s="32">
        <f t="shared" ca="1" si="93"/>
        <v>5171.67</v>
      </c>
      <c r="EI45" s="32">
        <f t="shared" ca="1" si="94"/>
        <v>2045.4900000000002</v>
      </c>
      <c r="EJ45" s="32">
        <f t="shared" ca="1" si="95"/>
        <v>3000.35</v>
      </c>
      <c r="EK45" s="32">
        <f t="shared" ca="1" si="96"/>
        <v>3696.7699999999995</v>
      </c>
      <c r="EL45" s="32">
        <f t="shared" ca="1" si="97"/>
        <v>1589.6999999999998</v>
      </c>
      <c r="EM45" s="32">
        <f t="shared" ca="1" si="98"/>
        <v>3963.6200000000008</v>
      </c>
      <c r="EN45" s="32">
        <f t="shared" ca="1" si="99"/>
        <v>1307.0099999999998</v>
      </c>
      <c r="EO45" s="32">
        <f t="shared" ca="1" si="100"/>
        <v>1294.6600000000001</v>
      </c>
      <c r="EP45" s="32">
        <f t="shared" ca="1" si="101"/>
        <v>2129.8100000000004</v>
      </c>
      <c r="EQ45" s="32">
        <f t="shared" ca="1" si="102"/>
        <v>2092.7899999999991</v>
      </c>
      <c r="ER45" s="32">
        <f t="shared" ca="1" si="103"/>
        <v>2072.7100000000005</v>
      </c>
    </row>
    <row r="46" spans="1:148" x14ac:dyDescent="0.25">
      <c r="A46" t="s">
        <v>470</v>
      </c>
      <c r="B46" s="1" t="s">
        <v>48</v>
      </c>
      <c r="C46" t="str">
        <f t="shared" ca="1" si="216"/>
        <v>CRR1</v>
      </c>
      <c r="D46" t="str">
        <f t="shared" ca="1" si="217"/>
        <v>Castle Rock Wind Facility</v>
      </c>
      <c r="E46" s="51">
        <v>28252.628000000001</v>
      </c>
      <c r="F46" s="51">
        <v>16299.118</v>
      </c>
      <c r="G46" s="51">
        <v>15839.385</v>
      </c>
      <c r="H46" s="51">
        <v>20486.716100000001</v>
      </c>
      <c r="I46" s="51">
        <v>9773.1234999999997</v>
      </c>
      <c r="J46" s="51">
        <v>10233.491</v>
      </c>
      <c r="K46" s="51">
        <v>9789.7900000000009</v>
      </c>
      <c r="L46" s="51">
        <v>7444.8819999999996</v>
      </c>
      <c r="M46" s="51">
        <v>10102.701999999999</v>
      </c>
      <c r="N46" s="51">
        <v>26662.345000000001</v>
      </c>
      <c r="O46" s="51">
        <v>20090.803</v>
      </c>
      <c r="P46" s="51">
        <v>27064.412499999999</v>
      </c>
      <c r="Q46" s="32">
        <v>882001.33</v>
      </c>
      <c r="R46" s="32">
        <v>959445.48</v>
      </c>
      <c r="S46" s="32">
        <v>409156.53</v>
      </c>
      <c r="T46" s="32">
        <v>540961.92000000004</v>
      </c>
      <c r="U46" s="32">
        <v>607282.86</v>
      </c>
      <c r="V46" s="32">
        <v>281740.88</v>
      </c>
      <c r="W46" s="32">
        <v>670190.06000000006</v>
      </c>
      <c r="X46" s="32">
        <v>257429.35</v>
      </c>
      <c r="Y46" s="32">
        <v>209408.71</v>
      </c>
      <c r="Z46" s="32">
        <v>628743.29</v>
      </c>
      <c r="AA46" s="32">
        <v>545957.68999999994</v>
      </c>
      <c r="AB46" s="32">
        <v>672968.12</v>
      </c>
      <c r="AC46" s="2">
        <v>3.18</v>
      </c>
      <c r="AD46" s="2">
        <v>3.18</v>
      </c>
      <c r="AE46" s="2">
        <v>3.18</v>
      </c>
      <c r="AF46" s="2">
        <v>3.18</v>
      </c>
      <c r="AG46" s="2">
        <v>3.18</v>
      </c>
      <c r="AH46" s="2">
        <v>3.18</v>
      </c>
      <c r="AI46" s="2">
        <v>3.18</v>
      </c>
      <c r="AJ46" s="2">
        <v>3.18</v>
      </c>
      <c r="AK46" s="2">
        <v>3.18</v>
      </c>
      <c r="AL46" s="2">
        <v>3.18</v>
      </c>
      <c r="AM46" s="2">
        <v>3.18</v>
      </c>
      <c r="AN46" s="2">
        <v>3.18</v>
      </c>
      <c r="AO46" s="33">
        <v>28047.64</v>
      </c>
      <c r="AP46" s="33">
        <v>30510.37</v>
      </c>
      <c r="AQ46" s="33">
        <v>13011.18</v>
      </c>
      <c r="AR46" s="33">
        <v>17202.59</v>
      </c>
      <c r="AS46" s="33">
        <v>19311.59</v>
      </c>
      <c r="AT46" s="33">
        <v>8959.36</v>
      </c>
      <c r="AU46" s="33">
        <v>21312.04</v>
      </c>
      <c r="AV46" s="33">
        <v>8186.25</v>
      </c>
      <c r="AW46" s="33">
        <v>6659.2</v>
      </c>
      <c r="AX46" s="33">
        <v>19994.04</v>
      </c>
      <c r="AY46" s="33">
        <v>17361.45</v>
      </c>
      <c r="AZ46" s="33">
        <v>21400.39</v>
      </c>
      <c r="BA46" s="31">
        <f t="shared" si="44"/>
        <v>-970.2</v>
      </c>
      <c r="BB46" s="31">
        <f t="shared" si="45"/>
        <v>-1055.3900000000001</v>
      </c>
      <c r="BC46" s="31">
        <f t="shared" si="46"/>
        <v>-450.07</v>
      </c>
      <c r="BD46" s="31">
        <f t="shared" si="47"/>
        <v>-811.44</v>
      </c>
      <c r="BE46" s="31">
        <f t="shared" si="48"/>
        <v>-910.92</v>
      </c>
      <c r="BF46" s="31">
        <f t="shared" si="49"/>
        <v>-422.61</v>
      </c>
      <c r="BG46" s="31">
        <f t="shared" si="50"/>
        <v>1005.29</v>
      </c>
      <c r="BH46" s="31">
        <f t="shared" si="51"/>
        <v>386.14</v>
      </c>
      <c r="BI46" s="31">
        <f t="shared" si="52"/>
        <v>314.11</v>
      </c>
      <c r="BJ46" s="31">
        <f t="shared" si="53"/>
        <v>4212.58</v>
      </c>
      <c r="BK46" s="31">
        <f t="shared" si="54"/>
        <v>3657.92</v>
      </c>
      <c r="BL46" s="31">
        <f t="shared" si="55"/>
        <v>4508.8900000000003</v>
      </c>
      <c r="BM46" s="6">
        <f t="shared" ca="1" si="215"/>
        <v>2.8400000000000002E-2</v>
      </c>
      <c r="BN46" s="6">
        <f t="shared" ca="1" si="215"/>
        <v>2.8400000000000002E-2</v>
      </c>
      <c r="BO46" s="6">
        <f t="shared" ca="1" si="215"/>
        <v>2.8400000000000002E-2</v>
      </c>
      <c r="BP46" s="6">
        <f t="shared" ca="1" si="215"/>
        <v>2.8400000000000002E-2</v>
      </c>
      <c r="BQ46" s="6">
        <f t="shared" ca="1" si="215"/>
        <v>2.8400000000000002E-2</v>
      </c>
      <c r="BR46" s="6">
        <f t="shared" ca="1" si="215"/>
        <v>2.8400000000000002E-2</v>
      </c>
      <c r="BS46" s="6">
        <f t="shared" ca="1" si="215"/>
        <v>2.8400000000000002E-2</v>
      </c>
      <c r="BT46" s="6">
        <f t="shared" ca="1" si="215"/>
        <v>2.8400000000000002E-2</v>
      </c>
      <c r="BU46" s="6">
        <f t="shared" ca="1" si="215"/>
        <v>2.8400000000000002E-2</v>
      </c>
      <c r="BV46" s="6">
        <f t="shared" ca="1" si="215"/>
        <v>2.8400000000000002E-2</v>
      </c>
      <c r="BW46" s="6">
        <f t="shared" ca="1" si="215"/>
        <v>2.8400000000000002E-2</v>
      </c>
      <c r="BX46" s="6">
        <f t="shared" ca="1" si="215"/>
        <v>2.8400000000000002E-2</v>
      </c>
      <c r="BY46" s="31">
        <f t="shared" ca="1" si="203"/>
        <v>25048.84</v>
      </c>
      <c r="BZ46" s="31">
        <f t="shared" ca="1" si="204"/>
        <v>27248.25</v>
      </c>
      <c r="CA46" s="31">
        <f t="shared" ca="1" si="205"/>
        <v>11620.05</v>
      </c>
      <c r="CB46" s="31">
        <f t="shared" ca="1" si="206"/>
        <v>15363.32</v>
      </c>
      <c r="CC46" s="31">
        <f t="shared" ca="1" si="207"/>
        <v>17246.830000000002</v>
      </c>
      <c r="CD46" s="31">
        <f t="shared" ca="1" si="208"/>
        <v>8001.44</v>
      </c>
      <c r="CE46" s="31">
        <f t="shared" ca="1" si="209"/>
        <v>19033.400000000001</v>
      </c>
      <c r="CF46" s="31">
        <f t="shared" ca="1" si="210"/>
        <v>7310.99</v>
      </c>
      <c r="CG46" s="31">
        <f t="shared" ca="1" si="211"/>
        <v>5947.21</v>
      </c>
      <c r="CH46" s="31">
        <f t="shared" ca="1" si="212"/>
        <v>17856.310000000001</v>
      </c>
      <c r="CI46" s="31">
        <f t="shared" ca="1" si="213"/>
        <v>15505.2</v>
      </c>
      <c r="CJ46" s="31">
        <f t="shared" ca="1" si="214"/>
        <v>19112.29</v>
      </c>
      <c r="CK46" s="32">
        <f t="shared" ca="1" si="56"/>
        <v>617.4</v>
      </c>
      <c r="CL46" s="32">
        <f t="shared" ca="1" si="57"/>
        <v>671.61</v>
      </c>
      <c r="CM46" s="32">
        <f t="shared" ca="1" si="58"/>
        <v>286.41000000000003</v>
      </c>
      <c r="CN46" s="32">
        <f t="shared" ca="1" si="59"/>
        <v>378.67</v>
      </c>
      <c r="CO46" s="32">
        <f t="shared" ca="1" si="60"/>
        <v>425.1</v>
      </c>
      <c r="CP46" s="32">
        <f t="shared" ca="1" si="61"/>
        <v>197.22</v>
      </c>
      <c r="CQ46" s="32">
        <f t="shared" ca="1" si="62"/>
        <v>469.13</v>
      </c>
      <c r="CR46" s="32">
        <f t="shared" ca="1" si="63"/>
        <v>180.2</v>
      </c>
      <c r="CS46" s="32">
        <f t="shared" ca="1" si="64"/>
        <v>146.59</v>
      </c>
      <c r="CT46" s="32">
        <f t="shared" ca="1" si="65"/>
        <v>440.12</v>
      </c>
      <c r="CU46" s="32">
        <f t="shared" ca="1" si="66"/>
        <v>382.17</v>
      </c>
      <c r="CV46" s="32">
        <f t="shared" ca="1" si="67"/>
        <v>471.08</v>
      </c>
      <c r="CW46" s="31">
        <f t="shared" ca="1" si="191"/>
        <v>-1411.1999999999978</v>
      </c>
      <c r="CX46" s="31">
        <f t="shared" ca="1" si="192"/>
        <v>-1535.1199999999983</v>
      </c>
      <c r="CY46" s="31">
        <f t="shared" ca="1" si="193"/>
        <v>-654.65000000000123</v>
      </c>
      <c r="CZ46" s="31">
        <f t="shared" ca="1" si="194"/>
        <v>-649.16000000000031</v>
      </c>
      <c r="DA46" s="31">
        <f t="shared" ca="1" si="195"/>
        <v>-728.7399999999999</v>
      </c>
      <c r="DB46" s="31">
        <f t="shared" ca="1" si="196"/>
        <v>-338.09000000000071</v>
      </c>
      <c r="DC46" s="31">
        <f t="shared" ca="1" si="197"/>
        <v>-2814.7999999999984</v>
      </c>
      <c r="DD46" s="31">
        <f t="shared" ca="1" si="198"/>
        <v>-1081.2000000000003</v>
      </c>
      <c r="DE46" s="31">
        <f t="shared" ca="1" si="199"/>
        <v>-879.50999999999965</v>
      </c>
      <c r="DF46" s="31">
        <f t="shared" ca="1" si="200"/>
        <v>-5910.1900000000005</v>
      </c>
      <c r="DG46" s="31">
        <f t="shared" ca="1" si="201"/>
        <v>-5132</v>
      </c>
      <c r="DH46" s="31">
        <f t="shared" ca="1" si="202"/>
        <v>-6325.9099999999971</v>
      </c>
      <c r="DI46" s="32">
        <f t="shared" ca="1" si="68"/>
        <v>-70.56</v>
      </c>
      <c r="DJ46" s="32">
        <f t="shared" ca="1" si="69"/>
        <v>-76.760000000000005</v>
      </c>
      <c r="DK46" s="32">
        <f t="shared" ca="1" si="70"/>
        <v>-32.729999999999997</v>
      </c>
      <c r="DL46" s="32">
        <f t="shared" ca="1" si="71"/>
        <v>-32.46</v>
      </c>
      <c r="DM46" s="32">
        <f t="shared" ca="1" si="72"/>
        <v>-36.44</v>
      </c>
      <c r="DN46" s="32">
        <f t="shared" ca="1" si="73"/>
        <v>-16.899999999999999</v>
      </c>
      <c r="DO46" s="32">
        <f t="shared" ca="1" si="74"/>
        <v>-140.74</v>
      </c>
      <c r="DP46" s="32">
        <f t="shared" ca="1" si="75"/>
        <v>-54.06</v>
      </c>
      <c r="DQ46" s="32">
        <f t="shared" ca="1" si="76"/>
        <v>-43.98</v>
      </c>
      <c r="DR46" s="32">
        <f t="shared" ca="1" si="77"/>
        <v>-295.51</v>
      </c>
      <c r="DS46" s="32">
        <f t="shared" ca="1" si="78"/>
        <v>-256.60000000000002</v>
      </c>
      <c r="DT46" s="32">
        <f t="shared" ca="1" si="79"/>
        <v>-316.3</v>
      </c>
      <c r="DU46" s="31">
        <f t="shared" ca="1" si="80"/>
        <v>-263.07</v>
      </c>
      <c r="DV46" s="31">
        <f t="shared" ca="1" si="81"/>
        <v>-282.58</v>
      </c>
      <c r="DW46" s="31">
        <f t="shared" ca="1" si="82"/>
        <v>-119.13</v>
      </c>
      <c r="DX46" s="31">
        <f t="shared" ca="1" si="83"/>
        <v>-116.61</v>
      </c>
      <c r="DY46" s="31">
        <f t="shared" ca="1" si="84"/>
        <v>-129.26</v>
      </c>
      <c r="DZ46" s="31">
        <f t="shared" ca="1" si="85"/>
        <v>-59.18</v>
      </c>
      <c r="EA46" s="31">
        <f t="shared" ca="1" si="86"/>
        <v>-486.33</v>
      </c>
      <c r="EB46" s="31">
        <f t="shared" ca="1" si="87"/>
        <v>-184.28</v>
      </c>
      <c r="EC46" s="31">
        <f t="shared" ca="1" si="88"/>
        <v>-147.85</v>
      </c>
      <c r="ED46" s="31">
        <f t="shared" ca="1" si="89"/>
        <v>-980.18</v>
      </c>
      <c r="EE46" s="31">
        <f t="shared" ca="1" si="90"/>
        <v>-839.14</v>
      </c>
      <c r="EF46" s="31">
        <f t="shared" ca="1" si="91"/>
        <v>-1020.05</v>
      </c>
      <c r="EG46" s="32">
        <f t="shared" ca="1" si="92"/>
        <v>-1744.8299999999977</v>
      </c>
      <c r="EH46" s="32">
        <f t="shared" ca="1" si="93"/>
        <v>-1894.4599999999982</v>
      </c>
      <c r="EI46" s="32">
        <f t="shared" ca="1" si="94"/>
        <v>-806.51000000000124</v>
      </c>
      <c r="EJ46" s="32">
        <f t="shared" ca="1" si="95"/>
        <v>-798.23000000000036</v>
      </c>
      <c r="EK46" s="32">
        <f t="shared" ca="1" si="96"/>
        <v>-894.43999999999983</v>
      </c>
      <c r="EL46" s="32">
        <f t="shared" ca="1" si="97"/>
        <v>-414.1700000000007</v>
      </c>
      <c r="EM46" s="32">
        <f t="shared" ca="1" si="98"/>
        <v>-3441.8699999999981</v>
      </c>
      <c r="EN46" s="32">
        <f t="shared" ca="1" si="99"/>
        <v>-1319.5400000000002</v>
      </c>
      <c r="EO46" s="32">
        <f t="shared" ca="1" si="100"/>
        <v>-1071.3399999999997</v>
      </c>
      <c r="EP46" s="32">
        <f t="shared" ca="1" si="101"/>
        <v>-7185.880000000001</v>
      </c>
      <c r="EQ46" s="32">
        <f t="shared" ca="1" si="102"/>
        <v>-6227.7400000000007</v>
      </c>
      <c r="ER46" s="32">
        <f t="shared" ca="1" si="103"/>
        <v>-7662.2599999999975</v>
      </c>
    </row>
    <row r="47" spans="1:148" x14ac:dyDescent="0.25">
      <c r="A47" t="s">
        <v>471</v>
      </c>
      <c r="B47" s="1" t="s">
        <v>69</v>
      </c>
      <c r="C47" t="str">
        <f t="shared" ca="1" si="216"/>
        <v>CRS1</v>
      </c>
      <c r="D47" t="str">
        <f t="shared" ca="1" si="217"/>
        <v>Crossfield Energy Centre #1</v>
      </c>
      <c r="E47" s="51">
        <v>4235.8362261000002</v>
      </c>
      <c r="F47" s="51">
        <v>6224.5056094000001</v>
      </c>
      <c r="G47" s="51">
        <v>3376.8967318</v>
      </c>
      <c r="H47" s="51">
        <v>467.23321010000001</v>
      </c>
      <c r="I47" s="51">
        <v>1490.2486939</v>
      </c>
      <c r="J47" s="51">
        <v>2693.8829354999998</v>
      </c>
      <c r="K47" s="51">
        <v>5894.0915514999997</v>
      </c>
      <c r="L47" s="51">
        <v>2836.0912183999999</v>
      </c>
      <c r="M47" s="51">
        <v>552.80821300000002</v>
      </c>
      <c r="N47" s="51">
        <v>1792.9400065</v>
      </c>
      <c r="O47" s="51">
        <v>4020.0435997</v>
      </c>
      <c r="P47" s="51">
        <v>1762.9201963</v>
      </c>
      <c r="Q47" s="32">
        <v>498083.15</v>
      </c>
      <c r="R47" s="32">
        <v>1371916.92</v>
      </c>
      <c r="S47" s="32">
        <v>346868.97</v>
      </c>
      <c r="T47" s="32">
        <v>17384.939999999999</v>
      </c>
      <c r="U47" s="32">
        <v>330714.23999999999</v>
      </c>
      <c r="V47" s="32">
        <v>434335</v>
      </c>
      <c r="W47" s="32">
        <v>2731185.91</v>
      </c>
      <c r="X47" s="32">
        <v>560347.1</v>
      </c>
      <c r="Y47" s="32">
        <v>15402.98</v>
      </c>
      <c r="Z47" s="32">
        <v>68518.53</v>
      </c>
      <c r="AA47" s="32">
        <v>372460.43</v>
      </c>
      <c r="AB47" s="32">
        <v>67033.259999999995</v>
      </c>
      <c r="AC47" s="2">
        <v>0.93</v>
      </c>
      <c r="AD47" s="2">
        <v>0.93</v>
      </c>
      <c r="AE47" s="2">
        <v>0.93</v>
      </c>
      <c r="AF47" s="2">
        <v>0.93</v>
      </c>
      <c r="AG47" s="2">
        <v>0.93</v>
      </c>
      <c r="AH47" s="2">
        <v>0.93</v>
      </c>
      <c r="AI47" s="2">
        <v>0.93</v>
      </c>
      <c r="AJ47" s="2">
        <v>0.93</v>
      </c>
      <c r="AK47" s="2">
        <v>0.93</v>
      </c>
      <c r="AL47" s="2">
        <v>0.93</v>
      </c>
      <c r="AM47" s="2">
        <v>0.93</v>
      </c>
      <c r="AN47" s="2">
        <v>0.93</v>
      </c>
      <c r="AO47" s="33">
        <v>4632.17</v>
      </c>
      <c r="AP47" s="33">
        <v>12758.83</v>
      </c>
      <c r="AQ47" s="33">
        <v>3225.88</v>
      </c>
      <c r="AR47" s="33">
        <v>161.68</v>
      </c>
      <c r="AS47" s="33">
        <v>3075.64</v>
      </c>
      <c r="AT47" s="33">
        <v>4039.32</v>
      </c>
      <c r="AU47" s="33">
        <v>25400.03</v>
      </c>
      <c r="AV47" s="33">
        <v>5211.2299999999996</v>
      </c>
      <c r="AW47" s="33">
        <v>143.25</v>
      </c>
      <c r="AX47" s="33">
        <v>637.22</v>
      </c>
      <c r="AY47" s="33">
        <v>3463.88</v>
      </c>
      <c r="AZ47" s="33">
        <v>623.41</v>
      </c>
      <c r="BA47" s="31">
        <f t="shared" si="44"/>
        <v>-547.89</v>
      </c>
      <c r="BB47" s="31">
        <f t="shared" si="45"/>
        <v>-1509.11</v>
      </c>
      <c r="BC47" s="31">
        <f t="shared" si="46"/>
        <v>-381.56</v>
      </c>
      <c r="BD47" s="31">
        <f t="shared" si="47"/>
        <v>-26.08</v>
      </c>
      <c r="BE47" s="31">
        <f t="shared" si="48"/>
        <v>-496.07</v>
      </c>
      <c r="BF47" s="31">
        <f t="shared" si="49"/>
        <v>-651.5</v>
      </c>
      <c r="BG47" s="31">
        <f t="shared" si="50"/>
        <v>4096.78</v>
      </c>
      <c r="BH47" s="31">
        <f t="shared" si="51"/>
        <v>840.52</v>
      </c>
      <c r="BI47" s="31">
        <f t="shared" si="52"/>
        <v>23.1</v>
      </c>
      <c r="BJ47" s="31">
        <f t="shared" si="53"/>
        <v>459.07</v>
      </c>
      <c r="BK47" s="31">
        <f t="shared" si="54"/>
        <v>2495.48</v>
      </c>
      <c r="BL47" s="31">
        <f t="shared" si="55"/>
        <v>449.12</v>
      </c>
      <c r="BM47" s="6">
        <f t="shared" ca="1" si="215"/>
        <v>8.8999999999999999E-3</v>
      </c>
      <c r="BN47" s="6">
        <f t="shared" ca="1" si="215"/>
        <v>8.8999999999999999E-3</v>
      </c>
      <c r="BO47" s="6">
        <f t="shared" ca="1" si="215"/>
        <v>8.8999999999999999E-3</v>
      </c>
      <c r="BP47" s="6">
        <f t="shared" ca="1" si="215"/>
        <v>8.8999999999999999E-3</v>
      </c>
      <c r="BQ47" s="6">
        <f t="shared" ca="1" si="215"/>
        <v>8.8999999999999999E-3</v>
      </c>
      <c r="BR47" s="6">
        <f t="shared" ca="1" si="215"/>
        <v>8.8999999999999999E-3</v>
      </c>
      <c r="BS47" s="6">
        <f t="shared" ca="1" si="215"/>
        <v>8.8999999999999999E-3</v>
      </c>
      <c r="BT47" s="6">
        <f t="shared" ca="1" si="215"/>
        <v>8.8999999999999999E-3</v>
      </c>
      <c r="BU47" s="6">
        <f t="shared" ca="1" si="215"/>
        <v>8.8999999999999999E-3</v>
      </c>
      <c r="BV47" s="6">
        <f t="shared" ca="1" si="215"/>
        <v>8.8999999999999999E-3</v>
      </c>
      <c r="BW47" s="6">
        <f t="shared" ca="1" si="215"/>
        <v>8.8999999999999999E-3</v>
      </c>
      <c r="BX47" s="6">
        <f t="shared" ca="1" si="215"/>
        <v>8.8999999999999999E-3</v>
      </c>
      <c r="BY47" s="31">
        <f t="shared" ca="1" si="203"/>
        <v>4432.9399999999996</v>
      </c>
      <c r="BZ47" s="31">
        <f t="shared" ca="1" si="204"/>
        <v>12210.06</v>
      </c>
      <c r="CA47" s="31">
        <f t="shared" ca="1" si="205"/>
        <v>3087.13</v>
      </c>
      <c r="CB47" s="31">
        <f t="shared" ca="1" si="206"/>
        <v>154.72999999999999</v>
      </c>
      <c r="CC47" s="31">
        <f t="shared" ca="1" si="207"/>
        <v>2943.36</v>
      </c>
      <c r="CD47" s="31">
        <f t="shared" ca="1" si="208"/>
        <v>3865.58</v>
      </c>
      <c r="CE47" s="31">
        <f t="shared" ca="1" si="209"/>
        <v>24307.55</v>
      </c>
      <c r="CF47" s="31">
        <f t="shared" ca="1" si="210"/>
        <v>4987.09</v>
      </c>
      <c r="CG47" s="31">
        <f t="shared" ca="1" si="211"/>
        <v>137.09</v>
      </c>
      <c r="CH47" s="31">
        <f t="shared" ca="1" si="212"/>
        <v>609.80999999999995</v>
      </c>
      <c r="CI47" s="31">
        <f t="shared" ca="1" si="213"/>
        <v>3314.9</v>
      </c>
      <c r="CJ47" s="31">
        <f t="shared" ca="1" si="214"/>
        <v>596.6</v>
      </c>
      <c r="CK47" s="32">
        <f t="shared" ca="1" si="56"/>
        <v>348.66</v>
      </c>
      <c r="CL47" s="32">
        <f t="shared" ca="1" si="57"/>
        <v>960.34</v>
      </c>
      <c r="CM47" s="32">
        <f t="shared" ca="1" si="58"/>
        <v>242.81</v>
      </c>
      <c r="CN47" s="32">
        <f t="shared" ca="1" si="59"/>
        <v>12.17</v>
      </c>
      <c r="CO47" s="32">
        <f t="shared" ca="1" si="60"/>
        <v>231.5</v>
      </c>
      <c r="CP47" s="32">
        <f t="shared" ca="1" si="61"/>
        <v>304.02999999999997</v>
      </c>
      <c r="CQ47" s="32">
        <f t="shared" ca="1" si="62"/>
        <v>1911.83</v>
      </c>
      <c r="CR47" s="32">
        <f t="shared" ca="1" si="63"/>
        <v>392.24</v>
      </c>
      <c r="CS47" s="32">
        <f t="shared" ca="1" si="64"/>
        <v>10.78</v>
      </c>
      <c r="CT47" s="32">
        <f t="shared" ca="1" si="65"/>
        <v>47.96</v>
      </c>
      <c r="CU47" s="32">
        <f t="shared" ca="1" si="66"/>
        <v>260.72000000000003</v>
      </c>
      <c r="CV47" s="32">
        <f t="shared" ca="1" si="67"/>
        <v>46.92</v>
      </c>
      <c r="CW47" s="31">
        <f t="shared" ca="1" si="191"/>
        <v>697.31999999999937</v>
      </c>
      <c r="CX47" s="31">
        <f t="shared" ca="1" si="192"/>
        <v>1920.6799999999996</v>
      </c>
      <c r="CY47" s="31">
        <f t="shared" ca="1" si="193"/>
        <v>485.61999999999995</v>
      </c>
      <c r="CZ47" s="31">
        <f t="shared" ca="1" si="194"/>
        <v>31.299999999999969</v>
      </c>
      <c r="DA47" s="31">
        <f t="shared" ca="1" si="195"/>
        <v>595.29000000000019</v>
      </c>
      <c r="DB47" s="31">
        <f t="shared" ca="1" si="196"/>
        <v>781.78999999999951</v>
      </c>
      <c r="DC47" s="31">
        <f t="shared" ca="1" si="197"/>
        <v>-3277.4300000000012</v>
      </c>
      <c r="DD47" s="31">
        <f t="shared" ca="1" si="198"/>
        <v>-672.41999999999962</v>
      </c>
      <c r="DE47" s="31">
        <f t="shared" ca="1" si="199"/>
        <v>-18.479999999999997</v>
      </c>
      <c r="DF47" s="31">
        <f t="shared" ca="1" si="200"/>
        <v>-438.52000000000004</v>
      </c>
      <c r="DG47" s="31">
        <f t="shared" ca="1" si="201"/>
        <v>-2383.7400000000002</v>
      </c>
      <c r="DH47" s="31">
        <f t="shared" ca="1" si="202"/>
        <v>-429.01</v>
      </c>
      <c r="DI47" s="32">
        <f t="shared" ca="1" si="68"/>
        <v>34.869999999999997</v>
      </c>
      <c r="DJ47" s="32">
        <f t="shared" ca="1" si="69"/>
        <v>96.03</v>
      </c>
      <c r="DK47" s="32">
        <f t="shared" ca="1" si="70"/>
        <v>24.28</v>
      </c>
      <c r="DL47" s="32">
        <f t="shared" ca="1" si="71"/>
        <v>1.57</v>
      </c>
      <c r="DM47" s="32">
        <f t="shared" ca="1" si="72"/>
        <v>29.76</v>
      </c>
      <c r="DN47" s="32">
        <f t="shared" ca="1" si="73"/>
        <v>39.090000000000003</v>
      </c>
      <c r="DO47" s="32">
        <f t="shared" ca="1" si="74"/>
        <v>-163.87</v>
      </c>
      <c r="DP47" s="32">
        <f t="shared" ca="1" si="75"/>
        <v>-33.619999999999997</v>
      </c>
      <c r="DQ47" s="32">
        <f t="shared" ca="1" si="76"/>
        <v>-0.92</v>
      </c>
      <c r="DR47" s="32">
        <f t="shared" ca="1" si="77"/>
        <v>-21.93</v>
      </c>
      <c r="DS47" s="32">
        <f t="shared" ca="1" si="78"/>
        <v>-119.19</v>
      </c>
      <c r="DT47" s="32">
        <f t="shared" ca="1" si="79"/>
        <v>-21.45</v>
      </c>
      <c r="DU47" s="31">
        <f t="shared" ca="1" si="80"/>
        <v>129.99</v>
      </c>
      <c r="DV47" s="31">
        <f t="shared" ca="1" si="81"/>
        <v>353.56</v>
      </c>
      <c r="DW47" s="31">
        <f t="shared" ca="1" si="82"/>
        <v>88.37</v>
      </c>
      <c r="DX47" s="31">
        <f t="shared" ca="1" si="83"/>
        <v>5.62</v>
      </c>
      <c r="DY47" s="31">
        <f t="shared" ca="1" si="84"/>
        <v>105.59</v>
      </c>
      <c r="DZ47" s="31">
        <f t="shared" ca="1" si="85"/>
        <v>136.84</v>
      </c>
      <c r="EA47" s="31">
        <f t="shared" ca="1" si="86"/>
        <v>-566.27</v>
      </c>
      <c r="EB47" s="31">
        <f t="shared" ca="1" si="87"/>
        <v>-114.61</v>
      </c>
      <c r="EC47" s="31">
        <f t="shared" ca="1" si="88"/>
        <v>-3.11</v>
      </c>
      <c r="ED47" s="31">
        <f t="shared" ca="1" si="89"/>
        <v>-72.73</v>
      </c>
      <c r="EE47" s="31">
        <f t="shared" ca="1" si="90"/>
        <v>-389.77</v>
      </c>
      <c r="EF47" s="31">
        <f t="shared" ca="1" si="91"/>
        <v>-69.180000000000007</v>
      </c>
      <c r="EG47" s="32">
        <f t="shared" ca="1" si="92"/>
        <v>862.17999999999938</v>
      </c>
      <c r="EH47" s="32">
        <f t="shared" ca="1" si="93"/>
        <v>2370.2699999999995</v>
      </c>
      <c r="EI47" s="32">
        <f t="shared" ca="1" si="94"/>
        <v>598.27</v>
      </c>
      <c r="EJ47" s="32">
        <f t="shared" ca="1" si="95"/>
        <v>38.489999999999966</v>
      </c>
      <c r="EK47" s="32">
        <f t="shared" ca="1" si="96"/>
        <v>730.64000000000021</v>
      </c>
      <c r="EL47" s="32">
        <f t="shared" ca="1" si="97"/>
        <v>957.71999999999957</v>
      </c>
      <c r="EM47" s="32">
        <f t="shared" ca="1" si="98"/>
        <v>-4007.5700000000011</v>
      </c>
      <c r="EN47" s="32">
        <f t="shared" ca="1" si="99"/>
        <v>-820.64999999999964</v>
      </c>
      <c r="EO47" s="32">
        <f t="shared" ca="1" si="100"/>
        <v>-22.509999999999998</v>
      </c>
      <c r="EP47" s="32">
        <f t="shared" ca="1" si="101"/>
        <v>-533.18000000000006</v>
      </c>
      <c r="EQ47" s="32">
        <f t="shared" ca="1" si="102"/>
        <v>-2892.7000000000003</v>
      </c>
      <c r="ER47" s="32">
        <f t="shared" ca="1" si="103"/>
        <v>-519.64</v>
      </c>
    </row>
    <row r="48" spans="1:148" x14ac:dyDescent="0.25">
      <c r="A48" t="s">
        <v>471</v>
      </c>
      <c r="B48" s="1" t="s">
        <v>70</v>
      </c>
      <c r="C48" t="str">
        <f t="shared" ca="1" si="216"/>
        <v>CRS2</v>
      </c>
      <c r="D48" t="str">
        <f t="shared" ca="1" si="217"/>
        <v>Crossfield Energy Centre #2</v>
      </c>
      <c r="E48" s="51">
        <v>3793.8477434000001</v>
      </c>
      <c r="F48" s="51">
        <v>5353.4787808000001</v>
      </c>
      <c r="G48" s="51">
        <v>3100.4068883999998</v>
      </c>
      <c r="H48" s="51">
        <v>497.34949519999998</v>
      </c>
      <c r="I48" s="51">
        <v>1580.5911289999999</v>
      </c>
      <c r="J48" s="51">
        <v>2345.4633825999999</v>
      </c>
      <c r="K48" s="51">
        <v>5056.3996359000002</v>
      </c>
      <c r="L48" s="51">
        <v>3226.9372195999999</v>
      </c>
      <c r="M48" s="51">
        <v>844.12988499999994</v>
      </c>
      <c r="N48" s="51">
        <v>1697.6088812</v>
      </c>
      <c r="O48" s="51">
        <v>3816.7443217</v>
      </c>
      <c r="P48" s="51">
        <v>1678.0470302000001</v>
      </c>
      <c r="Q48" s="32">
        <v>465898.81</v>
      </c>
      <c r="R48" s="32">
        <v>1314213.3400000001</v>
      </c>
      <c r="S48" s="32">
        <v>322221.14</v>
      </c>
      <c r="T48" s="32">
        <v>22687.47</v>
      </c>
      <c r="U48" s="32">
        <v>464408.24</v>
      </c>
      <c r="V48" s="32">
        <v>421045.34</v>
      </c>
      <c r="W48" s="32">
        <v>2559643.2200000002</v>
      </c>
      <c r="X48" s="32">
        <v>584938.49</v>
      </c>
      <c r="Y48" s="32">
        <v>32653.29</v>
      </c>
      <c r="Z48" s="32">
        <v>60981.41</v>
      </c>
      <c r="AA48" s="32">
        <v>355376.16</v>
      </c>
      <c r="AB48" s="32">
        <v>61967.45</v>
      </c>
      <c r="AC48" s="2">
        <v>0.93</v>
      </c>
      <c r="AD48" s="2">
        <v>0.93</v>
      </c>
      <c r="AE48" s="2">
        <v>0.93</v>
      </c>
      <c r="AF48" s="2">
        <v>0.93</v>
      </c>
      <c r="AG48" s="2">
        <v>0.93</v>
      </c>
      <c r="AH48" s="2">
        <v>0.93</v>
      </c>
      <c r="AI48" s="2">
        <v>0.93</v>
      </c>
      <c r="AJ48" s="2">
        <v>0.93</v>
      </c>
      <c r="AK48" s="2">
        <v>0.93</v>
      </c>
      <c r="AL48" s="2">
        <v>0.93</v>
      </c>
      <c r="AM48" s="2">
        <v>0.93</v>
      </c>
      <c r="AN48" s="2">
        <v>0.93</v>
      </c>
      <c r="AO48" s="33">
        <v>4332.8599999999997</v>
      </c>
      <c r="AP48" s="33">
        <v>12222.18</v>
      </c>
      <c r="AQ48" s="33">
        <v>2996.66</v>
      </c>
      <c r="AR48" s="33">
        <v>210.99</v>
      </c>
      <c r="AS48" s="33">
        <v>4319</v>
      </c>
      <c r="AT48" s="33">
        <v>3915.72</v>
      </c>
      <c r="AU48" s="33">
        <v>23804.68</v>
      </c>
      <c r="AV48" s="33">
        <v>5439.93</v>
      </c>
      <c r="AW48" s="33">
        <v>303.68</v>
      </c>
      <c r="AX48" s="33">
        <v>567.13</v>
      </c>
      <c r="AY48" s="33">
        <v>3305</v>
      </c>
      <c r="AZ48" s="33">
        <v>576.29999999999995</v>
      </c>
      <c r="BA48" s="31">
        <f t="shared" si="44"/>
        <v>-512.49</v>
      </c>
      <c r="BB48" s="31">
        <f t="shared" si="45"/>
        <v>-1445.63</v>
      </c>
      <c r="BC48" s="31">
        <f t="shared" si="46"/>
        <v>-354.44</v>
      </c>
      <c r="BD48" s="31">
        <f t="shared" si="47"/>
        <v>-34.03</v>
      </c>
      <c r="BE48" s="31">
        <f t="shared" si="48"/>
        <v>-696.61</v>
      </c>
      <c r="BF48" s="31">
        <f t="shared" si="49"/>
        <v>-631.57000000000005</v>
      </c>
      <c r="BG48" s="31">
        <f t="shared" si="50"/>
        <v>3839.46</v>
      </c>
      <c r="BH48" s="31">
        <f t="shared" si="51"/>
        <v>877.41</v>
      </c>
      <c r="BI48" s="31">
        <f t="shared" si="52"/>
        <v>48.98</v>
      </c>
      <c r="BJ48" s="31">
        <f t="shared" si="53"/>
        <v>408.58</v>
      </c>
      <c r="BK48" s="31">
        <f t="shared" si="54"/>
        <v>2381.02</v>
      </c>
      <c r="BL48" s="31">
        <f t="shared" si="55"/>
        <v>415.18</v>
      </c>
      <c r="BM48" s="6">
        <f t="shared" ca="1" si="215"/>
        <v>1.09E-2</v>
      </c>
      <c r="BN48" s="6">
        <f t="shared" ca="1" si="215"/>
        <v>1.09E-2</v>
      </c>
      <c r="BO48" s="6">
        <f t="shared" ca="1" si="215"/>
        <v>1.09E-2</v>
      </c>
      <c r="BP48" s="6">
        <f t="shared" ca="1" si="215"/>
        <v>1.09E-2</v>
      </c>
      <c r="BQ48" s="6">
        <f t="shared" ca="1" si="215"/>
        <v>1.09E-2</v>
      </c>
      <c r="BR48" s="6">
        <f t="shared" ca="1" si="215"/>
        <v>1.09E-2</v>
      </c>
      <c r="BS48" s="6">
        <f t="shared" ca="1" si="215"/>
        <v>1.09E-2</v>
      </c>
      <c r="BT48" s="6">
        <f t="shared" ca="1" si="215"/>
        <v>1.09E-2</v>
      </c>
      <c r="BU48" s="6">
        <f t="shared" ca="1" si="215"/>
        <v>1.09E-2</v>
      </c>
      <c r="BV48" s="6">
        <f t="shared" ca="1" si="215"/>
        <v>1.09E-2</v>
      </c>
      <c r="BW48" s="6">
        <f t="shared" ca="1" si="215"/>
        <v>1.09E-2</v>
      </c>
      <c r="BX48" s="6">
        <f t="shared" ca="1" si="215"/>
        <v>1.09E-2</v>
      </c>
      <c r="BY48" s="31">
        <f t="shared" ca="1" si="203"/>
        <v>5078.3</v>
      </c>
      <c r="BZ48" s="31">
        <f t="shared" ca="1" si="204"/>
        <v>14324.93</v>
      </c>
      <c r="CA48" s="31">
        <f t="shared" ca="1" si="205"/>
        <v>3512.21</v>
      </c>
      <c r="CB48" s="31">
        <f t="shared" ca="1" si="206"/>
        <v>247.29</v>
      </c>
      <c r="CC48" s="31">
        <f t="shared" ca="1" si="207"/>
        <v>5062.05</v>
      </c>
      <c r="CD48" s="31">
        <f t="shared" ca="1" si="208"/>
        <v>4589.3900000000003</v>
      </c>
      <c r="CE48" s="31">
        <f t="shared" ca="1" si="209"/>
        <v>27900.11</v>
      </c>
      <c r="CF48" s="31">
        <f t="shared" ca="1" si="210"/>
        <v>6375.83</v>
      </c>
      <c r="CG48" s="31">
        <f t="shared" ca="1" si="211"/>
        <v>355.92</v>
      </c>
      <c r="CH48" s="31">
        <f t="shared" ca="1" si="212"/>
        <v>664.7</v>
      </c>
      <c r="CI48" s="31">
        <f t="shared" ca="1" si="213"/>
        <v>3873.6</v>
      </c>
      <c r="CJ48" s="31">
        <f t="shared" ca="1" si="214"/>
        <v>675.45</v>
      </c>
      <c r="CK48" s="32">
        <f t="shared" ca="1" si="56"/>
        <v>326.13</v>
      </c>
      <c r="CL48" s="32">
        <f t="shared" ca="1" si="57"/>
        <v>919.95</v>
      </c>
      <c r="CM48" s="32">
        <f t="shared" ca="1" si="58"/>
        <v>225.55</v>
      </c>
      <c r="CN48" s="32">
        <f t="shared" ca="1" si="59"/>
        <v>15.88</v>
      </c>
      <c r="CO48" s="32">
        <f t="shared" ca="1" si="60"/>
        <v>325.08999999999997</v>
      </c>
      <c r="CP48" s="32">
        <f t="shared" ca="1" si="61"/>
        <v>294.73</v>
      </c>
      <c r="CQ48" s="32">
        <f t="shared" ca="1" si="62"/>
        <v>1791.75</v>
      </c>
      <c r="CR48" s="32">
        <f t="shared" ca="1" si="63"/>
        <v>409.46</v>
      </c>
      <c r="CS48" s="32">
        <f t="shared" ca="1" si="64"/>
        <v>22.86</v>
      </c>
      <c r="CT48" s="32">
        <f t="shared" ca="1" si="65"/>
        <v>42.69</v>
      </c>
      <c r="CU48" s="32">
        <f t="shared" ca="1" si="66"/>
        <v>248.76</v>
      </c>
      <c r="CV48" s="32">
        <f t="shared" ca="1" si="67"/>
        <v>43.38</v>
      </c>
      <c r="CW48" s="31">
        <f t="shared" ca="1" si="191"/>
        <v>1584.0600000000006</v>
      </c>
      <c r="CX48" s="31">
        <f t="shared" ca="1" si="192"/>
        <v>4468.3300000000008</v>
      </c>
      <c r="CY48" s="31">
        <f t="shared" ca="1" si="193"/>
        <v>1095.5400000000004</v>
      </c>
      <c r="CZ48" s="31">
        <f t="shared" ca="1" si="194"/>
        <v>86.210000000000008</v>
      </c>
      <c r="DA48" s="31">
        <f t="shared" ca="1" si="195"/>
        <v>1764.7500000000005</v>
      </c>
      <c r="DB48" s="31">
        <f t="shared" ca="1" si="196"/>
        <v>1599.9700000000012</v>
      </c>
      <c r="DC48" s="31">
        <f t="shared" ca="1" si="197"/>
        <v>2047.7200000000003</v>
      </c>
      <c r="DD48" s="31">
        <f t="shared" ca="1" si="198"/>
        <v>467.9499999999997</v>
      </c>
      <c r="DE48" s="31">
        <f t="shared" ca="1" si="199"/>
        <v>26.120000000000026</v>
      </c>
      <c r="DF48" s="31">
        <f t="shared" ca="1" si="200"/>
        <v>-268.31999999999988</v>
      </c>
      <c r="DG48" s="31">
        <f t="shared" ca="1" si="201"/>
        <v>-1563.6600000000003</v>
      </c>
      <c r="DH48" s="31">
        <f t="shared" ca="1" si="202"/>
        <v>-272.64999999999992</v>
      </c>
      <c r="DI48" s="32">
        <f t="shared" ca="1" si="68"/>
        <v>79.2</v>
      </c>
      <c r="DJ48" s="32">
        <f t="shared" ca="1" si="69"/>
        <v>223.42</v>
      </c>
      <c r="DK48" s="32">
        <f t="shared" ca="1" si="70"/>
        <v>54.78</v>
      </c>
      <c r="DL48" s="32">
        <f t="shared" ca="1" si="71"/>
        <v>4.3099999999999996</v>
      </c>
      <c r="DM48" s="32">
        <f t="shared" ca="1" si="72"/>
        <v>88.24</v>
      </c>
      <c r="DN48" s="32">
        <f t="shared" ca="1" si="73"/>
        <v>80</v>
      </c>
      <c r="DO48" s="32">
        <f t="shared" ca="1" si="74"/>
        <v>102.39</v>
      </c>
      <c r="DP48" s="32">
        <f t="shared" ca="1" si="75"/>
        <v>23.4</v>
      </c>
      <c r="DQ48" s="32">
        <f t="shared" ca="1" si="76"/>
        <v>1.31</v>
      </c>
      <c r="DR48" s="32">
        <f t="shared" ca="1" si="77"/>
        <v>-13.42</v>
      </c>
      <c r="DS48" s="32">
        <f t="shared" ca="1" si="78"/>
        <v>-78.180000000000007</v>
      </c>
      <c r="DT48" s="32">
        <f t="shared" ca="1" si="79"/>
        <v>-13.63</v>
      </c>
      <c r="DU48" s="31">
        <f t="shared" ca="1" si="80"/>
        <v>295.29000000000002</v>
      </c>
      <c r="DV48" s="31">
        <f t="shared" ca="1" si="81"/>
        <v>822.53</v>
      </c>
      <c r="DW48" s="31">
        <f t="shared" ca="1" si="82"/>
        <v>199.35</v>
      </c>
      <c r="DX48" s="31">
        <f t="shared" ca="1" si="83"/>
        <v>15.49</v>
      </c>
      <c r="DY48" s="31">
        <f t="shared" ca="1" si="84"/>
        <v>313.02</v>
      </c>
      <c r="DZ48" s="31">
        <f t="shared" ca="1" si="85"/>
        <v>280.06</v>
      </c>
      <c r="EA48" s="31">
        <f t="shared" ca="1" si="86"/>
        <v>353.8</v>
      </c>
      <c r="EB48" s="31">
        <f t="shared" ca="1" si="87"/>
        <v>79.760000000000005</v>
      </c>
      <c r="EC48" s="31">
        <f t="shared" ca="1" si="88"/>
        <v>4.3899999999999997</v>
      </c>
      <c r="ED48" s="31">
        <f t="shared" ca="1" si="89"/>
        <v>-44.5</v>
      </c>
      <c r="EE48" s="31">
        <f t="shared" ca="1" si="90"/>
        <v>-255.67</v>
      </c>
      <c r="EF48" s="31">
        <f t="shared" ca="1" si="91"/>
        <v>-43.96</v>
      </c>
      <c r="EG48" s="32">
        <f t="shared" ca="1" si="92"/>
        <v>1958.5500000000006</v>
      </c>
      <c r="EH48" s="32">
        <f t="shared" ca="1" si="93"/>
        <v>5514.2800000000007</v>
      </c>
      <c r="EI48" s="32">
        <f t="shared" ca="1" si="94"/>
        <v>1349.6700000000003</v>
      </c>
      <c r="EJ48" s="32">
        <f t="shared" ca="1" si="95"/>
        <v>106.01</v>
      </c>
      <c r="EK48" s="32">
        <f t="shared" ca="1" si="96"/>
        <v>2166.0100000000002</v>
      </c>
      <c r="EL48" s="32">
        <f t="shared" ca="1" si="97"/>
        <v>1960.0300000000011</v>
      </c>
      <c r="EM48" s="32">
        <f t="shared" ca="1" si="98"/>
        <v>2503.9100000000003</v>
      </c>
      <c r="EN48" s="32">
        <f t="shared" ca="1" si="99"/>
        <v>571.10999999999967</v>
      </c>
      <c r="EO48" s="32">
        <f t="shared" ca="1" si="100"/>
        <v>31.820000000000025</v>
      </c>
      <c r="EP48" s="32">
        <f t="shared" ca="1" si="101"/>
        <v>-326.2399999999999</v>
      </c>
      <c r="EQ48" s="32">
        <f t="shared" ca="1" si="102"/>
        <v>-1897.5100000000004</v>
      </c>
      <c r="ER48" s="32">
        <f t="shared" ca="1" si="103"/>
        <v>-330.2399999999999</v>
      </c>
    </row>
    <row r="49" spans="1:148" x14ac:dyDescent="0.25">
      <c r="A49" t="s">
        <v>471</v>
      </c>
      <c r="B49" s="1" t="s">
        <v>71</v>
      </c>
      <c r="C49" t="str">
        <f t="shared" ca="1" si="216"/>
        <v>CRS3</v>
      </c>
      <c r="D49" t="str">
        <f t="shared" ca="1" si="217"/>
        <v>Crossfield Energy Centre #3</v>
      </c>
      <c r="E49" s="51">
        <v>3717.9556358999998</v>
      </c>
      <c r="F49" s="51">
        <v>4385.5019000000002</v>
      </c>
      <c r="G49" s="51">
        <v>3066.5035650999998</v>
      </c>
      <c r="H49" s="51">
        <v>448.59132460000001</v>
      </c>
      <c r="I49" s="51">
        <v>967.27124660000004</v>
      </c>
      <c r="J49" s="51">
        <v>2546.8912432000002</v>
      </c>
      <c r="K49" s="51">
        <v>6058.3205292000002</v>
      </c>
      <c r="L49" s="51">
        <v>4042.3943432000001</v>
      </c>
      <c r="M49" s="51">
        <v>1172.0759499999999</v>
      </c>
      <c r="N49" s="51">
        <v>2358.8878196999999</v>
      </c>
      <c r="O49" s="51">
        <v>4749.1381058999996</v>
      </c>
      <c r="P49" s="51">
        <v>1803.417467</v>
      </c>
      <c r="Q49" s="32">
        <v>466076.54</v>
      </c>
      <c r="R49" s="32">
        <v>1232496.71</v>
      </c>
      <c r="S49" s="32">
        <v>315201.57</v>
      </c>
      <c r="T49" s="32">
        <v>27673.43</v>
      </c>
      <c r="U49" s="32">
        <v>248749.63</v>
      </c>
      <c r="V49" s="32">
        <v>437774.46</v>
      </c>
      <c r="W49" s="32">
        <v>2761222.27</v>
      </c>
      <c r="X49" s="32">
        <v>634313.38</v>
      </c>
      <c r="Y49" s="32">
        <v>47854.29</v>
      </c>
      <c r="Z49" s="32">
        <v>94256.76</v>
      </c>
      <c r="AA49" s="32">
        <v>409229.36</v>
      </c>
      <c r="AB49" s="32">
        <v>66780.17</v>
      </c>
      <c r="AC49" s="2">
        <v>0.93</v>
      </c>
      <c r="AD49" s="2">
        <v>0.93</v>
      </c>
      <c r="AE49" s="2">
        <v>0.93</v>
      </c>
      <c r="AF49" s="2">
        <v>0.93</v>
      </c>
      <c r="AG49" s="2">
        <v>0.93</v>
      </c>
      <c r="AH49" s="2">
        <v>0.93</v>
      </c>
      <c r="AI49" s="2">
        <v>0.93</v>
      </c>
      <c r="AJ49" s="2">
        <v>0.93</v>
      </c>
      <c r="AK49" s="2">
        <v>0.93</v>
      </c>
      <c r="AL49" s="2">
        <v>0.93</v>
      </c>
      <c r="AM49" s="2">
        <v>0.93</v>
      </c>
      <c r="AN49" s="2">
        <v>0.93</v>
      </c>
      <c r="AO49" s="33">
        <v>4334.51</v>
      </c>
      <c r="AP49" s="33">
        <v>11462.22</v>
      </c>
      <c r="AQ49" s="33">
        <v>2931.37</v>
      </c>
      <c r="AR49" s="33">
        <v>257.36</v>
      </c>
      <c r="AS49" s="33">
        <v>2313.37</v>
      </c>
      <c r="AT49" s="33">
        <v>4071.3</v>
      </c>
      <c r="AU49" s="33">
        <v>25679.37</v>
      </c>
      <c r="AV49" s="33">
        <v>5899.11</v>
      </c>
      <c r="AW49" s="33">
        <v>445.04</v>
      </c>
      <c r="AX49" s="33">
        <v>876.59</v>
      </c>
      <c r="AY49" s="33">
        <v>3805.83</v>
      </c>
      <c r="AZ49" s="33">
        <v>621.05999999999995</v>
      </c>
      <c r="BA49" s="31">
        <f t="shared" si="44"/>
        <v>-512.67999999999995</v>
      </c>
      <c r="BB49" s="31">
        <f t="shared" si="45"/>
        <v>-1355.75</v>
      </c>
      <c r="BC49" s="31">
        <f t="shared" si="46"/>
        <v>-346.72</v>
      </c>
      <c r="BD49" s="31">
        <f t="shared" si="47"/>
        <v>-41.51</v>
      </c>
      <c r="BE49" s="31">
        <f t="shared" si="48"/>
        <v>-373.12</v>
      </c>
      <c r="BF49" s="31">
        <f t="shared" si="49"/>
        <v>-656.66</v>
      </c>
      <c r="BG49" s="31">
        <f t="shared" si="50"/>
        <v>4141.83</v>
      </c>
      <c r="BH49" s="31">
        <f t="shared" si="51"/>
        <v>951.47</v>
      </c>
      <c r="BI49" s="31">
        <f t="shared" si="52"/>
        <v>71.78</v>
      </c>
      <c r="BJ49" s="31">
        <f t="shared" si="53"/>
        <v>631.52</v>
      </c>
      <c r="BK49" s="31">
        <f t="shared" si="54"/>
        <v>2741.84</v>
      </c>
      <c r="BL49" s="31">
        <f t="shared" si="55"/>
        <v>447.43</v>
      </c>
      <c r="BM49" s="6">
        <f t="shared" ca="1" si="215"/>
        <v>0.01</v>
      </c>
      <c r="BN49" s="6">
        <f t="shared" ca="1" si="215"/>
        <v>0.01</v>
      </c>
      <c r="BO49" s="6">
        <f t="shared" ca="1" si="215"/>
        <v>0.01</v>
      </c>
      <c r="BP49" s="6">
        <f t="shared" ca="1" si="215"/>
        <v>0.01</v>
      </c>
      <c r="BQ49" s="6">
        <f t="shared" ca="1" si="215"/>
        <v>0.01</v>
      </c>
      <c r="BR49" s="6">
        <f t="shared" ca="1" si="215"/>
        <v>0.01</v>
      </c>
      <c r="BS49" s="6">
        <f t="shared" ca="1" si="215"/>
        <v>0.01</v>
      </c>
      <c r="BT49" s="6">
        <f t="shared" ca="1" si="215"/>
        <v>0.01</v>
      </c>
      <c r="BU49" s="6">
        <f t="shared" ca="1" si="215"/>
        <v>0.01</v>
      </c>
      <c r="BV49" s="6">
        <f t="shared" ca="1" si="215"/>
        <v>0.01</v>
      </c>
      <c r="BW49" s="6">
        <f t="shared" ca="1" si="215"/>
        <v>0.01</v>
      </c>
      <c r="BX49" s="6">
        <f t="shared" ca="1" si="215"/>
        <v>0.01</v>
      </c>
      <c r="BY49" s="31">
        <f t="shared" ca="1" si="203"/>
        <v>4660.7700000000004</v>
      </c>
      <c r="BZ49" s="31">
        <f t="shared" ca="1" si="204"/>
        <v>12324.97</v>
      </c>
      <c r="CA49" s="31">
        <f t="shared" ca="1" si="205"/>
        <v>3152.02</v>
      </c>
      <c r="CB49" s="31">
        <f t="shared" ca="1" si="206"/>
        <v>276.73</v>
      </c>
      <c r="CC49" s="31">
        <f t="shared" ca="1" si="207"/>
        <v>2487.5</v>
      </c>
      <c r="CD49" s="31">
        <f t="shared" ca="1" si="208"/>
        <v>4377.74</v>
      </c>
      <c r="CE49" s="31">
        <f t="shared" ca="1" si="209"/>
        <v>27612.22</v>
      </c>
      <c r="CF49" s="31">
        <f t="shared" ca="1" si="210"/>
        <v>6343.13</v>
      </c>
      <c r="CG49" s="31">
        <f t="shared" ca="1" si="211"/>
        <v>478.54</v>
      </c>
      <c r="CH49" s="31">
        <f t="shared" ca="1" si="212"/>
        <v>942.57</v>
      </c>
      <c r="CI49" s="31">
        <f t="shared" ca="1" si="213"/>
        <v>4092.29</v>
      </c>
      <c r="CJ49" s="31">
        <f t="shared" ca="1" si="214"/>
        <v>667.8</v>
      </c>
      <c r="CK49" s="32">
        <f t="shared" ca="1" si="56"/>
        <v>326.25</v>
      </c>
      <c r="CL49" s="32">
        <f t="shared" ca="1" si="57"/>
        <v>862.75</v>
      </c>
      <c r="CM49" s="32">
        <f t="shared" ca="1" si="58"/>
        <v>220.64</v>
      </c>
      <c r="CN49" s="32">
        <f t="shared" ca="1" si="59"/>
        <v>19.37</v>
      </c>
      <c r="CO49" s="32">
        <f t="shared" ca="1" si="60"/>
        <v>174.12</v>
      </c>
      <c r="CP49" s="32">
        <f t="shared" ca="1" si="61"/>
        <v>306.44</v>
      </c>
      <c r="CQ49" s="32">
        <f t="shared" ca="1" si="62"/>
        <v>1932.86</v>
      </c>
      <c r="CR49" s="32">
        <f t="shared" ca="1" si="63"/>
        <v>444.02</v>
      </c>
      <c r="CS49" s="32">
        <f t="shared" ca="1" si="64"/>
        <v>33.5</v>
      </c>
      <c r="CT49" s="32">
        <f t="shared" ca="1" si="65"/>
        <v>65.98</v>
      </c>
      <c r="CU49" s="32">
        <f t="shared" ca="1" si="66"/>
        <v>286.45999999999998</v>
      </c>
      <c r="CV49" s="32">
        <f t="shared" ca="1" si="67"/>
        <v>46.75</v>
      </c>
      <c r="CW49" s="31">
        <f t="shared" ca="1" si="191"/>
        <v>1165.19</v>
      </c>
      <c r="CX49" s="31">
        <f t="shared" ca="1" si="192"/>
        <v>3081.25</v>
      </c>
      <c r="CY49" s="31">
        <f t="shared" ca="1" si="193"/>
        <v>788.01</v>
      </c>
      <c r="CZ49" s="31">
        <f t="shared" ca="1" si="194"/>
        <v>80.25</v>
      </c>
      <c r="DA49" s="31">
        <f t="shared" ca="1" si="195"/>
        <v>721.37</v>
      </c>
      <c r="DB49" s="31">
        <f t="shared" ca="1" si="196"/>
        <v>1269.5399999999991</v>
      </c>
      <c r="DC49" s="31">
        <f t="shared" ca="1" si="197"/>
        <v>-276.11999999999716</v>
      </c>
      <c r="DD49" s="31">
        <f t="shared" ca="1" si="198"/>
        <v>-63.430000000000064</v>
      </c>
      <c r="DE49" s="31">
        <f t="shared" ca="1" si="199"/>
        <v>-4.780000000000058</v>
      </c>
      <c r="DF49" s="31">
        <f t="shared" ca="1" si="200"/>
        <v>-499.55999999999995</v>
      </c>
      <c r="DG49" s="31">
        <f t="shared" ca="1" si="201"/>
        <v>-2168.92</v>
      </c>
      <c r="DH49" s="31">
        <f t="shared" ca="1" si="202"/>
        <v>-353.94</v>
      </c>
      <c r="DI49" s="32">
        <f t="shared" ca="1" si="68"/>
        <v>58.26</v>
      </c>
      <c r="DJ49" s="32">
        <f t="shared" ca="1" si="69"/>
        <v>154.06</v>
      </c>
      <c r="DK49" s="32">
        <f t="shared" ca="1" si="70"/>
        <v>39.4</v>
      </c>
      <c r="DL49" s="32">
        <f t="shared" ca="1" si="71"/>
        <v>4.01</v>
      </c>
      <c r="DM49" s="32">
        <f t="shared" ca="1" si="72"/>
        <v>36.07</v>
      </c>
      <c r="DN49" s="32">
        <f t="shared" ca="1" si="73"/>
        <v>63.48</v>
      </c>
      <c r="DO49" s="32">
        <f t="shared" ca="1" si="74"/>
        <v>-13.81</v>
      </c>
      <c r="DP49" s="32">
        <f t="shared" ca="1" si="75"/>
        <v>-3.17</v>
      </c>
      <c r="DQ49" s="32">
        <f t="shared" ca="1" si="76"/>
        <v>-0.24</v>
      </c>
      <c r="DR49" s="32">
        <f t="shared" ca="1" si="77"/>
        <v>-24.98</v>
      </c>
      <c r="DS49" s="32">
        <f t="shared" ca="1" si="78"/>
        <v>-108.45</v>
      </c>
      <c r="DT49" s="32">
        <f t="shared" ca="1" si="79"/>
        <v>-17.7</v>
      </c>
      <c r="DU49" s="31">
        <f t="shared" ca="1" si="80"/>
        <v>217.21</v>
      </c>
      <c r="DV49" s="31">
        <f t="shared" ca="1" si="81"/>
        <v>567.19000000000005</v>
      </c>
      <c r="DW49" s="31">
        <f t="shared" ca="1" si="82"/>
        <v>143.38999999999999</v>
      </c>
      <c r="DX49" s="31">
        <f t="shared" ca="1" si="83"/>
        <v>14.42</v>
      </c>
      <c r="DY49" s="31">
        <f t="shared" ca="1" si="84"/>
        <v>127.95</v>
      </c>
      <c r="DZ49" s="31">
        <f t="shared" ca="1" si="85"/>
        <v>222.22</v>
      </c>
      <c r="EA49" s="31">
        <f t="shared" ca="1" si="86"/>
        <v>-47.71</v>
      </c>
      <c r="EB49" s="31">
        <f t="shared" ca="1" si="87"/>
        <v>-10.81</v>
      </c>
      <c r="EC49" s="31">
        <f t="shared" ca="1" si="88"/>
        <v>-0.8</v>
      </c>
      <c r="ED49" s="31">
        <f t="shared" ca="1" si="89"/>
        <v>-82.85</v>
      </c>
      <c r="EE49" s="31">
        <f t="shared" ca="1" si="90"/>
        <v>-354.64</v>
      </c>
      <c r="EF49" s="31">
        <f t="shared" ca="1" si="91"/>
        <v>-57.07</v>
      </c>
      <c r="EG49" s="32">
        <f t="shared" ca="1" si="92"/>
        <v>1440.66</v>
      </c>
      <c r="EH49" s="32">
        <f t="shared" ca="1" si="93"/>
        <v>3802.5</v>
      </c>
      <c r="EI49" s="32">
        <f t="shared" ca="1" si="94"/>
        <v>970.8</v>
      </c>
      <c r="EJ49" s="32">
        <f t="shared" ca="1" si="95"/>
        <v>98.68</v>
      </c>
      <c r="EK49" s="32">
        <f t="shared" ca="1" si="96"/>
        <v>885.3900000000001</v>
      </c>
      <c r="EL49" s="32">
        <f t="shared" ca="1" si="97"/>
        <v>1555.2399999999991</v>
      </c>
      <c r="EM49" s="32">
        <f t="shared" ca="1" si="98"/>
        <v>-337.63999999999714</v>
      </c>
      <c r="EN49" s="32">
        <f t="shared" ca="1" si="99"/>
        <v>-77.410000000000068</v>
      </c>
      <c r="EO49" s="32">
        <f t="shared" ca="1" si="100"/>
        <v>-5.820000000000058</v>
      </c>
      <c r="EP49" s="32">
        <f t="shared" ca="1" si="101"/>
        <v>-607.39</v>
      </c>
      <c r="EQ49" s="32">
        <f t="shared" ca="1" si="102"/>
        <v>-2632.0099999999998</v>
      </c>
      <c r="ER49" s="32">
        <f t="shared" ca="1" si="103"/>
        <v>-428.71</v>
      </c>
    </row>
    <row r="50" spans="1:148" x14ac:dyDescent="0.25">
      <c r="A50" t="s">
        <v>472</v>
      </c>
      <c r="B50" s="1" t="s">
        <v>55</v>
      </c>
      <c r="C50" t="str">
        <f t="shared" ca="1" si="216"/>
        <v>CRWD</v>
      </c>
      <c r="D50" t="str">
        <f t="shared" ca="1" si="217"/>
        <v>Cowley Ridge Phase 2 Wind Facility</v>
      </c>
      <c r="E50" s="51">
        <v>684.15705000000003</v>
      </c>
      <c r="F50" s="51">
        <v>766.05871200000001</v>
      </c>
      <c r="G50" s="51">
        <v>1225.4537600000001</v>
      </c>
      <c r="H50" s="51">
        <v>1616.49576</v>
      </c>
      <c r="I50" s="51">
        <v>820.63918799999999</v>
      </c>
      <c r="J50" s="51">
        <v>728.01649599999996</v>
      </c>
      <c r="K50" s="51">
        <v>566.41120999999998</v>
      </c>
      <c r="L50" s="51">
        <v>483.56023900000002</v>
      </c>
      <c r="M50" s="51">
        <v>775.60348599999998</v>
      </c>
      <c r="N50" s="51">
        <v>1666.3586499999999</v>
      </c>
      <c r="O50" s="51">
        <v>1079.406626</v>
      </c>
      <c r="P50" s="51">
        <v>1237.761444</v>
      </c>
      <c r="Q50" s="32">
        <v>21538.98</v>
      </c>
      <c r="R50" s="32">
        <v>41931.96</v>
      </c>
      <c r="S50" s="32">
        <v>31770.87</v>
      </c>
      <c r="T50" s="32">
        <v>43494.17</v>
      </c>
      <c r="U50" s="32">
        <v>56502.98</v>
      </c>
      <c r="V50" s="32">
        <v>22056.34</v>
      </c>
      <c r="W50" s="32">
        <v>50889.84</v>
      </c>
      <c r="X50" s="32">
        <v>16470.48</v>
      </c>
      <c r="Y50" s="32">
        <v>16967.52</v>
      </c>
      <c r="Z50" s="32">
        <v>40086.85</v>
      </c>
      <c r="AA50" s="32">
        <v>29821.53</v>
      </c>
      <c r="AB50" s="32">
        <v>31661.63</v>
      </c>
      <c r="AC50" s="2">
        <v>4.47</v>
      </c>
      <c r="AD50" s="2">
        <v>4.47</v>
      </c>
      <c r="AE50" s="2">
        <v>4.47</v>
      </c>
      <c r="AF50" s="2">
        <v>4.47</v>
      </c>
      <c r="AG50" s="2">
        <v>4.47</v>
      </c>
      <c r="AH50" s="2">
        <v>4.47</v>
      </c>
      <c r="AI50" s="2">
        <v>4.47</v>
      </c>
      <c r="AJ50" s="2">
        <v>4.47</v>
      </c>
      <c r="AK50" s="2">
        <v>4.47</v>
      </c>
      <c r="AL50" s="2">
        <v>4.47</v>
      </c>
      <c r="AM50" s="2">
        <v>4.47</v>
      </c>
      <c r="AN50" s="2">
        <v>4.47</v>
      </c>
      <c r="AO50" s="33">
        <v>962.79</v>
      </c>
      <c r="AP50" s="33">
        <v>1874.36</v>
      </c>
      <c r="AQ50" s="33">
        <v>1420.16</v>
      </c>
      <c r="AR50" s="33">
        <v>1944.19</v>
      </c>
      <c r="AS50" s="33">
        <v>2525.6799999999998</v>
      </c>
      <c r="AT50" s="33">
        <v>985.92</v>
      </c>
      <c r="AU50" s="33">
        <v>2274.7800000000002</v>
      </c>
      <c r="AV50" s="33">
        <v>736.23</v>
      </c>
      <c r="AW50" s="33">
        <v>758.45</v>
      </c>
      <c r="AX50" s="33">
        <v>1791.88</v>
      </c>
      <c r="AY50" s="33">
        <v>1333.02</v>
      </c>
      <c r="AZ50" s="33">
        <v>1415.28</v>
      </c>
      <c r="BA50" s="31">
        <f t="shared" si="44"/>
        <v>-23.69</v>
      </c>
      <c r="BB50" s="31">
        <f t="shared" si="45"/>
        <v>-46.13</v>
      </c>
      <c r="BC50" s="31">
        <f t="shared" si="46"/>
        <v>-34.950000000000003</v>
      </c>
      <c r="BD50" s="31">
        <f t="shared" si="47"/>
        <v>-65.239999999999995</v>
      </c>
      <c r="BE50" s="31">
        <f t="shared" si="48"/>
        <v>-84.75</v>
      </c>
      <c r="BF50" s="31">
        <f t="shared" si="49"/>
        <v>-33.08</v>
      </c>
      <c r="BG50" s="31">
        <f t="shared" si="50"/>
        <v>76.33</v>
      </c>
      <c r="BH50" s="31">
        <f t="shared" si="51"/>
        <v>24.71</v>
      </c>
      <c r="BI50" s="31">
        <f t="shared" si="52"/>
        <v>25.45</v>
      </c>
      <c r="BJ50" s="31">
        <f t="shared" si="53"/>
        <v>268.58</v>
      </c>
      <c r="BK50" s="31">
        <f t="shared" si="54"/>
        <v>199.8</v>
      </c>
      <c r="BL50" s="31">
        <f t="shared" si="55"/>
        <v>212.13</v>
      </c>
      <c r="BM50" s="6">
        <f t="shared" ca="1" si="215"/>
        <v>9.4600000000000004E-2</v>
      </c>
      <c r="BN50" s="6">
        <f t="shared" ca="1" si="215"/>
        <v>9.4600000000000004E-2</v>
      </c>
      <c r="BO50" s="6">
        <f t="shared" ca="1" si="215"/>
        <v>9.4600000000000004E-2</v>
      </c>
      <c r="BP50" s="6">
        <f t="shared" ca="1" si="215"/>
        <v>9.4600000000000004E-2</v>
      </c>
      <c r="BQ50" s="6">
        <f t="shared" ca="1" si="215"/>
        <v>9.4600000000000004E-2</v>
      </c>
      <c r="BR50" s="6">
        <f t="shared" ca="1" si="215"/>
        <v>9.4600000000000004E-2</v>
      </c>
      <c r="BS50" s="6">
        <f t="shared" ca="1" si="215"/>
        <v>9.4600000000000004E-2</v>
      </c>
      <c r="BT50" s="6">
        <f t="shared" ca="1" si="215"/>
        <v>9.4600000000000004E-2</v>
      </c>
      <c r="BU50" s="6">
        <f t="shared" ca="1" si="215"/>
        <v>9.4600000000000004E-2</v>
      </c>
      <c r="BV50" s="6">
        <f t="shared" ca="1" si="215"/>
        <v>9.4600000000000004E-2</v>
      </c>
      <c r="BW50" s="6">
        <f t="shared" ca="1" si="215"/>
        <v>9.4600000000000004E-2</v>
      </c>
      <c r="BX50" s="6">
        <f t="shared" ca="1" si="215"/>
        <v>9.4600000000000004E-2</v>
      </c>
      <c r="BY50" s="31">
        <f t="shared" ca="1" si="203"/>
        <v>2037.59</v>
      </c>
      <c r="BZ50" s="31">
        <f t="shared" ca="1" si="204"/>
        <v>3966.76</v>
      </c>
      <c r="CA50" s="31">
        <f t="shared" ca="1" si="205"/>
        <v>3005.52</v>
      </c>
      <c r="CB50" s="31">
        <f t="shared" ca="1" si="206"/>
        <v>4114.55</v>
      </c>
      <c r="CC50" s="31">
        <f t="shared" ca="1" si="207"/>
        <v>5345.18</v>
      </c>
      <c r="CD50" s="31">
        <f t="shared" ca="1" si="208"/>
        <v>2086.5300000000002</v>
      </c>
      <c r="CE50" s="31">
        <f t="shared" ca="1" si="209"/>
        <v>4814.18</v>
      </c>
      <c r="CF50" s="31">
        <f t="shared" ca="1" si="210"/>
        <v>1558.11</v>
      </c>
      <c r="CG50" s="31">
        <f t="shared" ca="1" si="211"/>
        <v>1605.13</v>
      </c>
      <c r="CH50" s="31">
        <f t="shared" ca="1" si="212"/>
        <v>3792.22</v>
      </c>
      <c r="CI50" s="31">
        <f t="shared" ca="1" si="213"/>
        <v>2821.12</v>
      </c>
      <c r="CJ50" s="31">
        <f t="shared" ca="1" si="214"/>
        <v>2995.19</v>
      </c>
      <c r="CK50" s="32">
        <f t="shared" ca="1" si="56"/>
        <v>15.08</v>
      </c>
      <c r="CL50" s="32">
        <f t="shared" ca="1" si="57"/>
        <v>29.35</v>
      </c>
      <c r="CM50" s="32">
        <f t="shared" ca="1" si="58"/>
        <v>22.24</v>
      </c>
      <c r="CN50" s="32">
        <f t="shared" ca="1" si="59"/>
        <v>30.45</v>
      </c>
      <c r="CO50" s="32">
        <f t="shared" ca="1" si="60"/>
        <v>39.549999999999997</v>
      </c>
      <c r="CP50" s="32">
        <f t="shared" ca="1" si="61"/>
        <v>15.44</v>
      </c>
      <c r="CQ50" s="32">
        <f t="shared" ca="1" si="62"/>
        <v>35.619999999999997</v>
      </c>
      <c r="CR50" s="32">
        <f t="shared" ca="1" si="63"/>
        <v>11.53</v>
      </c>
      <c r="CS50" s="32">
        <f t="shared" ca="1" si="64"/>
        <v>11.88</v>
      </c>
      <c r="CT50" s="32">
        <f t="shared" ca="1" si="65"/>
        <v>28.06</v>
      </c>
      <c r="CU50" s="32">
        <f t="shared" ca="1" si="66"/>
        <v>20.88</v>
      </c>
      <c r="CV50" s="32">
        <f t="shared" ca="1" si="67"/>
        <v>22.16</v>
      </c>
      <c r="CW50" s="31">
        <f t="shared" ca="1" si="191"/>
        <v>1113.5700000000002</v>
      </c>
      <c r="CX50" s="31">
        <f t="shared" ca="1" si="192"/>
        <v>2167.88</v>
      </c>
      <c r="CY50" s="31">
        <f t="shared" ca="1" si="193"/>
        <v>1642.5499999999997</v>
      </c>
      <c r="CZ50" s="31">
        <f t="shared" ca="1" si="194"/>
        <v>2266.0499999999997</v>
      </c>
      <c r="DA50" s="31">
        <f t="shared" ca="1" si="195"/>
        <v>2943.8000000000006</v>
      </c>
      <c r="DB50" s="31">
        <f t="shared" ca="1" si="196"/>
        <v>1149.1300000000001</v>
      </c>
      <c r="DC50" s="31">
        <f t="shared" ca="1" si="197"/>
        <v>2498.69</v>
      </c>
      <c r="DD50" s="31">
        <f t="shared" ca="1" si="198"/>
        <v>808.69999999999982</v>
      </c>
      <c r="DE50" s="31">
        <f t="shared" ca="1" si="199"/>
        <v>833.11000000000013</v>
      </c>
      <c r="DF50" s="31">
        <f t="shared" ca="1" si="200"/>
        <v>1759.8199999999997</v>
      </c>
      <c r="DG50" s="31">
        <f t="shared" ca="1" si="201"/>
        <v>1309.18</v>
      </c>
      <c r="DH50" s="31">
        <f t="shared" ca="1" si="202"/>
        <v>1389.94</v>
      </c>
      <c r="DI50" s="32">
        <f t="shared" ca="1" si="68"/>
        <v>55.68</v>
      </c>
      <c r="DJ50" s="32">
        <f t="shared" ca="1" si="69"/>
        <v>108.39</v>
      </c>
      <c r="DK50" s="32">
        <f t="shared" ca="1" si="70"/>
        <v>82.13</v>
      </c>
      <c r="DL50" s="32">
        <f t="shared" ca="1" si="71"/>
        <v>113.3</v>
      </c>
      <c r="DM50" s="32">
        <f t="shared" ca="1" si="72"/>
        <v>147.19</v>
      </c>
      <c r="DN50" s="32">
        <f t="shared" ca="1" si="73"/>
        <v>57.46</v>
      </c>
      <c r="DO50" s="32">
        <f t="shared" ca="1" si="74"/>
        <v>124.93</v>
      </c>
      <c r="DP50" s="32">
        <f t="shared" ca="1" si="75"/>
        <v>40.44</v>
      </c>
      <c r="DQ50" s="32">
        <f t="shared" ca="1" si="76"/>
        <v>41.66</v>
      </c>
      <c r="DR50" s="32">
        <f t="shared" ca="1" si="77"/>
        <v>87.99</v>
      </c>
      <c r="DS50" s="32">
        <f t="shared" ca="1" si="78"/>
        <v>65.459999999999994</v>
      </c>
      <c r="DT50" s="32">
        <f t="shared" ca="1" si="79"/>
        <v>69.5</v>
      </c>
      <c r="DU50" s="31">
        <f t="shared" ca="1" si="80"/>
        <v>207.59</v>
      </c>
      <c r="DV50" s="31">
        <f t="shared" ca="1" si="81"/>
        <v>399.06</v>
      </c>
      <c r="DW50" s="31">
        <f t="shared" ca="1" si="82"/>
        <v>298.89</v>
      </c>
      <c r="DX50" s="31">
        <f t="shared" ca="1" si="83"/>
        <v>407.06</v>
      </c>
      <c r="DY50" s="31">
        <f t="shared" ca="1" si="84"/>
        <v>522.15</v>
      </c>
      <c r="DZ50" s="31">
        <f t="shared" ca="1" si="85"/>
        <v>201.14</v>
      </c>
      <c r="EA50" s="31">
        <f t="shared" ca="1" si="86"/>
        <v>431.72</v>
      </c>
      <c r="EB50" s="31">
        <f t="shared" ca="1" si="87"/>
        <v>137.84</v>
      </c>
      <c r="EC50" s="31">
        <f t="shared" ca="1" si="88"/>
        <v>140.05000000000001</v>
      </c>
      <c r="ED50" s="31">
        <f t="shared" ca="1" si="89"/>
        <v>291.86</v>
      </c>
      <c r="EE50" s="31">
        <f t="shared" ca="1" si="90"/>
        <v>214.06</v>
      </c>
      <c r="EF50" s="31">
        <f t="shared" ca="1" si="91"/>
        <v>224.13</v>
      </c>
      <c r="EG50" s="32">
        <f t="shared" ca="1" si="92"/>
        <v>1376.8400000000001</v>
      </c>
      <c r="EH50" s="32">
        <f t="shared" ca="1" si="93"/>
        <v>2675.33</v>
      </c>
      <c r="EI50" s="32">
        <f t="shared" ca="1" si="94"/>
        <v>2023.5699999999997</v>
      </c>
      <c r="EJ50" s="32">
        <f t="shared" ca="1" si="95"/>
        <v>2786.41</v>
      </c>
      <c r="EK50" s="32">
        <f t="shared" ca="1" si="96"/>
        <v>3613.1400000000008</v>
      </c>
      <c r="EL50" s="32">
        <f t="shared" ca="1" si="97"/>
        <v>1407.73</v>
      </c>
      <c r="EM50" s="32">
        <f t="shared" ca="1" si="98"/>
        <v>3055.34</v>
      </c>
      <c r="EN50" s="32">
        <f t="shared" ca="1" si="99"/>
        <v>986.9799999999999</v>
      </c>
      <c r="EO50" s="32">
        <f t="shared" ca="1" si="100"/>
        <v>1014.8200000000002</v>
      </c>
      <c r="EP50" s="32">
        <f t="shared" ca="1" si="101"/>
        <v>2139.6699999999996</v>
      </c>
      <c r="EQ50" s="32">
        <f t="shared" ca="1" si="102"/>
        <v>1588.7</v>
      </c>
      <c r="ER50" s="32">
        <f t="shared" ca="1" si="103"/>
        <v>1683.5700000000002</v>
      </c>
    </row>
    <row r="51" spans="1:148" x14ac:dyDescent="0.25">
      <c r="A51" t="s">
        <v>473</v>
      </c>
      <c r="B51" s="1" t="s">
        <v>57</v>
      </c>
      <c r="C51" t="str">
        <f t="shared" ca="1" si="216"/>
        <v>DAI1</v>
      </c>
      <c r="D51" t="str">
        <f t="shared" ca="1" si="217"/>
        <v>Daishowa-Marubeni</v>
      </c>
      <c r="E51" s="51">
        <v>8398.1939999999995</v>
      </c>
      <c r="F51" s="51">
        <v>7907.326</v>
      </c>
      <c r="G51" s="51">
        <v>7113.7079999999996</v>
      </c>
      <c r="H51" s="51">
        <v>7168.1819999999998</v>
      </c>
      <c r="I51" s="51">
        <v>6705.93</v>
      </c>
      <c r="J51" s="51">
        <v>5874.7359999999999</v>
      </c>
      <c r="K51" s="51">
        <v>9429.2800000000007</v>
      </c>
      <c r="L51" s="51">
        <v>8677.5220000000008</v>
      </c>
      <c r="M51" s="51">
        <v>7481.4880000000003</v>
      </c>
      <c r="N51" s="51">
        <v>7394.7160000000003</v>
      </c>
      <c r="O51" s="51">
        <v>7434.1120000000001</v>
      </c>
      <c r="P51" s="51">
        <v>7838.7960000000003</v>
      </c>
      <c r="Q51" s="32">
        <v>458074.15</v>
      </c>
      <c r="R51" s="32">
        <v>821849.01</v>
      </c>
      <c r="S51" s="32">
        <v>354711.43</v>
      </c>
      <c r="T51" s="32">
        <v>222989.93</v>
      </c>
      <c r="U51" s="32">
        <v>603803.93999999994</v>
      </c>
      <c r="V51" s="32">
        <v>344467.86</v>
      </c>
      <c r="W51" s="32">
        <v>1717463.5</v>
      </c>
      <c r="X51" s="32">
        <v>502826.6</v>
      </c>
      <c r="Y51" s="32">
        <v>184881.66</v>
      </c>
      <c r="Z51" s="32">
        <v>199799.57</v>
      </c>
      <c r="AA51" s="32">
        <v>338299.53</v>
      </c>
      <c r="AB51" s="32">
        <v>211435.92</v>
      </c>
      <c r="AC51" s="2">
        <v>-3.61</v>
      </c>
      <c r="AD51" s="2">
        <v>-3.61</v>
      </c>
      <c r="AE51" s="2">
        <v>-3.61</v>
      </c>
      <c r="AF51" s="2">
        <v>-3.61</v>
      </c>
      <c r="AG51" s="2">
        <v>-3.61</v>
      </c>
      <c r="AH51" s="2">
        <v>-3.61</v>
      </c>
      <c r="AI51" s="2">
        <v>-3.61</v>
      </c>
      <c r="AJ51" s="2">
        <v>-3.61</v>
      </c>
      <c r="AK51" s="2">
        <v>-3.61</v>
      </c>
      <c r="AL51" s="2">
        <v>-3.61</v>
      </c>
      <c r="AM51" s="2">
        <v>-3.61</v>
      </c>
      <c r="AN51" s="2">
        <v>-3.61</v>
      </c>
      <c r="AO51" s="33">
        <v>-16536.48</v>
      </c>
      <c r="AP51" s="33">
        <v>-29668.75</v>
      </c>
      <c r="AQ51" s="33">
        <v>-12805.08</v>
      </c>
      <c r="AR51" s="33">
        <v>-8049.94</v>
      </c>
      <c r="AS51" s="33">
        <v>-21797.32</v>
      </c>
      <c r="AT51" s="33">
        <v>-12435.29</v>
      </c>
      <c r="AU51" s="33">
        <v>-62000.43</v>
      </c>
      <c r="AV51" s="33">
        <v>-18152.04</v>
      </c>
      <c r="AW51" s="33">
        <v>-6674.23</v>
      </c>
      <c r="AX51" s="33">
        <v>-7212.76</v>
      </c>
      <c r="AY51" s="33">
        <v>-12212.61</v>
      </c>
      <c r="AZ51" s="33">
        <v>-7632.84</v>
      </c>
      <c r="BA51" s="31">
        <f t="shared" si="44"/>
        <v>-503.88</v>
      </c>
      <c r="BB51" s="31">
        <f t="shared" si="45"/>
        <v>-904.03</v>
      </c>
      <c r="BC51" s="31">
        <f t="shared" si="46"/>
        <v>-390.18</v>
      </c>
      <c r="BD51" s="31">
        <f t="shared" si="47"/>
        <v>-334.48</v>
      </c>
      <c r="BE51" s="31">
        <f t="shared" si="48"/>
        <v>-905.71</v>
      </c>
      <c r="BF51" s="31">
        <f t="shared" si="49"/>
        <v>-516.70000000000005</v>
      </c>
      <c r="BG51" s="31">
        <f t="shared" si="50"/>
        <v>2576.1999999999998</v>
      </c>
      <c r="BH51" s="31">
        <f t="shared" si="51"/>
        <v>754.24</v>
      </c>
      <c r="BI51" s="31">
        <f t="shared" si="52"/>
        <v>277.32</v>
      </c>
      <c r="BJ51" s="31">
        <f t="shared" si="53"/>
        <v>1338.66</v>
      </c>
      <c r="BK51" s="31">
        <f t="shared" si="54"/>
        <v>2266.61</v>
      </c>
      <c r="BL51" s="31">
        <f t="shared" si="55"/>
        <v>1416.62</v>
      </c>
      <c r="BM51" s="6">
        <f t="shared" ca="1" si="215"/>
        <v>-6.2899999999999998E-2</v>
      </c>
      <c r="BN51" s="6">
        <f t="shared" ca="1" si="215"/>
        <v>-6.2899999999999998E-2</v>
      </c>
      <c r="BO51" s="6">
        <f t="shared" ca="1" si="215"/>
        <v>-6.2899999999999998E-2</v>
      </c>
      <c r="BP51" s="6">
        <f t="shared" ca="1" si="215"/>
        <v>-6.2899999999999998E-2</v>
      </c>
      <c r="BQ51" s="6">
        <f t="shared" ca="1" si="215"/>
        <v>-6.2899999999999998E-2</v>
      </c>
      <c r="BR51" s="6">
        <f t="shared" ca="1" si="215"/>
        <v>-6.2899999999999998E-2</v>
      </c>
      <c r="BS51" s="6">
        <f t="shared" ca="1" si="215"/>
        <v>-6.2899999999999998E-2</v>
      </c>
      <c r="BT51" s="6">
        <f t="shared" ca="1" si="215"/>
        <v>-6.2899999999999998E-2</v>
      </c>
      <c r="BU51" s="6">
        <f t="shared" ca="1" si="215"/>
        <v>-6.2899999999999998E-2</v>
      </c>
      <c r="BV51" s="6">
        <f t="shared" ca="1" si="215"/>
        <v>-6.2899999999999998E-2</v>
      </c>
      <c r="BW51" s="6">
        <f t="shared" ca="1" si="215"/>
        <v>-6.2899999999999998E-2</v>
      </c>
      <c r="BX51" s="6">
        <f t="shared" ca="1" si="215"/>
        <v>-6.2899999999999998E-2</v>
      </c>
      <c r="BY51" s="31">
        <f t="shared" ca="1" si="203"/>
        <v>-28812.86</v>
      </c>
      <c r="BZ51" s="31">
        <f t="shared" ca="1" si="204"/>
        <v>-51694.3</v>
      </c>
      <c r="CA51" s="31">
        <f t="shared" ca="1" si="205"/>
        <v>-22311.35</v>
      </c>
      <c r="CB51" s="31">
        <f t="shared" ca="1" si="206"/>
        <v>-14026.07</v>
      </c>
      <c r="CC51" s="31">
        <f t="shared" ca="1" si="207"/>
        <v>-37979.269999999997</v>
      </c>
      <c r="CD51" s="31">
        <f t="shared" ca="1" si="208"/>
        <v>-21667.03</v>
      </c>
      <c r="CE51" s="31">
        <f t="shared" ca="1" si="209"/>
        <v>-108028.45</v>
      </c>
      <c r="CF51" s="31">
        <f t="shared" ca="1" si="210"/>
        <v>-31627.79</v>
      </c>
      <c r="CG51" s="31">
        <f t="shared" ca="1" si="211"/>
        <v>-11629.06</v>
      </c>
      <c r="CH51" s="31">
        <f t="shared" ca="1" si="212"/>
        <v>-12567.39</v>
      </c>
      <c r="CI51" s="31">
        <f t="shared" ca="1" si="213"/>
        <v>-21279.040000000001</v>
      </c>
      <c r="CJ51" s="31">
        <f t="shared" ca="1" si="214"/>
        <v>-13299.32</v>
      </c>
      <c r="CK51" s="32">
        <f t="shared" ca="1" si="56"/>
        <v>320.64999999999998</v>
      </c>
      <c r="CL51" s="32">
        <f t="shared" ca="1" si="57"/>
        <v>575.29</v>
      </c>
      <c r="CM51" s="32">
        <f t="shared" ca="1" si="58"/>
        <v>248.3</v>
      </c>
      <c r="CN51" s="32">
        <f t="shared" ca="1" si="59"/>
        <v>156.09</v>
      </c>
      <c r="CO51" s="32">
        <f t="shared" ca="1" si="60"/>
        <v>422.66</v>
      </c>
      <c r="CP51" s="32">
        <f t="shared" ca="1" si="61"/>
        <v>241.13</v>
      </c>
      <c r="CQ51" s="32">
        <f t="shared" ca="1" si="62"/>
        <v>1202.22</v>
      </c>
      <c r="CR51" s="32">
        <f t="shared" ca="1" si="63"/>
        <v>351.98</v>
      </c>
      <c r="CS51" s="32">
        <f t="shared" ca="1" si="64"/>
        <v>129.41999999999999</v>
      </c>
      <c r="CT51" s="32">
        <f t="shared" ca="1" si="65"/>
        <v>139.86000000000001</v>
      </c>
      <c r="CU51" s="32">
        <f t="shared" ca="1" si="66"/>
        <v>236.81</v>
      </c>
      <c r="CV51" s="32">
        <f t="shared" ca="1" si="67"/>
        <v>148.01</v>
      </c>
      <c r="CW51" s="31">
        <f t="shared" ca="1" si="191"/>
        <v>-11451.85</v>
      </c>
      <c r="CX51" s="31">
        <f t="shared" ca="1" si="192"/>
        <v>-20546.230000000003</v>
      </c>
      <c r="CY51" s="31">
        <f t="shared" ca="1" si="193"/>
        <v>-8867.7899999999991</v>
      </c>
      <c r="CZ51" s="31">
        <f t="shared" ca="1" si="194"/>
        <v>-5485.5599999999995</v>
      </c>
      <c r="DA51" s="31">
        <f t="shared" ca="1" si="195"/>
        <v>-14853.579999999994</v>
      </c>
      <c r="DB51" s="31">
        <f t="shared" ca="1" si="196"/>
        <v>-8473.9099999999962</v>
      </c>
      <c r="DC51" s="31">
        <f t="shared" ca="1" si="197"/>
        <v>-47401.999999999993</v>
      </c>
      <c r="DD51" s="31">
        <f t="shared" ca="1" si="198"/>
        <v>-13878.01</v>
      </c>
      <c r="DE51" s="31">
        <f t="shared" ca="1" si="199"/>
        <v>-5102.7299999999996</v>
      </c>
      <c r="DF51" s="31">
        <f t="shared" ca="1" si="200"/>
        <v>-6553.4299999999985</v>
      </c>
      <c r="DG51" s="31">
        <f t="shared" ca="1" si="201"/>
        <v>-11096.23</v>
      </c>
      <c r="DH51" s="31">
        <f t="shared" ca="1" si="202"/>
        <v>-6935.0899999999992</v>
      </c>
      <c r="DI51" s="32">
        <f t="shared" ca="1" si="68"/>
        <v>-572.59</v>
      </c>
      <c r="DJ51" s="32">
        <f t="shared" ca="1" si="69"/>
        <v>-1027.31</v>
      </c>
      <c r="DK51" s="32">
        <f t="shared" ca="1" si="70"/>
        <v>-443.39</v>
      </c>
      <c r="DL51" s="32">
        <f t="shared" ca="1" si="71"/>
        <v>-274.27999999999997</v>
      </c>
      <c r="DM51" s="32">
        <f t="shared" ca="1" si="72"/>
        <v>-742.68</v>
      </c>
      <c r="DN51" s="32">
        <f t="shared" ca="1" si="73"/>
        <v>-423.7</v>
      </c>
      <c r="DO51" s="32">
        <f t="shared" ca="1" si="74"/>
        <v>-2370.1</v>
      </c>
      <c r="DP51" s="32">
        <f t="shared" ca="1" si="75"/>
        <v>-693.9</v>
      </c>
      <c r="DQ51" s="32">
        <f t="shared" ca="1" si="76"/>
        <v>-255.14</v>
      </c>
      <c r="DR51" s="32">
        <f t="shared" ca="1" si="77"/>
        <v>-327.67</v>
      </c>
      <c r="DS51" s="32">
        <f t="shared" ca="1" si="78"/>
        <v>-554.80999999999995</v>
      </c>
      <c r="DT51" s="32">
        <f t="shared" ca="1" si="79"/>
        <v>-346.75</v>
      </c>
      <c r="DU51" s="31">
        <f t="shared" ca="1" si="80"/>
        <v>-2134.79</v>
      </c>
      <c r="DV51" s="31">
        <f t="shared" ca="1" si="81"/>
        <v>-3782.13</v>
      </c>
      <c r="DW51" s="31">
        <f t="shared" ca="1" si="82"/>
        <v>-1613.67</v>
      </c>
      <c r="DX51" s="31">
        <f t="shared" ca="1" si="83"/>
        <v>-985.39</v>
      </c>
      <c r="DY51" s="31">
        <f t="shared" ca="1" si="84"/>
        <v>-2634.63</v>
      </c>
      <c r="DZ51" s="31">
        <f t="shared" ca="1" si="85"/>
        <v>-1483.25</v>
      </c>
      <c r="EA51" s="31">
        <f t="shared" ca="1" si="86"/>
        <v>-8190</v>
      </c>
      <c r="EB51" s="31">
        <f t="shared" ca="1" si="87"/>
        <v>-2365.4</v>
      </c>
      <c r="EC51" s="31">
        <f t="shared" ca="1" si="88"/>
        <v>-857.8</v>
      </c>
      <c r="ED51" s="31">
        <f t="shared" ca="1" si="89"/>
        <v>-1086.8599999999999</v>
      </c>
      <c r="EE51" s="31">
        <f t="shared" ca="1" si="90"/>
        <v>-1814.35</v>
      </c>
      <c r="EF51" s="31">
        <f t="shared" ca="1" si="91"/>
        <v>-1118.28</v>
      </c>
      <c r="EG51" s="32">
        <f t="shared" ca="1" si="92"/>
        <v>-14159.23</v>
      </c>
      <c r="EH51" s="32">
        <f t="shared" ca="1" si="93"/>
        <v>-25355.670000000006</v>
      </c>
      <c r="EI51" s="32">
        <f t="shared" ca="1" si="94"/>
        <v>-10924.849999999999</v>
      </c>
      <c r="EJ51" s="32">
        <f t="shared" ca="1" si="95"/>
        <v>-6745.23</v>
      </c>
      <c r="EK51" s="32">
        <f t="shared" ca="1" si="96"/>
        <v>-18230.889999999996</v>
      </c>
      <c r="EL51" s="32">
        <f t="shared" ca="1" si="97"/>
        <v>-10380.859999999997</v>
      </c>
      <c r="EM51" s="32">
        <f t="shared" ca="1" si="98"/>
        <v>-57962.099999999991</v>
      </c>
      <c r="EN51" s="32">
        <f t="shared" ca="1" si="99"/>
        <v>-16937.310000000001</v>
      </c>
      <c r="EO51" s="32">
        <f t="shared" ca="1" si="100"/>
        <v>-6215.67</v>
      </c>
      <c r="EP51" s="32">
        <f t="shared" ca="1" si="101"/>
        <v>-7967.9599999999982</v>
      </c>
      <c r="EQ51" s="32">
        <f t="shared" ca="1" si="102"/>
        <v>-13465.39</v>
      </c>
      <c r="ER51" s="32">
        <f t="shared" ca="1" si="103"/>
        <v>-8400.119999999999</v>
      </c>
    </row>
    <row r="52" spans="1:148" x14ac:dyDescent="0.25">
      <c r="A52" t="s">
        <v>474</v>
      </c>
      <c r="B52" s="1" t="s">
        <v>58</v>
      </c>
      <c r="C52" t="str">
        <f t="shared" ca="1" si="216"/>
        <v>DOWGEN15M</v>
      </c>
      <c r="D52" t="str">
        <f t="shared" ca="1" si="217"/>
        <v>Dow Hydrocarbon Industrial Complex</v>
      </c>
      <c r="E52" s="51">
        <v>47012.366043000002</v>
      </c>
      <c r="F52" s="51">
        <v>40686.056944999997</v>
      </c>
      <c r="G52" s="51">
        <v>31624.668407000001</v>
      </c>
      <c r="H52" s="51">
        <v>25125.9658838</v>
      </c>
      <c r="I52" s="51">
        <v>27333.234560500001</v>
      </c>
      <c r="J52" s="51">
        <v>19205.778230799999</v>
      </c>
      <c r="K52" s="51">
        <v>24113.194211099999</v>
      </c>
      <c r="L52" s="51">
        <v>21993.2022965</v>
      </c>
      <c r="M52" s="51">
        <v>12368.7856312</v>
      </c>
      <c r="N52" s="51">
        <v>23645.218503</v>
      </c>
      <c r="O52" s="51">
        <v>28077.044859199999</v>
      </c>
      <c r="P52" s="51">
        <v>30689.172776700001</v>
      </c>
      <c r="Q52" s="32">
        <v>2621323.86</v>
      </c>
      <c r="R52" s="32">
        <v>5011817.58</v>
      </c>
      <c r="S52" s="32">
        <v>2006727.12</v>
      </c>
      <c r="T52" s="32">
        <v>1024356.4</v>
      </c>
      <c r="U52" s="32">
        <v>2428587.58</v>
      </c>
      <c r="V52" s="32">
        <v>1604366.7</v>
      </c>
      <c r="W52" s="32">
        <v>5761085.5700000003</v>
      </c>
      <c r="X52" s="32">
        <v>1590010.2</v>
      </c>
      <c r="Y52" s="32">
        <v>421501.19</v>
      </c>
      <c r="Z52" s="32">
        <v>851823.3</v>
      </c>
      <c r="AA52" s="32">
        <v>1607277.91</v>
      </c>
      <c r="AB52" s="32">
        <v>1052960.6399999999</v>
      </c>
      <c r="AC52" s="2">
        <v>3.14</v>
      </c>
      <c r="AD52" s="2">
        <v>3.14</v>
      </c>
      <c r="AE52" s="2">
        <v>3.14</v>
      </c>
      <c r="AF52" s="2">
        <v>3.14</v>
      </c>
      <c r="AG52" s="2">
        <v>3.14</v>
      </c>
      <c r="AH52" s="2">
        <v>2.65</v>
      </c>
      <c r="AI52" s="2">
        <v>2.65</v>
      </c>
      <c r="AJ52" s="2">
        <v>2.65</v>
      </c>
      <c r="AK52" s="2">
        <v>2.65</v>
      </c>
      <c r="AL52" s="2">
        <v>2.65</v>
      </c>
      <c r="AM52" s="2">
        <v>2.65</v>
      </c>
      <c r="AN52" s="2">
        <v>2.65</v>
      </c>
      <c r="AO52" s="33">
        <v>82309.570000000007</v>
      </c>
      <c r="AP52" s="33">
        <v>157371.07</v>
      </c>
      <c r="AQ52" s="33">
        <v>63011.23</v>
      </c>
      <c r="AR52" s="33">
        <v>32164.79</v>
      </c>
      <c r="AS52" s="33">
        <v>76257.649999999994</v>
      </c>
      <c r="AT52" s="33">
        <v>42515.72</v>
      </c>
      <c r="AU52" s="33">
        <v>152668.76999999999</v>
      </c>
      <c r="AV52" s="33">
        <v>42135.27</v>
      </c>
      <c r="AW52" s="33">
        <v>11169.78</v>
      </c>
      <c r="AX52" s="33">
        <v>22573.32</v>
      </c>
      <c r="AY52" s="33">
        <v>42592.86</v>
      </c>
      <c r="AZ52" s="33">
        <v>27903.46</v>
      </c>
      <c r="BA52" s="31">
        <f t="shared" si="44"/>
        <v>-2883.46</v>
      </c>
      <c r="BB52" s="31">
        <f t="shared" si="45"/>
        <v>-5513</v>
      </c>
      <c r="BC52" s="31">
        <f t="shared" si="46"/>
        <v>-2207.4</v>
      </c>
      <c r="BD52" s="31">
        <f t="shared" si="47"/>
        <v>-1536.53</v>
      </c>
      <c r="BE52" s="31">
        <f t="shared" si="48"/>
        <v>-3642.88</v>
      </c>
      <c r="BF52" s="31">
        <f t="shared" si="49"/>
        <v>-2406.5500000000002</v>
      </c>
      <c r="BG52" s="31">
        <f t="shared" si="50"/>
        <v>8641.6299999999992</v>
      </c>
      <c r="BH52" s="31">
        <f t="shared" si="51"/>
        <v>2385.02</v>
      </c>
      <c r="BI52" s="31">
        <f t="shared" si="52"/>
        <v>632.25</v>
      </c>
      <c r="BJ52" s="31">
        <f t="shared" si="53"/>
        <v>5707.22</v>
      </c>
      <c r="BK52" s="31">
        <f t="shared" si="54"/>
        <v>10768.76</v>
      </c>
      <c r="BL52" s="31">
        <f t="shared" si="55"/>
        <v>7054.84</v>
      </c>
      <c r="BM52" s="6">
        <f t="shared" ca="1" si="215"/>
        <v>5.04E-2</v>
      </c>
      <c r="BN52" s="6">
        <f t="shared" ca="1" si="215"/>
        <v>5.04E-2</v>
      </c>
      <c r="BO52" s="6">
        <f t="shared" ca="1" si="215"/>
        <v>5.04E-2</v>
      </c>
      <c r="BP52" s="6">
        <f t="shared" ca="1" si="215"/>
        <v>5.04E-2</v>
      </c>
      <c r="BQ52" s="6">
        <f t="shared" ca="1" si="215"/>
        <v>5.04E-2</v>
      </c>
      <c r="BR52" s="6">
        <f t="shared" ca="1" si="215"/>
        <v>5.04E-2</v>
      </c>
      <c r="BS52" s="6">
        <f t="shared" ca="1" si="215"/>
        <v>5.04E-2</v>
      </c>
      <c r="BT52" s="6">
        <f t="shared" ca="1" si="215"/>
        <v>5.04E-2</v>
      </c>
      <c r="BU52" s="6">
        <f t="shared" ca="1" si="215"/>
        <v>5.04E-2</v>
      </c>
      <c r="BV52" s="6">
        <f t="shared" ca="1" si="215"/>
        <v>5.04E-2</v>
      </c>
      <c r="BW52" s="6">
        <f t="shared" ca="1" si="215"/>
        <v>5.04E-2</v>
      </c>
      <c r="BX52" s="6">
        <f t="shared" ca="1" si="215"/>
        <v>5.04E-2</v>
      </c>
      <c r="BY52" s="31">
        <f t="shared" ca="1" si="203"/>
        <v>132114.72</v>
      </c>
      <c r="BZ52" s="31">
        <f t="shared" ca="1" si="204"/>
        <v>252595.61</v>
      </c>
      <c r="CA52" s="31">
        <f t="shared" ca="1" si="205"/>
        <v>101139.05</v>
      </c>
      <c r="CB52" s="31">
        <f t="shared" ca="1" si="206"/>
        <v>51627.56</v>
      </c>
      <c r="CC52" s="31">
        <f t="shared" ca="1" si="207"/>
        <v>122400.81</v>
      </c>
      <c r="CD52" s="31">
        <f t="shared" ca="1" si="208"/>
        <v>80860.08</v>
      </c>
      <c r="CE52" s="31">
        <f t="shared" ca="1" si="209"/>
        <v>290358.71000000002</v>
      </c>
      <c r="CF52" s="31">
        <f t="shared" ca="1" si="210"/>
        <v>80136.509999999995</v>
      </c>
      <c r="CG52" s="31">
        <f t="shared" ca="1" si="211"/>
        <v>21243.66</v>
      </c>
      <c r="CH52" s="31">
        <f t="shared" ca="1" si="212"/>
        <v>42931.89</v>
      </c>
      <c r="CI52" s="31">
        <f t="shared" ca="1" si="213"/>
        <v>81006.81</v>
      </c>
      <c r="CJ52" s="31">
        <f t="shared" ca="1" si="214"/>
        <v>53069.22</v>
      </c>
      <c r="CK52" s="32">
        <f t="shared" ca="1" si="56"/>
        <v>1834.93</v>
      </c>
      <c r="CL52" s="32">
        <f t="shared" ca="1" si="57"/>
        <v>3508.27</v>
      </c>
      <c r="CM52" s="32">
        <f t="shared" ca="1" si="58"/>
        <v>1404.71</v>
      </c>
      <c r="CN52" s="32">
        <f t="shared" ca="1" si="59"/>
        <v>717.05</v>
      </c>
      <c r="CO52" s="32">
        <f t="shared" ca="1" si="60"/>
        <v>1700.01</v>
      </c>
      <c r="CP52" s="32">
        <f t="shared" ca="1" si="61"/>
        <v>1123.06</v>
      </c>
      <c r="CQ52" s="32">
        <f t="shared" ca="1" si="62"/>
        <v>4032.76</v>
      </c>
      <c r="CR52" s="32">
        <f t="shared" ca="1" si="63"/>
        <v>1113.01</v>
      </c>
      <c r="CS52" s="32">
        <f t="shared" ca="1" si="64"/>
        <v>295.05</v>
      </c>
      <c r="CT52" s="32">
        <f t="shared" ca="1" si="65"/>
        <v>596.28</v>
      </c>
      <c r="CU52" s="32">
        <f t="shared" ca="1" si="66"/>
        <v>1125.0899999999999</v>
      </c>
      <c r="CV52" s="32">
        <f t="shared" ca="1" si="67"/>
        <v>737.07</v>
      </c>
      <c r="CW52" s="31">
        <f t="shared" ca="1" si="191"/>
        <v>54523.539999999986</v>
      </c>
      <c r="CX52" s="31">
        <f t="shared" ca="1" si="192"/>
        <v>104245.80999999997</v>
      </c>
      <c r="CY52" s="31">
        <f t="shared" ca="1" si="193"/>
        <v>41739.930000000008</v>
      </c>
      <c r="CZ52" s="31">
        <f t="shared" ca="1" si="194"/>
        <v>21716.35</v>
      </c>
      <c r="DA52" s="31">
        <f t="shared" ca="1" si="195"/>
        <v>51486.049999999996</v>
      </c>
      <c r="DB52" s="31">
        <f t="shared" ca="1" si="196"/>
        <v>41873.97</v>
      </c>
      <c r="DC52" s="31">
        <f t="shared" ca="1" si="197"/>
        <v>133081.07000000004</v>
      </c>
      <c r="DD52" s="31">
        <f t="shared" ca="1" si="198"/>
        <v>36729.229999999996</v>
      </c>
      <c r="DE52" s="31">
        <f t="shared" ca="1" si="199"/>
        <v>9736.6799999999985</v>
      </c>
      <c r="DF52" s="31">
        <f t="shared" ca="1" si="200"/>
        <v>15247.629999999997</v>
      </c>
      <c r="DG52" s="31">
        <f t="shared" ca="1" si="201"/>
        <v>28770.279999999992</v>
      </c>
      <c r="DH52" s="31">
        <f t="shared" ca="1" si="202"/>
        <v>18847.990000000002</v>
      </c>
      <c r="DI52" s="32">
        <f t="shared" ca="1" si="68"/>
        <v>2726.18</v>
      </c>
      <c r="DJ52" s="32">
        <f t="shared" ca="1" si="69"/>
        <v>5212.29</v>
      </c>
      <c r="DK52" s="32">
        <f t="shared" ca="1" si="70"/>
        <v>2087</v>
      </c>
      <c r="DL52" s="32">
        <f t="shared" ca="1" si="71"/>
        <v>1085.82</v>
      </c>
      <c r="DM52" s="32">
        <f t="shared" ca="1" si="72"/>
        <v>2574.3000000000002</v>
      </c>
      <c r="DN52" s="32">
        <f t="shared" ca="1" si="73"/>
        <v>2093.6999999999998</v>
      </c>
      <c r="DO52" s="32">
        <f t="shared" ca="1" si="74"/>
        <v>6654.05</v>
      </c>
      <c r="DP52" s="32">
        <f t="shared" ca="1" si="75"/>
        <v>1836.46</v>
      </c>
      <c r="DQ52" s="32">
        <f t="shared" ca="1" si="76"/>
        <v>486.83</v>
      </c>
      <c r="DR52" s="32">
        <f t="shared" ca="1" si="77"/>
        <v>762.38</v>
      </c>
      <c r="DS52" s="32">
        <f t="shared" ca="1" si="78"/>
        <v>1438.51</v>
      </c>
      <c r="DT52" s="32">
        <f t="shared" ca="1" si="79"/>
        <v>942.4</v>
      </c>
      <c r="DU52" s="31">
        <f t="shared" ca="1" si="80"/>
        <v>10163.98</v>
      </c>
      <c r="DV52" s="31">
        <f t="shared" ca="1" si="81"/>
        <v>19189.46</v>
      </c>
      <c r="DW52" s="31">
        <f t="shared" ca="1" si="82"/>
        <v>7595.39</v>
      </c>
      <c r="DX52" s="31">
        <f t="shared" ca="1" si="83"/>
        <v>3900.99</v>
      </c>
      <c r="DY52" s="31">
        <f t="shared" ca="1" si="84"/>
        <v>9132.26</v>
      </c>
      <c r="DZ52" s="31">
        <f t="shared" ca="1" si="85"/>
        <v>7329.53</v>
      </c>
      <c r="EA52" s="31">
        <f t="shared" ca="1" si="86"/>
        <v>22993.42</v>
      </c>
      <c r="EB52" s="31">
        <f t="shared" ca="1" si="87"/>
        <v>6260.2</v>
      </c>
      <c r="EC52" s="31">
        <f t="shared" ca="1" si="88"/>
        <v>1636.8</v>
      </c>
      <c r="ED52" s="31">
        <f t="shared" ca="1" si="89"/>
        <v>2528.7600000000002</v>
      </c>
      <c r="EE52" s="31">
        <f t="shared" ca="1" si="90"/>
        <v>4704.24</v>
      </c>
      <c r="EF52" s="31">
        <f t="shared" ca="1" si="91"/>
        <v>3039.24</v>
      </c>
      <c r="EG52" s="32">
        <f t="shared" ca="1" si="92"/>
        <v>67413.699999999983</v>
      </c>
      <c r="EH52" s="32">
        <f t="shared" ca="1" si="93"/>
        <v>128647.55999999997</v>
      </c>
      <c r="EI52" s="32">
        <f t="shared" ca="1" si="94"/>
        <v>51422.320000000007</v>
      </c>
      <c r="EJ52" s="32">
        <f t="shared" ca="1" si="95"/>
        <v>26703.159999999996</v>
      </c>
      <c r="EK52" s="32">
        <f t="shared" ca="1" si="96"/>
        <v>63192.61</v>
      </c>
      <c r="EL52" s="32">
        <f t="shared" ca="1" si="97"/>
        <v>51297.2</v>
      </c>
      <c r="EM52" s="32">
        <f t="shared" ca="1" si="98"/>
        <v>162728.54000000004</v>
      </c>
      <c r="EN52" s="32">
        <f t="shared" ca="1" si="99"/>
        <v>44825.889999999992</v>
      </c>
      <c r="EO52" s="32">
        <f t="shared" ca="1" si="100"/>
        <v>11860.309999999998</v>
      </c>
      <c r="EP52" s="32">
        <f t="shared" ca="1" si="101"/>
        <v>18538.769999999997</v>
      </c>
      <c r="EQ52" s="32">
        <f t="shared" ca="1" si="102"/>
        <v>34913.029999999992</v>
      </c>
      <c r="ER52" s="32">
        <f t="shared" ca="1" si="103"/>
        <v>22829.630000000005</v>
      </c>
    </row>
    <row r="53" spans="1:148" x14ac:dyDescent="0.25">
      <c r="A53" t="s">
        <v>475</v>
      </c>
      <c r="B53" s="1" t="s">
        <v>32</v>
      </c>
      <c r="C53" t="str">
        <f t="shared" ca="1" si="216"/>
        <v>DRW1</v>
      </c>
      <c r="D53" t="str">
        <f t="shared" ca="1" si="217"/>
        <v>Drywood #1</v>
      </c>
      <c r="E53" s="51">
        <v>2.7629000000000001</v>
      </c>
      <c r="F53" s="51">
        <v>0</v>
      </c>
      <c r="G53" s="51">
        <v>0</v>
      </c>
      <c r="H53" s="51">
        <v>0.4042</v>
      </c>
      <c r="I53" s="51">
        <v>3.4066000000000001</v>
      </c>
      <c r="J53" s="51">
        <v>0</v>
      </c>
      <c r="K53" s="51">
        <v>15.9207</v>
      </c>
      <c r="L53" s="51">
        <v>1.3899999999999999E-2</v>
      </c>
      <c r="M53" s="51">
        <v>0</v>
      </c>
      <c r="N53" s="51">
        <v>12.144600000000001</v>
      </c>
      <c r="O53" s="51">
        <v>41.423000000000002</v>
      </c>
      <c r="P53" s="51">
        <v>0.39779999999999999</v>
      </c>
      <c r="Q53" s="32">
        <v>118.79</v>
      </c>
      <c r="R53" s="32">
        <v>0</v>
      </c>
      <c r="S53" s="32">
        <v>0</v>
      </c>
      <c r="T53" s="32">
        <v>11.79</v>
      </c>
      <c r="U53" s="32">
        <v>115.75</v>
      </c>
      <c r="V53" s="32">
        <v>0</v>
      </c>
      <c r="W53" s="32">
        <v>15906.96</v>
      </c>
      <c r="X53" s="32">
        <v>0.4</v>
      </c>
      <c r="Y53" s="32">
        <v>0</v>
      </c>
      <c r="Z53" s="32">
        <v>407.65</v>
      </c>
      <c r="AA53" s="32">
        <v>3116.38</v>
      </c>
      <c r="AB53" s="32">
        <v>14.37</v>
      </c>
      <c r="AC53" s="2">
        <v>3.02</v>
      </c>
      <c r="AD53" s="2">
        <v>3.02</v>
      </c>
      <c r="AE53" s="2">
        <v>3.02</v>
      </c>
      <c r="AF53" s="2">
        <v>3.02</v>
      </c>
      <c r="AG53" s="2">
        <v>3.02</v>
      </c>
      <c r="AH53" s="2">
        <v>3.02</v>
      </c>
      <c r="AI53" s="2">
        <v>3.02</v>
      </c>
      <c r="AJ53" s="2">
        <v>3.02</v>
      </c>
      <c r="AK53" s="2">
        <v>3.02</v>
      </c>
      <c r="AL53" s="2">
        <v>3.02</v>
      </c>
      <c r="AM53" s="2">
        <v>3.02</v>
      </c>
      <c r="AN53" s="2">
        <v>3.02</v>
      </c>
      <c r="AO53" s="33">
        <v>3.59</v>
      </c>
      <c r="AP53" s="33">
        <v>0</v>
      </c>
      <c r="AQ53" s="33">
        <v>0</v>
      </c>
      <c r="AR53" s="33">
        <v>0.36</v>
      </c>
      <c r="AS53" s="33">
        <v>3.5</v>
      </c>
      <c r="AT53" s="33">
        <v>0</v>
      </c>
      <c r="AU53" s="33">
        <v>480.39</v>
      </c>
      <c r="AV53" s="33">
        <v>0.01</v>
      </c>
      <c r="AW53" s="33">
        <v>0</v>
      </c>
      <c r="AX53" s="33">
        <v>12.31</v>
      </c>
      <c r="AY53" s="33">
        <v>94.11</v>
      </c>
      <c r="AZ53" s="33">
        <v>0.43</v>
      </c>
      <c r="BA53" s="31">
        <f t="shared" si="44"/>
        <v>-0.13</v>
      </c>
      <c r="BB53" s="31">
        <f t="shared" si="45"/>
        <v>0</v>
      </c>
      <c r="BC53" s="31">
        <f t="shared" si="46"/>
        <v>0</v>
      </c>
      <c r="BD53" s="31">
        <f t="shared" si="47"/>
        <v>-0.02</v>
      </c>
      <c r="BE53" s="31">
        <f t="shared" si="48"/>
        <v>-0.17</v>
      </c>
      <c r="BF53" s="31">
        <f t="shared" si="49"/>
        <v>0</v>
      </c>
      <c r="BG53" s="31">
        <f t="shared" si="50"/>
        <v>23.86</v>
      </c>
      <c r="BH53" s="31">
        <f t="shared" si="51"/>
        <v>0</v>
      </c>
      <c r="BI53" s="31">
        <f t="shared" si="52"/>
        <v>0</v>
      </c>
      <c r="BJ53" s="31">
        <f t="shared" si="53"/>
        <v>2.73</v>
      </c>
      <c r="BK53" s="31">
        <f t="shared" si="54"/>
        <v>20.88</v>
      </c>
      <c r="BL53" s="31">
        <f t="shared" si="55"/>
        <v>0.1</v>
      </c>
      <c r="BM53" s="6">
        <f t="shared" ca="1" si="215"/>
        <v>3.6600000000000001E-2</v>
      </c>
      <c r="BN53" s="6">
        <f t="shared" ca="1" si="215"/>
        <v>3.6600000000000001E-2</v>
      </c>
      <c r="BO53" s="6">
        <f t="shared" ca="1" si="215"/>
        <v>3.6600000000000001E-2</v>
      </c>
      <c r="BP53" s="6">
        <f t="shared" ca="1" si="215"/>
        <v>3.6600000000000001E-2</v>
      </c>
      <c r="BQ53" s="6">
        <f t="shared" ca="1" si="215"/>
        <v>3.6600000000000001E-2</v>
      </c>
      <c r="BR53" s="6">
        <f t="shared" ca="1" si="215"/>
        <v>3.6600000000000001E-2</v>
      </c>
      <c r="BS53" s="6">
        <f t="shared" ca="1" si="215"/>
        <v>3.6600000000000001E-2</v>
      </c>
      <c r="BT53" s="6">
        <f t="shared" ca="1" si="215"/>
        <v>3.6600000000000001E-2</v>
      </c>
      <c r="BU53" s="6">
        <f t="shared" ca="1" si="215"/>
        <v>3.6600000000000001E-2</v>
      </c>
      <c r="BV53" s="6">
        <f t="shared" ca="1" si="215"/>
        <v>3.6600000000000001E-2</v>
      </c>
      <c r="BW53" s="6">
        <f t="shared" ca="1" si="215"/>
        <v>3.6600000000000001E-2</v>
      </c>
      <c r="BX53" s="6">
        <f t="shared" ca="1" si="215"/>
        <v>3.6600000000000001E-2</v>
      </c>
      <c r="BY53" s="31">
        <f t="shared" ca="1" si="203"/>
        <v>4.3499999999999996</v>
      </c>
      <c r="BZ53" s="31">
        <f t="shared" ca="1" si="204"/>
        <v>0</v>
      </c>
      <c r="CA53" s="31">
        <f t="shared" ca="1" si="205"/>
        <v>0</v>
      </c>
      <c r="CB53" s="31">
        <f t="shared" ca="1" si="206"/>
        <v>0.43</v>
      </c>
      <c r="CC53" s="31">
        <f t="shared" ca="1" si="207"/>
        <v>4.24</v>
      </c>
      <c r="CD53" s="31">
        <f t="shared" ca="1" si="208"/>
        <v>0</v>
      </c>
      <c r="CE53" s="31">
        <f t="shared" ca="1" si="209"/>
        <v>582.19000000000005</v>
      </c>
      <c r="CF53" s="31">
        <f t="shared" ca="1" si="210"/>
        <v>0.01</v>
      </c>
      <c r="CG53" s="31">
        <f t="shared" ca="1" si="211"/>
        <v>0</v>
      </c>
      <c r="CH53" s="31">
        <f t="shared" ca="1" si="212"/>
        <v>14.92</v>
      </c>
      <c r="CI53" s="31">
        <f t="shared" ca="1" si="213"/>
        <v>114.06</v>
      </c>
      <c r="CJ53" s="31">
        <f t="shared" ca="1" si="214"/>
        <v>0.53</v>
      </c>
      <c r="CK53" s="32">
        <f t="shared" ca="1" si="56"/>
        <v>0.08</v>
      </c>
      <c r="CL53" s="32">
        <f t="shared" ca="1" si="57"/>
        <v>0</v>
      </c>
      <c r="CM53" s="32">
        <f t="shared" ca="1" si="58"/>
        <v>0</v>
      </c>
      <c r="CN53" s="32">
        <f t="shared" ca="1" si="59"/>
        <v>0.01</v>
      </c>
      <c r="CO53" s="32">
        <f t="shared" ca="1" si="60"/>
        <v>0.08</v>
      </c>
      <c r="CP53" s="32">
        <f t="shared" ca="1" si="61"/>
        <v>0</v>
      </c>
      <c r="CQ53" s="32">
        <f t="shared" ca="1" si="62"/>
        <v>11.13</v>
      </c>
      <c r="CR53" s="32">
        <f t="shared" ca="1" si="63"/>
        <v>0</v>
      </c>
      <c r="CS53" s="32">
        <f t="shared" ca="1" si="64"/>
        <v>0</v>
      </c>
      <c r="CT53" s="32">
        <f t="shared" ca="1" si="65"/>
        <v>0.28999999999999998</v>
      </c>
      <c r="CU53" s="32">
        <f t="shared" ca="1" si="66"/>
        <v>2.1800000000000002</v>
      </c>
      <c r="CV53" s="32">
        <f t="shared" ca="1" si="67"/>
        <v>0.01</v>
      </c>
      <c r="CW53" s="31">
        <f t="shared" ca="1" si="191"/>
        <v>0.96999999999999986</v>
      </c>
      <c r="CX53" s="31">
        <f t="shared" ca="1" si="192"/>
        <v>0</v>
      </c>
      <c r="CY53" s="31">
        <f t="shared" ca="1" si="193"/>
        <v>0</v>
      </c>
      <c r="CZ53" s="31">
        <f t="shared" ca="1" si="194"/>
        <v>0.10000000000000002</v>
      </c>
      <c r="DA53" s="31">
        <f t="shared" ca="1" si="195"/>
        <v>0.99000000000000032</v>
      </c>
      <c r="DB53" s="31">
        <f t="shared" ca="1" si="196"/>
        <v>0</v>
      </c>
      <c r="DC53" s="31">
        <f t="shared" ca="1" si="197"/>
        <v>89.070000000000064</v>
      </c>
      <c r="DD53" s="31">
        <f t="shared" ca="1" si="198"/>
        <v>0</v>
      </c>
      <c r="DE53" s="31">
        <f t="shared" ca="1" si="199"/>
        <v>0</v>
      </c>
      <c r="DF53" s="31">
        <f t="shared" ca="1" si="200"/>
        <v>0.1699999999999986</v>
      </c>
      <c r="DG53" s="31">
        <f t="shared" ca="1" si="201"/>
        <v>1.2500000000000107</v>
      </c>
      <c r="DH53" s="31">
        <f t="shared" ca="1" si="202"/>
        <v>1.0000000000000037E-2</v>
      </c>
      <c r="DI53" s="32">
        <f t="shared" ca="1" si="68"/>
        <v>0.05</v>
      </c>
      <c r="DJ53" s="32">
        <f t="shared" ca="1" si="69"/>
        <v>0</v>
      </c>
      <c r="DK53" s="32">
        <f t="shared" ca="1" si="70"/>
        <v>0</v>
      </c>
      <c r="DL53" s="32">
        <f t="shared" ca="1" si="71"/>
        <v>0.01</v>
      </c>
      <c r="DM53" s="32">
        <f t="shared" ca="1" si="72"/>
        <v>0.05</v>
      </c>
      <c r="DN53" s="32">
        <f t="shared" ca="1" si="73"/>
        <v>0</v>
      </c>
      <c r="DO53" s="32">
        <f t="shared" ca="1" si="74"/>
        <v>4.45</v>
      </c>
      <c r="DP53" s="32">
        <f t="shared" ca="1" si="75"/>
        <v>0</v>
      </c>
      <c r="DQ53" s="32">
        <f t="shared" ca="1" si="76"/>
        <v>0</v>
      </c>
      <c r="DR53" s="32">
        <f t="shared" ca="1" si="77"/>
        <v>0.01</v>
      </c>
      <c r="DS53" s="32">
        <f t="shared" ca="1" si="78"/>
        <v>0.06</v>
      </c>
      <c r="DT53" s="32">
        <f t="shared" ca="1" si="79"/>
        <v>0</v>
      </c>
      <c r="DU53" s="31">
        <f t="shared" ca="1" si="80"/>
        <v>0.18</v>
      </c>
      <c r="DV53" s="31">
        <f t="shared" ca="1" si="81"/>
        <v>0</v>
      </c>
      <c r="DW53" s="31">
        <f t="shared" ca="1" si="82"/>
        <v>0</v>
      </c>
      <c r="DX53" s="31">
        <f t="shared" ca="1" si="83"/>
        <v>0.02</v>
      </c>
      <c r="DY53" s="31">
        <f t="shared" ca="1" si="84"/>
        <v>0.18</v>
      </c>
      <c r="DZ53" s="31">
        <f t="shared" ca="1" si="85"/>
        <v>0</v>
      </c>
      <c r="EA53" s="31">
        <f t="shared" ca="1" si="86"/>
        <v>15.39</v>
      </c>
      <c r="EB53" s="31">
        <f t="shared" ca="1" si="87"/>
        <v>0</v>
      </c>
      <c r="EC53" s="31">
        <f t="shared" ca="1" si="88"/>
        <v>0</v>
      </c>
      <c r="ED53" s="31">
        <f t="shared" ca="1" si="89"/>
        <v>0.03</v>
      </c>
      <c r="EE53" s="31">
        <f t="shared" ca="1" si="90"/>
        <v>0.2</v>
      </c>
      <c r="EF53" s="31">
        <f t="shared" ca="1" si="91"/>
        <v>0</v>
      </c>
      <c r="EG53" s="32">
        <f t="shared" ca="1" si="92"/>
        <v>1.1999999999999997</v>
      </c>
      <c r="EH53" s="32">
        <f t="shared" ca="1" si="93"/>
        <v>0</v>
      </c>
      <c r="EI53" s="32">
        <f t="shared" ca="1" si="94"/>
        <v>0</v>
      </c>
      <c r="EJ53" s="32">
        <f t="shared" ca="1" si="95"/>
        <v>0.13</v>
      </c>
      <c r="EK53" s="32">
        <f t="shared" ca="1" si="96"/>
        <v>1.2200000000000002</v>
      </c>
      <c r="EL53" s="32">
        <f t="shared" ca="1" si="97"/>
        <v>0</v>
      </c>
      <c r="EM53" s="32">
        <f t="shared" ca="1" si="98"/>
        <v>108.91000000000007</v>
      </c>
      <c r="EN53" s="32">
        <f t="shared" ca="1" si="99"/>
        <v>0</v>
      </c>
      <c r="EO53" s="32">
        <f t="shared" ca="1" si="100"/>
        <v>0</v>
      </c>
      <c r="EP53" s="32">
        <f t="shared" ca="1" si="101"/>
        <v>0.2099999999999986</v>
      </c>
      <c r="EQ53" s="32">
        <f t="shared" ca="1" si="102"/>
        <v>1.5100000000000107</v>
      </c>
      <c r="ER53" s="32">
        <f t="shared" ca="1" si="103"/>
        <v>1.0000000000000037E-2</v>
      </c>
    </row>
    <row r="54" spans="1:148" x14ac:dyDescent="0.25">
      <c r="A54" t="s">
        <v>476</v>
      </c>
      <c r="B54" s="1" t="s">
        <v>78</v>
      </c>
      <c r="C54" t="str">
        <f t="shared" ca="1" si="216"/>
        <v>EC01</v>
      </c>
      <c r="D54" t="str">
        <f t="shared" ca="1" si="217"/>
        <v>Cavalier</v>
      </c>
      <c r="N54" s="51">
        <v>30733.527999999998</v>
      </c>
      <c r="O54" s="51">
        <v>44745.186699999998</v>
      </c>
      <c r="P54" s="51">
        <v>25994.733100000001</v>
      </c>
      <c r="Q54" s="32"/>
      <c r="R54" s="32"/>
      <c r="S54" s="32"/>
      <c r="T54" s="32"/>
      <c r="U54" s="32"/>
      <c r="V54" s="32"/>
      <c r="W54" s="32"/>
      <c r="X54" s="32"/>
      <c r="Y54" s="32"/>
      <c r="Z54" s="32">
        <v>1031493.51</v>
      </c>
      <c r="AA54" s="32">
        <v>2043878.99</v>
      </c>
      <c r="AB54" s="32">
        <v>814337.94</v>
      </c>
      <c r="AL54" s="2">
        <v>1.54</v>
      </c>
      <c r="AM54" s="2">
        <v>1.54</v>
      </c>
      <c r="AN54" s="2">
        <v>1.54</v>
      </c>
      <c r="AO54" s="33"/>
      <c r="AP54" s="33"/>
      <c r="AQ54" s="33"/>
      <c r="AR54" s="33"/>
      <c r="AS54" s="33"/>
      <c r="AT54" s="33"/>
      <c r="AU54" s="33"/>
      <c r="AV54" s="33"/>
      <c r="AW54" s="33"/>
      <c r="AX54" s="33">
        <v>15885</v>
      </c>
      <c r="AY54" s="33">
        <v>31475.74</v>
      </c>
      <c r="AZ54" s="33">
        <v>12540.8</v>
      </c>
      <c r="BA54" s="31">
        <f t="shared" si="44"/>
        <v>0</v>
      </c>
      <c r="BB54" s="31">
        <f t="shared" si="45"/>
        <v>0</v>
      </c>
      <c r="BC54" s="31">
        <f t="shared" si="46"/>
        <v>0</v>
      </c>
      <c r="BD54" s="31">
        <f t="shared" si="47"/>
        <v>0</v>
      </c>
      <c r="BE54" s="31">
        <f t="shared" si="48"/>
        <v>0</v>
      </c>
      <c r="BF54" s="31">
        <f t="shared" si="49"/>
        <v>0</v>
      </c>
      <c r="BG54" s="31">
        <f t="shared" si="50"/>
        <v>0</v>
      </c>
      <c r="BH54" s="31">
        <f t="shared" si="51"/>
        <v>0</v>
      </c>
      <c r="BI54" s="31">
        <f t="shared" si="52"/>
        <v>0</v>
      </c>
      <c r="BJ54" s="31">
        <f t="shared" si="53"/>
        <v>6911.01</v>
      </c>
      <c r="BK54" s="31">
        <f t="shared" si="54"/>
        <v>13693.99</v>
      </c>
      <c r="BL54" s="31">
        <f t="shared" si="55"/>
        <v>5456.06</v>
      </c>
      <c r="BM54" s="6">
        <f t="shared" ca="1" si="215"/>
        <v>-5.3499999999999999E-2</v>
      </c>
      <c r="BN54" s="6">
        <f t="shared" ca="1" si="215"/>
        <v>-5.3499999999999999E-2</v>
      </c>
      <c r="BO54" s="6">
        <f t="shared" ca="1" si="215"/>
        <v>-5.3499999999999999E-2</v>
      </c>
      <c r="BP54" s="6">
        <f t="shared" ca="1" si="215"/>
        <v>-5.3499999999999999E-2</v>
      </c>
      <c r="BQ54" s="6">
        <f t="shared" ca="1" si="215"/>
        <v>-5.3499999999999999E-2</v>
      </c>
      <c r="BR54" s="6">
        <f t="shared" ca="1" si="215"/>
        <v>-5.3499999999999999E-2</v>
      </c>
      <c r="BS54" s="6">
        <f t="shared" ca="1" si="215"/>
        <v>-5.3499999999999999E-2</v>
      </c>
      <c r="BT54" s="6">
        <f t="shared" ca="1" si="215"/>
        <v>-5.3499999999999999E-2</v>
      </c>
      <c r="BU54" s="6">
        <f t="shared" ca="1" si="215"/>
        <v>-5.3499999999999999E-2</v>
      </c>
      <c r="BV54" s="6">
        <f t="shared" ca="1" si="215"/>
        <v>-5.3499999999999999E-2</v>
      </c>
      <c r="BW54" s="6">
        <f t="shared" ca="1" si="215"/>
        <v>-5.3499999999999999E-2</v>
      </c>
      <c r="BX54" s="6">
        <f t="shared" ca="1" si="215"/>
        <v>-5.3499999999999999E-2</v>
      </c>
      <c r="BY54" s="31">
        <f t="shared" ca="1" si="203"/>
        <v>0</v>
      </c>
      <c r="BZ54" s="31">
        <f t="shared" ca="1" si="204"/>
        <v>0</v>
      </c>
      <c r="CA54" s="31">
        <f t="shared" ca="1" si="205"/>
        <v>0</v>
      </c>
      <c r="CB54" s="31">
        <f t="shared" ca="1" si="206"/>
        <v>0</v>
      </c>
      <c r="CC54" s="31">
        <f t="shared" ca="1" si="207"/>
        <v>0</v>
      </c>
      <c r="CD54" s="31">
        <f t="shared" ca="1" si="208"/>
        <v>0</v>
      </c>
      <c r="CE54" s="31">
        <f t="shared" ca="1" si="209"/>
        <v>0</v>
      </c>
      <c r="CF54" s="31">
        <f t="shared" ca="1" si="210"/>
        <v>0</v>
      </c>
      <c r="CG54" s="31">
        <f t="shared" ca="1" si="211"/>
        <v>0</v>
      </c>
      <c r="CH54" s="31">
        <f t="shared" ca="1" si="212"/>
        <v>-55184.9</v>
      </c>
      <c r="CI54" s="31">
        <f t="shared" ca="1" si="213"/>
        <v>-109347.53</v>
      </c>
      <c r="CJ54" s="31">
        <f t="shared" ca="1" si="214"/>
        <v>-43567.08</v>
      </c>
      <c r="CK54" s="32">
        <f t="shared" ca="1" si="56"/>
        <v>0</v>
      </c>
      <c r="CL54" s="32">
        <f t="shared" ca="1" si="57"/>
        <v>0</v>
      </c>
      <c r="CM54" s="32">
        <f t="shared" ca="1" si="58"/>
        <v>0</v>
      </c>
      <c r="CN54" s="32">
        <f t="shared" ca="1" si="59"/>
        <v>0</v>
      </c>
      <c r="CO54" s="32">
        <f t="shared" ca="1" si="60"/>
        <v>0</v>
      </c>
      <c r="CP54" s="32">
        <f t="shared" ca="1" si="61"/>
        <v>0</v>
      </c>
      <c r="CQ54" s="32">
        <f t="shared" ca="1" si="62"/>
        <v>0</v>
      </c>
      <c r="CR54" s="32">
        <f t="shared" ca="1" si="63"/>
        <v>0</v>
      </c>
      <c r="CS54" s="32">
        <f t="shared" ca="1" si="64"/>
        <v>0</v>
      </c>
      <c r="CT54" s="32">
        <f t="shared" ca="1" si="65"/>
        <v>722.05</v>
      </c>
      <c r="CU54" s="32">
        <f t="shared" ca="1" si="66"/>
        <v>1430.72</v>
      </c>
      <c r="CV54" s="32">
        <f t="shared" ca="1" si="67"/>
        <v>570.04</v>
      </c>
      <c r="CW54" s="31">
        <f t="shared" ca="1" si="191"/>
        <v>0</v>
      </c>
      <c r="CX54" s="31">
        <f t="shared" ca="1" si="192"/>
        <v>0</v>
      </c>
      <c r="CY54" s="31">
        <f t="shared" ca="1" si="193"/>
        <v>0</v>
      </c>
      <c r="CZ54" s="31">
        <f t="shared" ca="1" si="194"/>
        <v>0</v>
      </c>
      <c r="DA54" s="31">
        <f t="shared" ca="1" si="195"/>
        <v>0</v>
      </c>
      <c r="DB54" s="31">
        <f t="shared" ca="1" si="196"/>
        <v>0</v>
      </c>
      <c r="DC54" s="31">
        <f t="shared" ca="1" si="197"/>
        <v>0</v>
      </c>
      <c r="DD54" s="31">
        <f t="shared" ca="1" si="198"/>
        <v>0</v>
      </c>
      <c r="DE54" s="31">
        <f t="shared" ca="1" si="199"/>
        <v>0</v>
      </c>
      <c r="DF54" s="31">
        <f t="shared" ca="1" si="200"/>
        <v>-77258.86</v>
      </c>
      <c r="DG54" s="31">
        <f t="shared" ca="1" si="201"/>
        <v>-153086.53999999998</v>
      </c>
      <c r="DH54" s="31">
        <f t="shared" ca="1" si="202"/>
        <v>-60993.899999999994</v>
      </c>
      <c r="DI54" s="32">
        <f t="shared" ca="1" si="68"/>
        <v>0</v>
      </c>
      <c r="DJ54" s="32">
        <f t="shared" ca="1" si="69"/>
        <v>0</v>
      </c>
      <c r="DK54" s="32">
        <f t="shared" ca="1" si="70"/>
        <v>0</v>
      </c>
      <c r="DL54" s="32">
        <f t="shared" ca="1" si="71"/>
        <v>0</v>
      </c>
      <c r="DM54" s="32">
        <f t="shared" ca="1" si="72"/>
        <v>0</v>
      </c>
      <c r="DN54" s="32">
        <f t="shared" ca="1" si="73"/>
        <v>0</v>
      </c>
      <c r="DO54" s="32">
        <f t="shared" ca="1" si="74"/>
        <v>0</v>
      </c>
      <c r="DP54" s="32">
        <f t="shared" ca="1" si="75"/>
        <v>0</v>
      </c>
      <c r="DQ54" s="32">
        <f t="shared" ca="1" si="76"/>
        <v>0</v>
      </c>
      <c r="DR54" s="32">
        <f t="shared" ca="1" si="77"/>
        <v>-3862.94</v>
      </c>
      <c r="DS54" s="32">
        <f t="shared" ca="1" si="78"/>
        <v>-7654.33</v>
      </c>
      <c r="DT54" s="32">
        <f t="shared" ca="1" si="79"/>
        <v>-3049.7</v>
      </c>
      <c r="DU54" s="31">
        <f t="shared" ca="1" si="80"/>
        <v>0</v>
      </c>
      <c r="DV54" s="31">
        <f t="shared" ca="1" si="81"/>
        <v>0</v>
      </c>
      <c r="DW54" s="31">
        <f t="shared" ca="1" si="82"/>
        <v>0</v>
      </c>
      <c r="DX54" s="31">
        <f t="shared" ca="1" si="83"/>
        <v>0</v>
      </c>
      <c r="DY54" s="31">
        <f t="shared" ca="1" si="84"/>
        <v>0</v>
      </c>
      <c r="DZ54" s="31">
        <f t="shared" ca="1" si="85"/>
        <v>0</v>
      </c>
      <c r="EA54" s="31">
        <f t="shared" ca="1" si="86"/>
        <v>0</v>
      </c>
      <c r="EB54" s="31">
        <f t="shared" ca="1" si="87"/>
        <v>0</v>
      </c>
      <c r="EC54" s="31">
        <f t="shared" ca="1" si="88"/>
        <v>0</v>
      </c>
      <c r="ED54" s="31">
        <f t="shared" ca="1" si="89"/>
        <v>-12813.08</v>
      </c>
      <c r="EE54" s="31">
        <f t="shared" ca="1" si="90"/>
        <v>-25031.25</v>
      </c>
      <c r="EF54" s="31">
        <f t="shared" ca="1" si="91"/>
        <v>-9835.2800000000007</v>
      </c>
      <c r="EG54" s="32">
        <f t="shared" ca="1" si="92"/>
        <v>0</v>
      </c>
      <c r="EH54" s="32">
        <f t="shared" ca="1" si="93"/>
        <v>0</v>
      </c>
      <c r="EI54" s="32">
        <f t="shared" ca="1" si="94"/>
        <v>0</v>
      </c>
      <c r="EJ54" s="32">
        <f t="shared" ca="1" si="95"/>
        <v>0</v>
      </c>
      <c r="EK54" s="32">
        <f t="shared" ca="1" si="96"/>
        <v>0</v>
      </c>
      <c r="EL54" s="32">
        <f t="shared" ca="1" si="97"/>
        <v>0</v>
      </c>
      <c r="EM54" s="32">
        <f t="shared" ca="1" si="98"/>
        <v>0</v>
      </c>
      <c r="EN54" s="32">
        <f t="shared" ca="1" si="99"/>
        <v>0</v>
      </c>
      <c r="EO54" s="32">
        <f t="shared" ca="1" si="100"/>
        <v>0</v>
      </c>
      <c r="EP54" s="32">
        <f t="shared" ca="1" si="101"/>
        <v>-93934.88</v>
      </c>
      <c r="EQ54" s="32">
        <f t="shared" ca="1" si="102"/>
        <v>-185772.11999999997</v>
      </c>
      <c r="ER54" s="32">
        <f t="shared" ca="1" si="103"/>
        <v>-73878.87999999999</v>
      </c>
    </row>
    <row r="55" spans="1:148" x14ac:dyDescent="0.25">
      <c r="A55" t="s">
        <v>555</v>
      </c>
      <c r="B55" s="1" t="s">
        <v>78</v>
      </c>
      <c r="C55" t="str">
        <f t="shared" ca="1" si="216"/>
        <v>EC01</v>
      </c>
      <c r="D55" t="str">
        <f t="shared" ca="1" si="217"/>
        <v>Cavalier</v>
      </c>
      <c r="E55" s="51">
        <v>38744.496299999999</v>
      </c>
      <c r="F55" s="51">
        <v>52918.245999999999</v>
      </c>
      <c r="G55" s="51">
        <v>32868.347099999999</v>
      </c>
      <c r="H55" s="51">
        <v>18351.048699999999</v>
      </c>
      <c r="I55" s="51">
        <v>30271.760900000001</v>
      </c>
      <c r="J55" s="51">
        <v>22369.38</v>
      </c>
      <c r="K55" s="51">
        <v>42533.011100000003</v>
      </c>
      <c r="L55" s="51">
        <v>32410.102599999998</v>
      </c>
      <c r="M55" s="51">
        <v>18295</v>
      </c>
      <c r="Q55" s="32">
        <v>2303853.4700000002</v>
      </c>
      <c r="R55" s="32">
        <v>5861479.2800000003</v>
      </c>
      <c r="S55" s="32">
        <v>2006199.26</v>
      </c>
      <c r="T55" s="32">
        <v>760820.08</v>
      </c>
      <c r="U55" s="32">
        <v>2471405.42</v>
      </c>
      <c r="V55" s="32">
        <v>1665331.95</v>
      </c>
      <c r="W55" s="32">
        <v>8240056.5</v>
      </c>
      <c r="X55" s="32">
        <v>2399516.2200000002</v>
      </c>
      <c r="Y55" s="32">
        <v>608179.31999999995</v>
      </c>
      <c r="Z55" s="32"/>
      <c r="AA55" s="32"/>
      <c r="AB55" s="32"/>
      <c r="AC55" s="2">
        <v>1.54</v>
      </c>
      <c r="AD55" s="2">
        <v>1.54</v>
      </c>
      <c r="AE55" s="2">
        <v>1.54</v>
      </c>
      <c r="AF55" s="2">
        <v>1.54</v>
      </c>
      <c r="AG55" s="2">
        <v>1.54</v>
      </c>
      <c r="AH55" s="2">
        <v>1.54</v>
      </c>
      <c r="AI55" s="2">
        <v>1.54</v>
      </c>
      <c r="AJ55" s="2">
        <v>1.54</v>
      </c>
      <c r="AK55" s="2">
        <v>1.54</v>
      </c>
      <c r="AO55" s="33">
        <v>35479.339999999997</v>
      </c>
      <c r="AP55" s="33">
        <v>90266.78</v>
      </c>
      <c r="AQ55" s="33">
        <v>30895.47</v>
      </c>
      <c r="AR55" s="33">
        <v>11716.63</v>
      </c>
      <c r="AS55" s="33">
        <v>38059.64</v>
      </c>
      <c r="AT55" s="33">
        <v>25646.11</v>
      </c>
      <c r="AU55" s="33">
        <v>126896.87</v>
      </c>
      <c r="AV55" s="33">
        <v>36952.550000000003</v>
      </c>
      <c r="AW55" s="33">
        <v>9365.9599999999991</v>
      </c>
      <c r="AX55" s="33"/>
      <c r="AY55" s="33"/>
      <c r="AZ55" s="33"/>
      <c r="BA55" s="31">
        <f t="shared" si="44"/>
        <v>-2534.2399999999998</v>
      </c>
      <c r="BB55" s="31">
        <f t="shared" si="45"/>
        <v>-6447.63</v>
      </c>
      <c r="BC55" s="31">
        <f t="shared" si="46"/>
        <v>-2206.8200000000002</v>
      </c>
      <c r="BD55" s="31">
        <f t="shared" si="47"/>
        <v>-1141.23</v>
      </c>
      <c r="BE55" s="31">
        <f t="shared" si="48"/>
        <v>-3707.11</v>
      </c>
      <c r="BF55" s="31">
        <f t="shared" si="49"/>
        <v>-2498</v>
      </c>
      <c r="BG55" s="31">
        <f t="shared" si="50"/>
        <v>12360.08</v>
      </c>
      <c r="BH55" s="31">
        <f t="shared" si="51"/>
        <v>3599.27</v>
      </c>
      <c r="BI55" s="31">
        <f t="shared" si="52"/>
        <v>912.27</v>
      </c>
      <c r="BJ55" s="31">
        <f t="shared" si="53"/>
        <v>0</v>
      </c>
      <c r="BK55" s="31">
        <f t="shared" si="54"/>
        <v>0</v>
      </c>
      <c r="BL55" s="31">
        <f t="shared" si="55"/>
        <v>0</v>
      </c>
      <c r="BM55" s="6">
        <f t="shared" ca="1" si="215"/>
        <v>-5.3499999999999999E-2</v>
      </c>
      <c r="BN55" s="6">
        <f t="shared" ca="1" si="215"/>
        <v>-5.3499999999999999E-2</v>
      </c>
      <c r="BO55" s="6">
        <f t="shared" ca="1" si="215"/>
        <v>-5.3499999999999999E-2</v>
      </c>
      <c r="BP55" s="6">
        <f t="shared" ca="1" si="215"/>
        <v>-5.3499999999999999E-2</v>
      </c>
      <c r="BQ55" s="6">
        <f t="shared" ca="1" si="215"/>
        <v>-5.3499999999999999E-2</v>
      </c>
      <c r="BR55" s="6">
        <f t="shared" ca="1" si="215"/>
        <v>-5.3499999999999999E-2</v>
      </c>
      <c r="BS55" s="6">
        <f t="shared" ca="1" si="215"/>
        <v>-5.3499999999999999E-2</v>
      </c>
      <c r="BT55" s="6">
        <f t="shared" ca="1" si="215"/>
        <v>-5.3499999999999999E-2</v>
      </c>
      <c r="BU55" s="6">
        <f t="shared" ca="1" si="215"/>
        <v>-5.3499999999999999E-2</v>
      </c>
      <c r="BV55" s="6">
        <f t="shared" ca="1" si="215"/>
        <v>-5.3499999999999999E-2</v>
      </c>
      <c r="BW55" s="6">
        <f t="shared" ca="1" si="215"/>
        <v>-5.3499999999999999E-2</v>
      </c>
      <c r="BX55" s="6">
        <f t="shared" ca="1" si="215"/>
        <v>-5.3499999999999999E-2</v>
      </c>
      <c r="BY55" s="31">
        <f t="shared" ca="1" si="203"/>
        <v>-123256.16</v>
      </c>
      <c r="BZ55" s="31">
        <f t="shared" ca="1" si="204"/>
        <v>-313589.14</v>
      </c>
      <c r="CA55" s="31">
        <f t="shared" ca="1" si="205"/>
        <v>-107331.66</v>
      </c>
      <c r="CB55" s="31">
        <f t="shared" ca="1" si="206"/>
        <v>-40703.870000000003</v>
      </c>
      <c r="CC55" s="31">
        <f t="shared" ca="1" si="207"/>
        <v>-132220.19</v>
      </c>
      <c r="CD55" s="31">
        <f t="shared" ca="1" si="208"/>
        <v>-89095.26</v>
      </c>
      <c r="CE55" s="31">
        <f t="shared" ca="1" si="209"/>
        <v>-440843.02</v>
      </c>
      <c r="CF55" s="31">
        <f t="shared" ca="1" si="210"/>
        <v>-128374.12</v>
      </c>
      <c r="CG55" s="31">
        <f t="shared" ca="1" si="211"/>
        <v>-32537.59</v>
      </c>
      <c r="CH55" s="31">
        <f t="shared" ca="1" si="212"/>
        <v>0</v>
      </c>
      <c r="CI55" s="31">
        <f t="shared" ca="1" si="213"/>
        <v>0</v>
      </c>
      <c r="CJ55" s="31">
        <f t="shared" ca="1" si="214"/>
        <v>0</v>
      </c>
      <c r="CK55" s="32">
        <f t="shared" ca="1" si="56"/>
        <v>1612.7</v>
      </c>
      <c r="CL55" s="32">
        <f t="shared" ca="1" si="57"/>
        <v>4103.04</v>
      </c>
      <c r="CM55" s="32">
        <f t="shared" ca="1" si="58"/>
        <v>1404.34</v>
      </c>
      <c r="CN55" s="32">
        <f t="shared" ca="1" si="59"/>
        <v>532.57000000000005</v>
      </c>
      <c r="CO55" s="32">
        <f t="shared" ca="1" si="60"/>
        <v>1729.98</v>
      </c>
      <c r="CP55" s="32">
        <f t="shared" ca="1" si="61"/>
        <v>1165.73</v>
      </c>
      <c r="CQ55" s="32">
        <f t="shared" ca="1" si="62"/>
        <v>5768.04</v>
      </c>
      <c r="CR55" s="32">
        <f t="shared" ca="1" si="63"/>
        <v>1679.66</v>
      </c>
      <c r="CS55" s="32">
        <f t="shared" ca="1" si="64"/>
        <v>425.73</v>
      </c>
      <c r="CT55" s="32">
        <f t="shared" ca="1" si="65"/>
        <v>0</v>
      </c>
      <c r="CU55" s="32">
        <f t="shared" ca="1" si="66"/>
        <v>0</v>
      </c>
      <c r="CV55" s="32">
        <f t="shared" ca="1" si="67"/>
        <v>0</v>
      </c>
      <c r="CW55" s="31">
        <f t="shared" ca="1" si="191"/>
        <v>-154588.56</v>
      </c>
      <c r="CX55" s="31">
        <f t="shared" ca="1" si="192"/>
        <v>-393305.25</v>
      </c>
      <c r="CY55" s="31">
        <f t="shared" ca="1" si="193"/>
        <v>-134615.97</v>
      </c>
      <c r="CZ55" s="31">
        <f t="shared" ca="1" si="194"/>
        <v>-50746.7</v>
      </c>
      <c r="DA55" s="31">
        <f t="shared" ca="1" si="195"/>
        <v>-164842.74000000002</v>
      </c>
      <c r="DB55" s="31">
        <f t="shared" ca="1" si="196"/>
        <v>-111077.64</v>
      </c>
      <c r="DC55" s="31">
        <f t="shared" ca="1" si="197"/>
        <v>-574331.93000000005</v>
      </c>
      <c r="DD55" s="31">
        <f t="shared" ca="1" si="198"/>
        <v>-167246.28</v>
      </c>
      <c r="DE55" s="31">
        <f t="shared" ca="1" si="199"/>
        <v>-42390.09</v>
      </c>
      <c r="DF55" s="31">
        <f t="shared" ca="1" si="200"/>
        <v>0</v>
      </c>
      <c r="DG55" s="31">
        <f t="shared" ca="1" si="201"/>
        <v>0</v>
      </c>
      <c r="DH55" s="31">
        <f t="shared" ca="1" si="202"/>
        <v>0</v>
      </c>
      <c r="DI55" s="32">
        <f t="shared" ca="1" si="68"/>
        <v>-7729.43</v>
      </c>
      <c r="DJ55" s="32">
        <f t="shared" ca="1" si="69"/>
        <v>-19665.259999999998</v>
      </c>
      <c r="DK55" s="32">
        <f t="shared" ca="1" si="70"/>
        <v>-6730.8</v>
      </c>
      <c r="DL55" s="32">
        <f t="shared" ca="1" si="71"/>
        <v>-2537.34</v>
      </c>
      <c r="DM55" s="32">
        <f t="shared" ca="1" si="72"/>
        <v>-8242.14</v>
      </c>
      <c r="DN55" s="32">
        <f t="shared" ca="1" si="73"/>
        <v>-5553.88</v>
      </c>
      <c r="DO55" s="32">
        <f t="shared" ca="1" si="74"/>
        <v>-28716.6</v>
      </c>
      <c r="DP55" s="32">
        <f t="shared" ca="1" si="75"/>
        <v>-8362.31</v>
      </c>
      <c r="DQ55" s="32">
        <f t="shared" ca="1" si="76"/>
        <v>-2119.5</v>
      </c>
      <c r="DR55" s="32">
        <f t="shared" ca="1" si="77"/>
        <v>0</v>
      </c>
      <c r="DS55" s="32">
        <f t="shared" ca="1" si="78"/>
        <v>0</v>
      </c>
      <c r="DT55" s="32">
        <f t="shared" ca="1" si="79"/>
        <v>0</v>
      </c>
      <c r="DU55" s="31">
        <f t="shared" ca="1" si="80"/>
        <v>-28817.56</v>
      </c>
      <c r="DV55" s="31">
        <f t="shared" ca="1" si="81"/>
        <v>-72399.210000000006</v>
      </c>
      <c r="DW55" s="31">
        <f t="shared" ca="1" si="82"/>
        <v>-24495.98</v>
      </c>
      <c r="DX55" s="31">
        <f t="shared" ca="1" si="83"/>
        <v>-9115.82</v>
      </c>
      <c r="DY55" s="31">
        <f t="shared" ca="1" si="84"/>
        <v>-29238.73</v>
      </c>
      <c r="DZ55" s="31">
        <f t="shared" ca="1" si="85"/>
        <v>-19442.79</v>
      </c>
      <c r="EA55" s="31">
        <f t="shared" ca="1" si="86"/>
        <v>-99231.67</v>
      </c>
      <c r="EB55" s="31">
        <f t="shared" ca="1" si="87"/>
        <v>-28505.78</v>
      </c>
      <c r="EC55" s="31">
        <f t="shared" ca="1" si="88"/>
        <v>-7126.04</v>
      </c>
      <c r="ED55" s="31">
        <f t="shared" ca="1" si="89"/>
        <v>0</v>
      </c>
      <c r="EE55" s="31">
        <f t="shared" ca="1" si="90"/>
        <v>0</v>
      </c>
      <c r="EF55" s="31">
        <f t="shared" ca="1" si="91"/>
        <v>0</v>
      </c>
      <c r="EG55" s="32">
        <f t="shared" ca="1" si="92"/>
        <v>-191135.55</v>
      </c>
      <c r="EH55" s="32">
        <f t="shared" ca="1" si="93"/>
        <v>-485369.72000000003</v>
      </c>
      <c r="EI55" s="32">
        <f t="shared" ca="1" si="94"/>
        <v>-165842.75</v>
      </c>
      <c r="EJ55" s="32">
        <f t="shared" ca="1" si="95"/>
        <v>-62399.859999999993</v>
      </c>
      <c r="EK55" s="32">
        <f t="shared" ca="1" si="96"/>
        <v>-202323.61000000002</v>
      </c>
      <c r="EL55" s="32">
        <f t="shared" ca="1" si="97"/>
        <v>-136074.31</v>
      </c>
      <c r="EM55" s="32">
        <f t="shared" ca="1" si="98"/>
        <v>-702280.20000000007</v>
      </c>
      <c r="EN55" s="32">
        <f t="shared" ca="1" si="99"/>
        <v>-204114.37</v>
      </c>
      <c r="EO55" s="32">
        <f t="shared" ca="1" si="100"/>
        <v>-51635.63</v>
      </c>
      <c r="EP55" s="32">
        <f t="shared" ca="1" si="101"/>
        <v>0</v>
      </c>
      <c r="EQ55" s="32">
        <f t="shared" ca="1" si="102"/>
        <v>0</v>
      </c>
      <c r="ER55" s="32">
        <f t="shared" ca="1" si="103"/>
        <v>0</v>
      </c>
    </row>
    <row r="56" spans="1:148" x14ac:dyDescent="0.25">
      <c r="A56" t="s">
        <v>60</v>
      </c>
      <c r="B56" s="1" t="s">
        <v>73</v>
      </c>
      <c r="C56" t="str">
        <f t="shared" ca="1" si="216"/>
        <v>EC04</v>
      </c>
      <c r="D56" t="str">
        <f t="shared" ca="1" si="217"/>
        <v>Foster Creek Industrial System</v>
      </c>
      <c r="E56" s="51">
        <v>23118.7896</v>
      </c>
      <c r="F56" s="51">
        <v>22292.9424</v>
      </c>
      <c r="G56" s="51">
        <v>22529.061099999999</v>
      </c>
      <c r="H56" s="51">
        <v>19257.133699999998</v>
      </c>
      <c r="I56" s="51">
        <v>17632.095799999999</v>
      </c>
      <c r="J56" s="51">
        <v>10527.939399999999</v>
      </c>
      <c r="K56" s="51">
        <v>1145.865</v>
      </c>
      <c r="L56" s="51">
        <v>9256.1543000000001</v>
      </c>
      <c r="M56" s="51">
        <v>14322.054099999999</v>
      </c>
      <c r="N56" s="51">
        <v>13780.5211</v>
      </c>
      <c r="O56" s="51">
        <v>13859.7772</v>
      </c>
      <c r="P56" s="51">
        <v>14824.082700000001</v>
      </c>
      <c r="Q56" s="32">
        <v>1119372.77</v>
      </c>
      <c r="R56" s="32">
        <v>2247863.16</v>
      </c>
      <c r="S56" s="32">
        <v>1004681.4</v>
      </c>
      <c r="T56" s="32">
        <v>590605.64</v>
      </c>
      <c r="U56" s="32">
        <v>864427</v>
      </c>
      <c r="V56" s="32">
        <v>468497.44</v>
      </c>
      <c r="W56" s="32">
        <v>63128.7</v>
      </c>
      <c r="X56" s="32">
        <v>419987.98</v>
      </c>
      <c r="Y56" s="32">
        <v>347211.64</v>
      </c>
      <c r="Z56" s="32">
        <v>367005.75</v>
      </c>
      <c r="AA56" s="32">
        <v>427380.9</v>
      </c>
      <c r="AB56" s="32">
        <v>393145.95</v>
      </c>
      <c r="AC56" s="2">
        <v>2.67</v>
      </c>
      <c r="AD56" s="2">
        <v>2.67</v>
      </c>
      <c r="AE56" s="2">
        <v>2.67</v>
      </c>
      <c r="AF56" s="2">
        <v>2.67</v>
      </c>
      <c r="AG56" s="2">
        <v>2.67</v>
      </c>
      <c r="AH56" s="2">
        <v>2.06</v>
      </c>
      <c r="AI56" s="2">
        <v>2.06</v>
      </c>
      <c r="AJ56" s="2">
        <v>2.06</v>
      </c>
      <c r="AK56" s="2">
        <v>2.06</v>
      </c>
      <c r="AL56" s="2">
        <v>2.06</v>
      </c>
      <c r="AM56" s="2">
        <v>2.06</v>
      </c>
      <c r="AN56" s="2">
        <v>2.06</v>
      </c>
      <c r="AO56" s="33">
        <v>29887.25</v>
      </c>
      <c r="AP56" s="33">
        <v>60017.95</v>
      </c>
      <c r="AQ56" s="33">
        <v>26824.99</v>
      </c>
      <c r="AR56" s="33">
        <v>15769.17</v>
      </c>
      <c r="AS56" s="33">
        <v>23080.2</v>
      </c>
      <c r="AT56" s="33">
        <v>9651.0499999999993</v>
      </c>
      <c r="AU56" s="33">
        <v>1300.45</v>
      </c>
      <c r="AV56" s="33">
        <v>8651.75</v>
      </c>
      <c r="AW56" s="33">
        <v>7152.56</v>
      </c>
      <c r="AX56" s="33">
        <v>7560.32</v>
      </c>
      <c r="AY56" s="33">
        <v>8804.0499999999993</v>
      </c>
      <c r="AZ56" s="33">
        <v>8098.81</v>
      </c>
      <c r="BA56" s="31">
        <f t="shared" si="44"/>
        <v>-1231.31</v>
      </c>
      <c r="BB56" s="31">
        <f t="shared" si="45"/>
        <v>-2472.65</v>
      </c>
      <c r="BC56" s="31">
        <f t="shared" si="46"/>
        <v>-1105.1500000000001</v>
      </c>
      <c r="BD56" s="31">
        <f t="shared" si="47"/>
        <v>-885.91</v>
      </c>
      <c r="BE56" s="31">
        <f t="shared" si="48"/>
        <v>-1296.6400000000001</v>
      </c>
      <c r="BF56" s="31">
        <f t="shared" si="49"/>
        <v>-702.75</v>
      </c>
      <c r="BG56" s="31">
        <f t="shared" si="50"/>
        <v>94.69</v>
      </c>
      <c r="BH56" s="31">
        <f t="shared" si="51"/>
        <v>629.98</v>
      </c>
      <c r="BI56" s="31">
        <f t="shared" si="52"/>
        <v>520.82000000000005</v>
      </c>
      <c r="BJ56" s="31">
        <f t="shared" si="53"/>
        <v>2458.94</v>
      </c>
      <c r="BK56" s="31">
        <f t="shared" si="54"/>
        <v>2863.45</v>
      </c>
      <c r="BL56" s="31">
        <f t="shared" si="55"/>
        <v>2634.08</v>
      </c>
      <c r="BM56" s="6">
        <f t="shared" ca="1" si="215"/>
        <v>2.87E-2</v>
      </c>
      <c r="BN56" s="6">
        <f t="shared" ca="1" si="215"/>
        <v>2.87E-2</v>
      </c>
      <c r="BO56" s="6">
        <f t="shared" ca="1" si="215"/>
        <v>2.87E-2</v>
      </c>
      <c r="BP56" s="6">
        <f t="shared" ca="1" si="215"/>
        <v>2.87E-2</v>
      </c>
      <c r="BQ56" s="6">
        <f t="shared" ca="1" si="215"/>
        <v>2.87E-2</v>
      </c>
      <c r="BR56" s="6">
        <f t="shared" ca="1" si="215"/>
        <v>2.87E-2</v>
      </c>
      <c r="BS56" s="6">
        <f t="shared" ca="1" si="215"/>
        <v>2.87E-2</v>
      </c>
      <c r="BT56" s="6">
        <f t="shared" ca="1" si="215"/>
        <v>2.87E-2</v>
      </c>
      <c r="BU56" s="6">
        <f t="shared" ca="1" si="215"/>
        <v>2.87E-2</v>
      </c>
      <c r="BV56" s="6">
        <f t="shared" ca="1" si="215"/>
        <v>2.87E-2</v>
      </c>
      <c r="BW56" s="6">
        <f t="shared" ca="1" si="215"/>
        <v>2.87E-2</v>
      </c>
      <c r="BX56" s="6">
        <f t="shared" ca="1" si="215"/>
        <v>2.87E-2</v>
      </c>
      <c r="BY56" s="31">
        <f t="shared" ca="1" si="203"/>
        <v>32126</v>
      </c>
      <c r="BZ56" s="31">
        <f t="shared" ca="1" si="204"/>
        <v>64513.67</v>
      </c>
      <c r="CA56" s="31">
        <f t="shared" ca="1" si="205"/>
        <v>28834.36</v>
      </c>
      <c r="CB56" s="31">
        <f t="shared" ca="1" si="206"/>
        <v>16950.38</v>
      </c>
      <c r="CC56" s="31">
        <f t="shared" ca="1" si="207"/>
        <v>24809.05</v>
      </c>
      <c r="CD56" s="31">
        <f t="shared" ca="1" si="208"/>
        <v>13445.88</v>
      </c>
      <c r="CE56" s="31">
        <f t="shared" ca="1" si="209"/>
        <v>1811.79</v>
      </c>
      <c r="CF56" s="31">
        <f t="shared" ca="1" si="210"/>
        <v>12053.66</v>
      </c>
      <c r="CG56" s="31">
        <f t="shared" ca="1" si="211"/>
        <v>9964.9699999999993</v>
      </c>
      <c r="CH56" s="31">
        <f t="shared" ca="1" si="212"/>
        <v>10533.07</v>
      </c>
      <c r="CI56" s="31">
        <f t="shared" ca="1" si="213"/>
        <v>12265.83</v>
      </c>
      <c r="CJ56" s="31">
        <f t="shared" ca="1" si="214"/>
        <v>11283.29</v>
      </c>
      <c r="CK56" s="32">
        <f t="shared" ca="1" si="56"/>
        <v>783.56</v>
      </c>
      <c r="CL56" s="32">
        <f t="shared" ca="1" si="57"/>
        <v>1573.5</v>
      </c>
      <c r="CM56" s="32">
        <f t="shared" ca="1" si="58"/>
        <v>703.28</v>
      </c>
      <c r="CN56" s="32">
        <f t="shared" ca="1" si="59"/>
        <v>413.42</v>
      </c>
      <c r="CO56" s="32">
        <f t="shared" ca="1" si="60"/>
        <v>605.1</v>
      </c>
      <c r="CP56" s="32">
        <f t="shared" ca="1" si="61"/>
        <v>327.95</v>
      </c>
      <c r="CQ56" s="32">
        <f t="shared" ca="1" si="62"/>
        <v>44.19</v>
      </c>
      <c r="CR56" s="32">
        <f t="shared" ca="1" si="63"/>
        <v>293.99</v>
      </c>
      <c r="CS56" s="32">
        <f t="shared" ca="1" si="64"/>
        <v>243.05</v>
      </c>
      <c r="CT56" s="32">
        <f t="shared" ca="1" si="65"/>
        <v>256.89999999999998</v>
      </c>
      <c r="CU56" s="32">
        <f t="shared" ca="1" si="66"/>
        <v>299.17</v>
      </c>
      <c r="CV56" s="32">
        <f t="shared" ca="1" si="67"/>
        <v>275.2</v>
      </c>
      <c r="CW56" s="31">
        <f t="shared" ca="1" si="191"/>
        <v>4253.6199999999972</v>
      </c>
      <c r="CX56" s="31">
        <f t="shared" ca="1" si="192"/>
        <v>8541.8700000000008</v>
      </c>
      <c r="CY56" s="31">
        <f t="shared" ca="1" si="193"/>
        <v>3817.7999999999979</v>
      </c>
      <c r="CZ56" s="31">
        <f t="shared" ca="1" si="194"/>
        <v>2480.5399999999991</v>
      </c>
      <c r="DA56" s="31">
        <f t="shared" ca="1" si="195"/>
        <v>3630.5899999999974</v>
      </c>
      <c r="DB56" s="31">
        <f t="shared" ca="1" si="196"/>
        <v>4825.5300000000007</v>
      </c>
      <c r="DC56" s="31">
        <f t="shared" ca="1" si="197"/>
        <v>460.84</v>
      </c>
      <c r="DD56" s="31">
        <f t="shared" ca="1" si="198"/>
        <v>3065.9199999999996</v>
      </c>
      <c r="DE56" s="31">
        <f t="shared" ca="1" si="199"/>
        <v>2534.6399999999981</v>
      </c>
      <c r="DF56" s="31">
        <f t="shared" ca="1" si="200"/>
        <v>770.70999999999958</v>
      </c>
      <c r="DG56" s="31">
        <f t="shared" ca="1" si="201"/>
        <v>897.50000000000091</v>
      </c>
      <c r="DH56" s="31">
        <f t="shared" ca="1" si="202"/>
        <v>825.60000000000127</v>
      </c>
      <c r="DI56" s="32">
        <f t="shared" ca="1" si="68"/>
        <v>212.68</v>
      </c>
      <c r="DJ56" s="32">
        <f t="shared" ca="1" si="69"/>
        <v>427.09</v>
      </c>
      <c r="DK56" s="32">
        <f t="shared" ca="1" si="70"/>
        <v>190.89</v>
      </c>
      <c r="DL56" s="32">
        <f t="shared" ca="1" si="71"/>
        <v>124.03</v>
      </c>
      <c r="DM56" s="32">
        <f t="shared" ca="1" si="72"/>
        <v>181.53</v>
      </c>
      <c r="DN56" s="32">
        <f t="shared" ca="1" si="73"/>
        <v>241.28</v>
      </c>
      <c r="DO56" s="32">
        <f t="shared" ca="1" si="74"/>
        <v>23.04</v>
      </c>
      <c r="DP56" s="32">
        <f t="shared" ca="1" si="75"/>
        <v>153.30000000000001</v>
      </c>
      <c r="DQ56" s="32">
        <f t="shared" ca="1" si="76"/>
        <v>126.73</v>
      </c>
      <c r="DR56" s="32">
        <f t="shared" ca="1" si="77"/>
        <v>38.54</v>
      </c>
      <c r="DS56" s="32">
        <f t="shared" ca="1" si="78"/>
        <v>44.88</v>
      </c>
      <c r="DT56" s="32">
        <f t="shared" ca="1" si="79"/>
        <v>41.28</v>
      </c>
      <c r="DU56" s="31">
        <f t="shared" ca="1" si="80"/>
        <v>792.94</v>
      </c>
      <c r="DV56" s="31">
        <f t="shared" ca="1" si="81"/>
        <v>1572.38</v>
      </c>
      <c r="DW56" s="31">
        <f t="shared" ca="1" si="82"/>
        <v>694.72</v>
      </c>
      <c r="DX56" s="31">
        <f t="shared" ca="1" si="83"/>
        <v>445.59</v>
      </c>
      <c r="DY56" s="31">
        <f t="shared" ca="1" si="84"/>
        <v>643.97</v>
      </c>
      <c r="DZ56" s="31">
        <f t="shared" ca="1" si="85"/>
        <v>844.65</v>
      </c>
      <c r="EA56" s="31">
        <f t="shared" ca="1" si="86"/>
        <v>79.62</v>
      </c>
      <c r="EB56" s="31">
        <f t="shared" ca="1" si="87"/>
        <v>522.55999999999995</v>
      </c>
      <c r="EC56" s="31">
        <f t="shared" ca="1" si="88"/>
        <v>426.09</v>
      </c>
      <c r="ED56" s="31">
        <f t="shared" ca="1" si="89"/>
        <v>127.82</v>
      </c>
      <c r="EE56" s="31">
        <f t="shared" ca="1" si="90"/>
        <v>146.75</v>
      </c>
      <c r="EF56" s="31">
        <f t="shared" ca="1" si="91"/>
        <v>133.13</v>
      </c>
      <c r="EG56" s="32">
        <f t="shared" ca="1" si="92"/>
        <v>5259.239999999998</v>
      </c>
      <c r="EH56" s="32">
        <f t="shared" ca="1" si="93"/>
        <v>10541.34</v>
      </c>
      <c r="EI56" s="32">
        <f t="shared" ca="1" si="94"/>
        <v>4703.409999999998</v>
      </c>
      <c r="EJ56" s="32">
        <f t="shared" ca="1" si="95"/>
        <v>3050.1599999999994</v>
      </c>
      <c r="EK56" s="32">
        <f t="shared" ca="1" si="96"/>
        <v>4456.0899999999974</v>
      </c>
      <c r="EL56" s="32">
        <f t="shared" ca="1" si="97"/>
        <v>5911.46</v>
      </c>
      <c r="EM56" s="32">
        <f t="shared" ca="1" si="98"/>
        <v>563.5</v>
      </c>
      <c r="EN56" s="32">
        <f t="shared" ca="1" si="99"/>
        <v>3741.7799999999997</v>
      </c>
      <c r="EO56" s="32">
        <f t="shared" ca="1" si="100"/>
        <v>3087.4599999999982</v>
      </c>
      <c r="EP56" s="32">
        <f t="shared" ca="1" si="101"/>
        <v>937.06999999999948</v>
      </c>
      <c r="EQ56" s="32">
        <f t="shared" ca="1" si="102"/>
        <v>1089.130000000001</v>
      </c>
      <c r="ER56" s="32">
        <f t="shared" ca="1" si="103"/>
        <v>1000.0100000000012</v>
      </c>
    </row>
    <row r="57" spans="1:148" x14ac:dyDescent="0.25">
      <c r="A57" t="s">
        <v>477</v>
      </c>
      <c r="B57" s="1" t="s">
        <v>74</v>
      </c>
      <c r="C57" t="str">
        <f t="shared" ca="1" si="216"/>
        <v>BCHIMP</v>
      </c>
      <c r="D57" t="str">
        <f t="shared" ca="1" si="217"/>
        <v>Alberta-BC Intertie - Import</v>
      </c>
      <c r="E57" s="51">
        <v>75</v>
      </c>
      <c r="F57" s="51">
        <v>175</v>
      </c>
      <c r="G57" s="51">
        <v>6032</v>
      </c>
      <c r="H57" s="51">
        <v>4455</v>
      </c>
      <c r="I57" s="51">
        <v>174</v>
      </c>
      <c r="J57" s="51">
        <v>692</v>
      </c>
      <c r="K57" s="51">
        <v>4617</v>
      </c>
      <c r="L57" s="51">
        <v>520</v>
      </c>
      <c r="M57" s="51">
        <v>1178</v>
      </c>
      <c r="N57" s="51">
        <v>396</v>
      </c>
      <c r="O57" s="51">
        <v>1086</v>
      </c>
      <c r="P57" s="51">
        <v>731</v>
      </c>
      <c r="Q57" s="32">
        <v>4364.8500000000004</v>
      </c>
      <c r="R57" s="32">
        <v>14432</v>
      </c>
      <c r="S57" s="32">
        <v>215449.60000000001</v>
      </c>
      <c r="T57" s="32">
        <v>153129.69</v>
      </c>
      <c r="U57" s="32">
        <v>4917.1899999999996</v>
      </c>
      <c r="V57" s="32">
        <v>26078.52</v>
      </c>
      <c r="W57" s="32">
        <v>220124.93</v>
      </c>
      <c r="X57" s="32">
        <v>19845.55</v>
      </c>
      <c r="Y57" s="32">
        <v>49229.68</v>
      </c>
      <c r="Z57" s="32">
        <v>16593.04</v>
      </c>
      <c r="AA57" s="32">
        <v>40108.93</v>
      </c>
      <c r="AB57" s="32">
        <v>28494.2</v>
      </c>
      <c r="AC57" s="2">
        <v>2.0499999999999998</v>
      </c>
      <c r="AD57" s="2">
        <v>2.0499999999999998</v>
      </c>
      <c r="AE57" s="2">
        <v>2.0499999999999998</v>
      </c>
      <c r="AF57" s="2">
        <v>2.0499999999999998</v>
      </c>
      <c r="AG57" s="2">
        <v>2.0499999999999998</v>
      </c>
      <c r="AH57" s="2">
        <v>2.0499999999999998</v>
      </c>
      <c r="AI57" s="2">
        <v>2.0499999999999998</v>
      </c>
      <c r="AJ57" s="2">
        <v>2.0499999999999998</v>
      </c>
      <c r="AK57" s="2">
        <v>2.0499999999999998</v>
      </c>
      <c r="AL57" s="2">
        <v>2.0499999999999998</v>
      </c>
      <c r="AM57" s="2">
        <v>2.0499999999999998</v>
      </c>
      <c r="AN57" s="2">
        <v>2.0499999999999998</v>
      </c>
      <c r="AO57" s="33">
        <v>89.48</v>
      </c>
      <c r="AP57" s="33">
        <v>295.86</v>
      </c>
      <c r="AQ57" s="33">
        <v>4416.72</v>
      </c>
      <c r="AR57" s="33">
        <v>3139.16</v>
      </c>
      <c r="AS57" s="33">
        <v>100.8</v>
      </c>
      <c r="AT57" s="33">
        <v>534.61</v>
      </c>
      <c r="AU57" s="33">
        <v>4512.5600000000004</v>
      </c>
      <c r="AV57" s="33">
        <v>406.83</v>
      </c>
      <c r="AW57" s="33">
        <v>1009.21</v>
      </c>
      <c r="AX57" s="33">
        <v>340.16</v>
      </c>
      <c r="AY57" s="33">
        <v>822.23</v>
      </c>
      <c r="AZ57" s="33">
        <v>584.13</v>
      </c>
      <c r="BA57" s="31">
        <f t="shared" si="44"/>
        <v>-4.8</v>
      </c>
      <c r="BB57" s="31">
        <f t="shared" si="45"/>
        <v>-15.88</v>
      </c>
      <c r="BC57" s="31">
        <f t="shared" si="46"/>
        <v>-236.99</v>
      </c>
      <c r="BD57" s="31">
        <f t="shared" si="47"/>
        <v>-229.69</v>
      </c>
      <c r="BE57" s="31">
        <f t="shared" si="48"/>
        <v>-7.38</v>
      </c>
      <c r="BF57" s="31">
        <f t="shared" si="49"/>
        <v>-39.119999999999997</v>
      </c>
      <c r="BG57" s="31">
        <f t="shared" si="50"/>
        <v>330.19</v>
      </c>
      <c r="BH57" s="31">
        <f t="shared" si="51"/>
        <v>29.77</v>
      </c>
      <c r="BI57" s="31">
        <f t="shared" si="52"/>
        <v>73.84</v>
      </c>
      <c r="BJ57" s="31">
        <f t="shared" si="53"/>
        <v>111.17</v>
      </c>
      <c r="BK57" s="31">
        <f t="shared" si="54"/>
        <v>268.73</v>
      </c>
      <c r="BL57" s="31">
        <f t="shared" si="55"/>
        <v>190.91</v>
      </c>
      <c r="BM57" s="6">
        <f t="shared" ca="1" si="215"/>
        <v>-1.84E-2</v>
      </c>
      <c r="BN57" s="6">
        <f t="shared" ca="1" si="215"/>
        <v>-1.84E-2</v>
      </c>
      <c r="BO57" s="6">
        <f t="shared" ca="1" si="215"/>
        <v>-1.84E-2</v>
      </c>
      <c r="BP57" s="6">
        <f t="shared" ca="1" si="215"/>
        <v>-1.84E-2</v>
      </c>
      <c r="BQ57" s="6">
        <f t="shared" ca="1" si="215"/>
        <v>-1.84E-2</v>
      </c>
      <c r="BR57" s="6">
        <f t="shared" ca="1" si="215"/>
        <v>-1.84E-2</v>
      </c>
      <c r="BS57" s="6">
        <f t="shared" ca="1" si="215"/>
        <v>-1.84E-2</v>
      </c>
      <c r="BT57" s="6">
        <f t="shared" ca="1" si="215"/>
        <v>-1.84E-2</v>
      </c>
      <c r="BU57" s="6">
        <f t="shared" ca="1" si="215"/>
        <v>-1.84E-2</v>
      </c>
      <c r="BV57" s="6">
        <f t="shared" ca="1" si="215"/>
        <v>-1.84E-2</v>
      </c>
      <c r="BW57" s="6">
        <f t="shared" ca="1" si="215"/>
        <v>-1.84E-2</v>
      </c>
      <c r="BX57" s="6">
        <f t="shared" ca="1" si="215"/>
        <v>-1.84E-2</v>
      </c>
      <c r="BY57" s="31">
        <f t="shared" ca="1" si="203"/>
        <v>-80.31</v>
      </c>
      <c r="BZ57" s="31">
        <f t="shared" ca="1" si="204"/>
        <v>-265.55</v>
      </c>
      <c r="CA57" s="31">
        <f t="shared" ca="1" si="205"/>
        <v>-3964.27</v>
      </c>
      <c r="CB57" s="31">
        <f t="shared" ca="1" si="206"/>
        <v>-2817.59</v>
      </c>
      <c r="CC57" s="31">
        <f t="shared" ca="1" si="207"/>
        <v>-90.48</v>
      </c>
      <c r="CD57" s="31">
        <f t="shared" ca="1" si="208"/>
        <v>-479.84</v>
      </c>
      <c r="CE57" s="31">
        <f t="shared" ca="1" si="209"/>
        <v>-4050.3</v>
      </c>
      <c r="CF57" s="31">
        <f t="shared" ca="1" si="210"/>
        <v>-365.16</v>
      </c>
      <c r="CG57" s="31">
        <f t="shared" ca="1" si="211"/>
        <v>-905.83</v>
      </c>
      <c r="CH57" s="31">
        <f t="shared" ca="1" si="212"/>
        <v>-305.31</v>
      </c>
      <c r="CI57" s="31">
        <f t="shared" ca="1" si="213"/>
        <v>-738</v>
      </c>
      <c r="CJ57" s="31">
        <f t="shared" ca="1" si="214"/>
        <v>-524.29</v>
      </c>
      <c r="CK57" s="32">
        <f t="shared" ca="1" si="56"/>
        <v>3.06</v>
      </c>
      <c r="CL57" s="32">
        <f t="shared" ca="1" si="57"/>
        <v>10.1</v>
      </c>
      <c r="CM57" s="32">
        <f t="shared" ca="1" si="58"/>
        <v>150.81</v>
      </c>
      <c r="CN57" s="32">
        <f t="shared" ca="1" si="59"/>
        <v>107.19</v>
      </c>
      <c r="CO57" s="32">
        <f t="shared" ca="1" si="60"/>
        <v>3.44</v>
      </c>
      <c r="CP57" s="32">
        <f t="shared" ca="1" si="61"/>
        <v>18.25</v>
      </c>
      <c r="CQ57" s="32">
        <f t="shared" ca="1" si="62"/>
        <v>154.09</v>
      </c>
      <c r="CR57" s="32">
        <f t="shared" ca="1" si="63"/>
        <v>13.89</v>
      </c>
      <c r="CS57" s="32">
        <f t="shared" ca="1" si="64"/>
        <v>34.46</v>
      </c>
      <c r="CT57" s="32">
        <f t="shared" ca="1" si="65"/>
        <v>11.62</v>
      </c>
      <c r="CU57" s="32">
        <f t="shared" ca="1" si="66"/>
        <v>28.08</v>
      </c>
      <c r="CV57" s="32">
        <f t="shared" ca="1" si="67"/>
        <v>19.95</v>
      </c>
      <c r="CW57" s="31">
        <f t="shared" ca="1" si="191"/>
        <v>-161.93</v>
      </c>
      <c r="CX57" s="31">
        <f t="shared" ca="1" si="192"/>
        <v>-535.43000000000006</v>
      </c>
      <c r="CY57" s="31">
        <f t="shared" ca="1" si="193"/>
        <v>-7993.1900000000005</v>
      </c>
      <c r="CZ57" s="31">
        <f t="shared" ca="1" si="194"/>
        <v>-5619.87</v>
      </c>
      <c r="DA57" s="31">
        <f t="shared" ca="1" si="195"/>
        <v>-180.46</v>
      </c>
      <c r="DB57" s="31">
        <f t="shared" ca="1" si="196"/>
        <v>-957.08</v>
      </c>
      <c r="DC57" s="31">
        <f t="shared" ca="1" si="197"/>
        <v>-8738.9600000000009</v>
      </c>
      <c r="DD57" s="31">
        <f t="shared" ca="1" si="198"/>
        <v>-787.87</v>
      </c>
      <c r="DE57" s="31">
        <f t="shared" ca="1" si="199"/>
        <v>-1954.4199999999998</v>
      </c>
      <c r="DF57" s="31">
        <f t="shared" ca="1" si="200"/>
        <v>-745.02</v>
      </c>
      <c r="DG57" s="31">
        <f t="shared" ca="1" si="201"/>
        <v>-1800.88</v>
      </c>
      <c r="DH57" s="31">
        <f t="shared" ca="1" si="202"/>
        <v>-1279.3800000000001</v>
      </c>
      <c r="DI57" s="32">
        <f t="shared" ca="1" si="68"/>
        <v>-8.1</v>
      </c>
      <c r="DJ57" s="32">
        <f t="shared" ca="1" si="69"/>
        <v>-26.77</v>
      </c>
      <c r="DK57" s="32">
        <f t="shared" ca="1" si="70"/>
        <v>-399.66</v>
      </c>
      <c r="DL57" s="32">
        <f t="shared" ca="1" si="71"/>
        <v>-280.99</v>
      </c>
      <c r="DM57" s="32">
        <f t="shared" ca="1" si="72"/>
        <v>-9.02</v>
      </c>
      <c r="DN57" s="32">
        <f t="shared" ca="1" si="73"/>
        <v>-47.85</v>
      </c>
      <c r="DO57" s="32">
        <f t="shared" ca="1" si="74"/>
        <v>-436.95</v>
      </c>
      <c r="DP57" s="32">
        <f t="shared" ca="1" si="75"/>
        <v>-39.39</v>
      </c>
      <c r="DQ57" s="32">
        <f t="shared" ca="1" si="76"/>
        <v>-97.72</v>
      </c>
      <c r="DR57" s="32">
        <f t="shared" ca="1" si="77"/>
        <v>-37.25</v>
      </c>
      <c r="DS57" s="32">
        <f t="shared" ca="1" si="78"/>
        <v>-90.04</v>
      </c>
      <c r="DT57" s="32">
        <f t="shared" ca="1" si="79"/>
        <v>-63.97</v>
      </c>
      <c r="DU57" s="31">
        <f t="shared" ca="1" si="80"/>
        <v>-30.19</v>
      </c>
      <c r="DV57" s="31">
        <f t="shared" ca="1" si="81"/>
        <v>-98.56</v>
      </c>
      <c r="DW57" s="31">
        <f t="shared" ca="1" si="82"/>
        <v>-1454.52</v>
      </c>
      <c r="DX57" s="31">
        <f t="shared" ca="1" si="83"/>
        <v>-1009.52</v>
      </c>
      <c r="DY57" s="31">
        <f t="shared" ca="1" si="84"/>
        <v>-32.01</v>
      </c>
      <c r="DZ57" s="31">
        <f t="shared" ca="1" si="85"/>
        <v>-167.53</v>
      </c>
      <c r="EA57" s="31">
        <f t="shared" ca="1" si="86"/>
        <v>-1509.9</v>
      </c>
      <c r="EB57" s="31">
        <f t="shared" ca="1" si="87"/>
        <v>-134.29</v>
      </c>
      <c r="EC57" s="31">
        <f t="shared" ca="1" si="88"/>
        <v>-328.55</v>
      </c>
      <c r="ED57" s="31">
        <f t="shared" ca="1" si="89"/>
        <v>-123.56</v>
      </c>
      <c r="EE57" s="31">
        <f t="shared" ca="1" si="90"/>
        <v>-294.45999999999998</v>
      </c>
      <c r="EF57" s="31">
        <f t="shared" ca="1" si="91"/>
        <v>-206.3</v>
      </c>
      <c r="EG57" s="32">
        <f t="shared" ca="1" si="92"/>
        <v>-200.22</v>
      </c>
      <c r="EH57" s="32">
        <f t="shared" ca="1" si="93"/>
        <v>-660.76</v>
      </c>
      <c r="EI57" s="32">
        <f t="shared" ca="1" si="94"/>
        <v>-9847.3700000000008</v>
      </c>
      <c r="EJ57" s="32">
        <f t="shared" ca="1" si="95"/>
        <v>-6910.3799999999992</v>
      </c>
      <c r="EK57" s="32">
        <f t="shared" ca="1" si="96"/>
        <v>-221.49</v>
      </c>
      <c r="EL57" s="32">
        <f t="shared" ca="1" si="97"/>
        <v>-1172.46</v>
      </c>
      <c r="EM57" s="32">
        <f t="shared" ca="1" si="98"/>
        <v>-10685.810000000001</v>
      </c>
      <c r="EN57" s="32">
        <f t="shared" ca="1" si="99"/>
        <v>-961.55</v>
      </c>
      <c r="EO57" s="32">
        <f t="shared" ca="1" si="100"/>
        <v>-2380.69</v>
      </c>
      <c r="EP57" s="32">
        <f t="shared" ca="1" si="101"/>
        <v>-905.82999999999993</v>
      </c>
      <c r="EQ57" s="32">
        <f t="shared" ca="1" si="102"/>
        <v>-2185.38</v>
      </c>
      <c r="ER57" s="32">
        <f t="shared" ca="1" si="103"/>
        <v>-1549.65</v>
      </c>
    </row>
    <row r="58" spans="1:148" x14ac:dyDescent="0.25">
      <c r="A58" t="s">
        <v>478</v>
      </c>
      <c r="B58" s="1" t="s">
        <v>66</v>
      </c>
      <c r="C58" t="str">
        <f t="shared" ca="1" si="216"/>
        <v>BCHIMP</v>
      </c>
      <c r="D58" t="str">
        <f t="shared" ca="1" si="217"/>
        <v>Alberta-BC Intertie - Import</v>
      </c>
      <c r="E58" s="51">
        <v>22198</v>
      </c>
      <c r="F58" s="51">
        <v>20221</v>
      </c>
      <c r="G58" s="51">
        <v>22473</v>
      </c>
      <c r="H58" s="51">
        <v>17656</v>
      </c>
      <c r="I58" s="51">
        <v>20972</v>
      </c>
      <c r="J58" s="51">
        <v>20357</v>
      </c>
      <c r="K58" s="51">
        <v>22103</v>
      </c>
      <c r="L58" s="51">
        <v>21708</v>
      </c>
      <c r="M58" s="51">
        <v>9581</v>
      </c>
      <c r="N58" s="51">
        <v>16952</v>
      </c>
      <c r="O58" s="51">
        <v>20097</v>
      </c>
      <c r="P58" s="51">
        <v>22320</v>
      </c>
      <c r="Q58" s="32">
        <v>1339799.1000000001</v>
      </c>
      <c r="R58" s="32">
        <v>3437592.16</v>
      </c>
      <c r="S58" s="32">
        <v>1433194.72</v>
      </c>
      <c r="T58" s="32">
        <v>628144.62</v>
      </c>
      <c r="U58" s="32">
        <v>874252.93</v>
      </c>
      <c r="V58" s="32">
        <v>1258550.48</v>
      </c>
      <c r="W58" s="32">
        <v>6203738.8200000003</v>
      </c>
      <c r="X58" s="32">
        <v>1485337.45</v>
      </c>
      <c r="Y58" s="32">
        <v>346335.83</v>
      </c>
      <c r="Z58" s="32">
        <v>479441.25</v>
      </c>
      <c r="AA58" s="32">
        <v>899787.47</v>
      </c>
      <c r="AB58" s="32">
        <v>729282.94</v>
      </c>
      <c r="AC58" s="2">
        <v>2.0499999999999998</v>
      </c>
      <c r="AD58" s="2">
        <v>2.0499999999999998</v>
      </c>
      <c r="AE58" s="2">
        <v>2.0499999999999998</v>
      </c>
      <c r="AF58" s="2">
        <v>2.0499999999999998</v>
      </c>
      <c r="AG58" s="2">
        <v>2.0499999999999998</v>
      </c>
      <c r="AH58" s="2">
        <v>2.0499999999999998</v>
      </c>
      <c r="AI58" s="2">
        <v>2.0499999999999998</v>
      </c>
      <c r="AJ58" s="2">
        <v>2.0499999999999998</v>
      </c>
      <c r="AK58" s="2">
        <v>2.0499999999999998</v>
      </c>
      <c r="AL58" s="2">
        <v>2.0499999999999998</v>
      </c>
      <c r="AM58" s="2">
        <v>2.0499999999999998</v>
      </c>
      <c r="AN58" s="2">
        <v>2.0499999999999998</v>
      </c>
      <c r="AO58" s="33">
        <v>27465.88</v>
      </c>
      <c r="AP58" s="33">
        <v>70470.64</v>
      </c>
      <c r="AQ58" s="33">
        <v>29380.49</v>
      </c>
      <c r="AR58" s="33">
        <v>12876.96</v>
      </c>
      <c r="AS58" s="33">
        <v>17922.189999999999</v>
      </c>
      <c r="AT58" s="33">
        <v>25800.28</v>
      </c>
      <c r="AU58" s="33">
        <v>127176.65</v>
      </c>
      <c r="AV58" s="33">
        <v>30449.42</v>
      </c>
      <c r="AW58" s="33">
        <v>7099.88</v>
      </c>
      <c r="AX58" s="33">
        <v>9828.5499999999993</v>
      </c>
      <c r="AY58" s="33">
        <v>18445.64</v>
      </c>
      <c r="AZ58" s="33">
        <v>14950.3</v>
      </c>
      <c r="BA58" s="31">
        <f t="shared" si="44"/>
        <v>-1473.78</v>
      </c>
      <c r="BB58" s="31">
        <f t="shared" si="45"/>
        <v>-3781.35</v>
      </c>
      <c r="BC58" s="31">
        <f t="shared" si="46"/>
        <v>-1576.51</v>
      </c>
      <c r="BD58" s="31">
        <f t="shared" si="47"/>
        <v>-942.22</v>
      </c>
      <c r="BE58" s="31">
        <f t="shared" si="48"/>
        <v>-1311.38</v>
      </c>
      <c r="BF58" s="31">
        <f t="shared" si="49"/>
        <v>-1887.83</v>
      </c>
      <c r="BG58" s="31">
        <f t="shared" si="50"/>
        <v>9305.61</v>
      </c>
      <c r="BH58" s="31">
        <f t="shared" si="51"/>
        <v>2228.0100000000002</v>
      </c>
      <c r="BI58" s="31">
        <f t="shared" si="52"/>
        <v>519.5</v>
      </c>
      <c r="BJ58" s="31">
        <f t="shared" si="53"/>
        <v>3212.26</v>
      </c>
      <c r="BK58" s="31">
        <f t="shared" si="54"/>
        <v>6028.58</v>
      </c>
      <c r="BL58" s="31">
        <f t="shared" si="55"/>
        <v>4886.2</v>
      </c>
      <c r="BM58" s="6">
        <f t="shared" ca="1" si="215"/>
        <v>-1.84E-2</v>
      </c>
      <c r="BN58" s="6">
        <f t="shared" ca="1" si="215"/>
        <v>-1.84E-2</v>
      </c>
      <c r="BO58" s="6">
        <f t="shared" ca="1" si="215"/>
        <v>-1.84E-2</v>
      </c>
      <c r="BP58" s="6">
        <f t="shared" ca="1" si="215"/>
        <v>-1.84E-2</v>
      </c>
      <c r="BQ58" s="6">
        <f t="shared" ca="1" si="215"/>
        <v>-1.84E-2</v>
      </c>
      <c r="BR58" s="6">
        <f t="shared" ca="1" si="215"/>
        <v>-1.84E-2</v>
      </c>
      <c r="BS58" s="6">
        <f t="shared" ca="1" si="215"/>
        <v>-1.84E-2</v>
      </c>
      <c r="BT58" s="6">
        <f t="shared" ca="1" si="215"/>
        <v>-1.84E-2</v>
      </c>
      <c r="BU58" s="6">
        <f t="shared" ca="1" si="215"/>
        <v>-1.84E-2</v>
      </c>
      <c r="BV58" s="6">
        <f t="shared" ca="1" si="215"/>
        <v>-1.84E-2</v>
      </c>
      <c r="BW58" s="6">
        <f t="shared" ca="1" si="215"/>
        <v>-1.84E-2</v>
      </c>
      <c r="BX58" s="6">
        <f t="shared" ca="1" si="215"/>
        <v>-1.84E-2</v>
      </c>
      <c r="BY58" s="31">
        <f t="shared" ca="1" si="203"/>
        <v>-24652.3</v>
      </c>
      <c r="BZ58" s="31">
        <f t="shared" ca="1" si="204"/>
        <v>-63251.7</v>
      </c>
      <c r="CA58" s="31">
        <f t="shared" ca="1" si="205"/>
        <v>-26370.78</v>
      </c>
      <c r="CB58" s="31">
        <f t="shared" ca="1" si="206"/>
        <v>-11557.86</v>
      </c>
      <c r="CC58" s="31">
        <f t="shared" ca="1" si="207"/>
        <v>-16086.25</v>
      </c>
      <c r="CD58" s="31">
        <f t="shared" ca="1" si="208"/>
        <v>-23157.33</v>
      </c>
      <c r="CE58" s="31">
        <f t="shared" ca="1" si="209"/>
        <v>-114148.79</v>
      </c>
      <c r="CF58" s="31">
        <f t="shared" ca="1" si="210"/>
        <v>-27330.21</v>
      </c>
      <c r="CG58" s="31">
        <f t="shared" ca="1" si="211"/>
        <v>-6372.58</v>
      </c>
      <c r="CH58" s="31">
        <f t="shared" ca="1" si="212"/>
        <v>-8821.7199999999993</v>
      </c>
      <c r="CI58" s="31">
        <f t="shared" ca="1" si="213"/>
        <v>-16556.09</v>
      </c>
      <c r="CJ58" s="31">
        <f t="shared" ca="1" si="214"/>
        <v>-13418.81</v>
      </c>
      <c r="CK58" s="32">
        <f t="shared" ca="1" si="56"/>
        <v>937.86</v>
      </c>
      <c r="CL58" s="32">
        <f t="shared" ca="1" si="57"/>
        <v>2406.31</v>
      </c>
      <c r="CM58" s="32">
        <f t="shared" ca="1" si="58"/>
        <v>1003.24</v>
      </c>
      <c r="CN58" s="32">
        <f t="shared" ca="1" si="59"/>
        <v>439.7</v>
      </c>
      <c r="CO58" s="32">
        <f t="shared" ca="1" si="60"/>
        <v>611.98</v>
      </c>
      <c r="CP58" s="32">
        <f t="shared" ca="1" si="61"/>
        <v>880.99</v>
      </c>
      <c r="CQ58" s="32">
        <f t="shared" ca="1" si="62"/>
        <v>4342.62</v>
      </c>
      <c r="CR58" s="32">
        <f t="shared" ca="1" si="63"/>
        <v>1039.74</v>
      </c>
      <c r="CS58" s="32">
        <f t="shared" ca="1" si="64"/>
        <v>242.44</v>
      </c>
      <c r="CT58" s="32">
        <f t="shared" ca="1" si="65"/>
        <v>335.61</v>
      </c>
      <c r="CU58" s="32">
        <f t="shared" ca="1" si="66"/>
        <v>629.85</v>
      </c>
      <c r="CV58" s="32">
        <f t="shared" ca="1" si="67"/>
        <v>510.5</v>
      </c>
      <c r="CW58" s="31">
        <f t="shared" ca="1" si="191"/>
        <v>-49706.54</v>
      </c>
      <c r="CX58" s="31">
        <f t="shared" ca="1" si="192"/>
        <v>-127534.68</v>
      </c>
      <c r="CY58" s="31">
        <f t="shared" ca="1" si="193"/>
        <v>-53171.519999999997</v>
      </c>
      <c r="CZ58" s="31">
        <f t="shared" ca="1" si="194"/>
        <v>-23052.899999999998</v>
      </c>
      <c r="DA58" s="31">
        <f t="shared" ca="1" si="195"/>
        <v>-32085.079999999998</v>
      </c>
      <c r="DB58" s="31">
        <f t="shared" ca="1" si="196"/>
        <v>-46188.789999999994</v>
      </c>
      <c r="DC58" s="31">
        <f t="shared" ca="1" si="197"/>
        <v>-246288.43</v>
      </c>
      <c r="DD58" s="31">
        <f t="shared" ca="1" si="198"/>
        <v>-58967.9</v>
      </c>
      <c r="DE58" s="31">
        <f t="shared" ca="1" si="199"/>
        <v>-13749.52</v>
      </c>
      <c r="DF58" s="31">
        <f t="shared" ca="1" si="200"/>
        <v>-21526.92</v>
      </c>
      <c r="DG58" s="31">
        <f t="shared" ca="1" si="201"/>
        <v>-40400.46</v>
      </c>
      <c r="DH58" s="31">
        <f t="shared" ca="1" si="202"/>
        <v>-32744.81</v>
      </c>
      <c r="DI58" s="32">
        <f t="shared" ca="1" si="68"/>
        <v>-2485.33</v>
      </c>
      <c r="DJ58" s="32">
        <f t="shared" ca="1" si="69"/>
        <v>-6376.73</v>
      </c>
      <c r="DK58" s="32">
        <f t="shared" ca="1" si="70"/>
        <v>-2658.58</v>
      </c>
      <c r="DL58" s="32">
        <f t="shared" ca="1" si="71"/>
        <v>-1152.6500000000001</v>
      </c>
      <c r="DM58" s="32">
        <f t="shared" ca="1" si="72"/>
        <v>-1604.25</v>
      </c>
      <c r="DN58" s="32">
        <f t="shared" ca="1" si="73"/>
        <v>-2309.44</v>
      </c>
      <c r="DO58" s="32">
        <f t="shared" ca="1" si="74"/>
        <v>-12314.42</v>
      </c>
      <c r="DP58" s="32">
        <f t="shared" ca="1" si="75"/>
        <v>-2948.4</v>
      </c>
      <c r="DQ58" s="32">
        <f t="shared" ca="1" si="76"/>
        <v>-687.48</v>
      </c>
      <c r="DR58" s="32">
        <f t="shared" ca="1" si="77"/>
        <v>-1076.3499999999999</v>
      </c>
      <c r="DS58" s="32">
        <f t="shared" ca="1" si="78"/>
        <v>-2020.02</v>
      </c>
      <c r="DT58" s="32">
        <f t="shared" ca="1" si="79"/>
        <v>-1637.24</v>
      </c>
      <c r="DU58" s="31">
        <f t="shared" ca="1" si="80"/>
        <v>-9266.02</v>
      </c>
      <c r="DV58" s="31">
        <f t="shared" ca="1" si="81"/>
        <v>-23476.45</v>
      </c>
      <c r="DW58" s="31">
        <f t="shared" ca="1" si="82"/>
        <v>-9675.59</v>
      </c>
      <c r="DX58" s="31">
        <f t="shared" ca="1" si="83"/>
        <v>-4141.08</v>
      </c>
      <c r="DY58" s="31">
        <f t="shared" ca="1" si="84"/>
        <v>-5691.04</v>
      </c>
      <c r="DZ58" s="31">
        <f t="shared" ca="1" si="85"/>
        <v>-8084.79</v>
      </c>
      <c r="EA58" s="31">
        <f t="shared" ca="1" si="86"/>
        <v>-42553.120000000003</v>
      </c>
      <c r="EB58" s="31">
        <f t="shared" ca="1" si="87"/>
        <v>-10050.6</v>
      </c>
      <c r="EC58" s="31">
        <f t="shared" ca="1" si="88"/>
        <v>-2311.38</v>
      </c>
      <c r="ED58" s="31">
        <f t="shared" ca="1" si="89"/>
        <v>-3570.15</v>
      </c>
      <c r="EE58" s="31">
        <f t="shared" ca="1" si="90"/>
        <v>-6605.9</v>
      </c>
      <c r="EF58" s="31">
        <f t="shared" ca="1" si="91"/>
        <v>-5280.11</v>
      </c>
      <c r="EG58" s="32">
        <f t="shared" ca="1" si="92"/>
        <v>-61457.89</v>
      </c>
      <c r="EH58" s="32">
        <f t="shared" ca="1" si="93"/>
        <v>-157387.86000000002</v>
      </c>
      <c r="EI58" s="32">
        <f t="shared" ca="1" si="94"/>
        <v>-65505.69</v>
      </c>
      <c r="EJ58" s="32">
        <f t="shared" ca="1" si="95"/>
        <v>-28346.629999999997</v>
      </c>
      <c r="EK58" s="32">
        <f t="shared" ca="1" si="96"/>
        <v>-39380.370000000003</v>
      </c>
      <c r="EL58" s="32">
        <f t="shared" ca="1" si="97"/>
        <v>-56583.02</v>
      </c>
      <c r="EM58" s="32">
        <f t="shared" ca="1" si="98"/>
        <v>-301155.97000000003</v>
      </c>
      <c r="EN58" s="32">
        <f t="shared" ca="1" si="99"/>
        <v>-71966.900000000009</v>
      </c>
      <c r="EO58" s="32">
        <f t="shared" ca="1" si="100"/>
        <v>-16748.38</v>
      </c>
      <c r="EP58" s="32">
        <f t="shared" ca="1" si="101"/>
        <v>-26173.42</v>
      </c>
      <c r="EQ58" s="32">
        <f t="shared" ca="1" si="102"/>
        <v>-49026.38</v>
      </c>
      <c r="ER58" s="32">
        <f t="shared" ca="1" si="103"/>
        <v>-39662.160000000003</v>
      </c>
    </row>
    <row r="59" spans="1:148" x14ac:dyDescent="0.25">
      <c r="A59" t="s">
        <v>478</v>
      </c>
      <c r="B59" s="1" t="s">
        <v>67</v>
      </c>
      <c r="C59" t="str">
        <f t="shared" ca="1" si="216"/>
        <v>BCHEXP</v>
      </c>
      <c r="D59" t="str">
        <f t="shared" ca="1" si="217"/>
        <v>Alberta-BC Intertie - Export</v>
      </c>
      <c r="E59" s="51">
        <v>975</v>
      </c>
      <c r="Q59" s="32">
        <v>26768.75</v>
      </c>
      <c r="R59" s="32"/>
      <c r="S59" s="32"/>
      <c r="T59" s="32"/>
      <c r="U59" s="32"/>
      <c r="V59" s="32"/>
      <c r="W59" s="32"/>
      <c r="X59" s="32"/>
      <c r="Y59" s="32"/>
      <c r="Z59" s="32"/>
      <c r="AA59" s="32"/>
      <c r="AB59" s="32"/>
      <c r="AC59" s="2">
        <v>0.66</v>
      </c>
      <c r="AO59" s="33">
        <v>176.67</v>
      </c>
      <c r="AP59" s="33"/>
      <c r="AQ59" s="33"/>
      <c r="AR59" s="33"/>
      <c r="AS59" s="33"/>
      <c r="AT59" s="33"/>
      <c r="AU59" s="33"/>
      <c r="AV59" s="33"/>
      <c r="AW59" s="33"/>
      <c r="AX59" s="33"/>
      <c r="AY59" s="33"/>
      <c r="AZ59" s="33"/>
      <c r="BA59" s="31">
        <f t="shared" si="44"/>
        <v>-29.45</v>
      </c>
      <c r="BB59" s="31">
        <f t="shared" si="45"/>
        <v>0</v>
      </c>
      <c r="BC59" s="31">
        <f t="shared" si="46"/>
        <v>0</v>
      </c>
      <c r="BD59" s="31">
        <f t="shared" si="47"/>
        <v>0</v>
      </c>
      <c r="BE59" s="31">
        <f t="shared" si="48"/>
        <v>0</v>
      </c>
      <c r="BF59" s="31">
        <f t="shared" si="49"/>
        <v>0</v>
      </c>
      <c r="BG59" s="31">
        <f t="shared" si="50"/>
        <v>0</v>
      </c>
      <c r="BH59" s="31">
        <f t="shared" si="51"/>
        <v>0</v>
      </c>
      <c r="BI59" s="31">
        <f t="shared" si="52"/>
        <v>0</v>
      </c>
      <c r="BJ59" s="31">
        <f t="shared" si="53"/>
        <v>0</v>
      </c>
      <c r="BK59" s="31">
        <f t="shared" si="54"/>
        <v>0</v>
      </c>
      <c r="BL59" s="31">
        <f t="shared" si="55"/>
        <v>0</v>
      </c>
      <c r="BM59" s="6">
        <f t="shared" ca="1" si="215"/>
        <v>8.3999999999999995E-3</v>
      </c>
      <c r="BN59" s="6">
        <f t="shared" ca="1" si="215"/>
        <v>8.3999999999999995E-3</v>
      </c>
      <c r="BO59" s="6">
        <f t="shared" ca="1" si="215"/>
        <v>8.3999999999999995E-3</v>
      </c>
      <c r="BP59" s="6">
        <f t="shared" ca="1" si="215"/>
        <v>8.3999999999999995E-3</v>
      </c>
      <c r="BQ59" s="6">
        <f t="shared" ca="1" si="215"/>
        <v>8.3999999999999995E-3</v>
      </c>
      <c r="BR59" s="6">
        <f t="shared" ca="1" si="215"/>
        <v>8.3999999999999995E-3</v>
      </c>
      <c r="BS59" s="6">
        <f t="shared" ref="BM59:BX80" ca="1" si="218">VLOOKUP($C59,LossFactorLookup,3,FALSE)</f>
        <v>8.3999999999999995E-3</v>
      </c>
      <c r="BT59" s="6">
        <f t="shared" ca="1" si="218"/>
        <v>8.3999999999999995E-3</v>
      </c>
      <c r="BU59" s="6">
        <f t="shared" ca="1" si="218"/>
        <v>8.3999999999999995E-3</v>
      </c>
      <c r="BV59" s="6">
        <f t="shared" ca="1" si="218"/>
        <v>8.3999999999999995E-3</v>
      </c>
      <c r="BW59" s="6">
        <f t="shared" ca="1" si="218"/>
        <v>8.3999999999999995E-3</v>
      </c>
      <c r="BX59" s="6">
        <f t="shared" ca="1" si="218"/>
        <v>8.3999999999999995E-3</v>
      </c>
      <c r="BY59" s="31">
        <f t="shared" ca="1" si="203"/>
        <v>224.86</v>
      </c>
      <c r="BZ59" s="31">
        <f t="shared" ca="1" si="204"/>
        <v>0</v>
      </c>
      <c r="CA59" s="31">
        <f t="shared" ca="1" si="205"/>
        <v>0</v>
      </c>
      <c r="CB59" s="31">
        <f t="shared" ca="1" si="206"/>
        <v>0</v>
      </c>
      <c r="CC59" s="31">
        <f t="shared" ca="1" si="207"/>
        <v>0</v>
      </c>
      <c r="CD59" s="31">
        <f t="shared" ca="1" si="208"/>
        <v>0</v>
      </c>
      <c r="CE59" s="31">
        <f t="shared" ca="1" si="209"/>
        <v>0</v>
      </c>
      <c r="CF59" s="31">
        <f t="shared" ca="1" si="210"/>
        <v>0</v>
      </c>
      <c r="CG59" s="31">
        <f t="shared" ca="1" si="211"/>
        <v>0</v>
      </c>
      <c r="CH59" s="31">
        <f t="shared" ca="1" si="212"/>
        <v>0</v>
      </c>
      <c r="CI59" s="31">
        <f t="shared" ca="1" si="213"/>
        <v>0</v>
      </c>
      <c r="CJ59" s="31">
        <f t="shared" ca="1" si="214"/>
        <v>0</v>
      </c>
      <c r="CK59" s="32">
        <f t="shared" ca="1" si="56"/>
        <v>18.739999999999998</v>
      </c>
      <c r="CL59" s="32">
        <f t="shared" ca="1" si="57"/>
        <v>0</v>
      </c>
      <c r="CM59" s="32">
        <f t="shared" ca="1" si="58"/>
        <v>0</v>
      </c>
      <c r="CN59" s="32">
        <f t="shared" ca="1" si="59"/>
        <v>0</v>
      </c>
      <c r="CO59" s="32">
        <f t="shared" ca="1" si="60"/>
        <v>0</v>
      </c>
      <c r="CP59" s="32">
        <f t="shared" ca="1" si="61"/>
        <v>0</v>
      </c>
      <c r="CQ59" s="32">
        <f t="shared" ca="1" si="62"/>
        <v>0</v>
      </c>
      <c r="CR59" s="32">
        <f t="shared" ca="1" si="63"/>
        <v>0</v>
      </c>
      <c r="CS59" s="32">
        <f t="shared" ca="1" si="64"/>
        <v>0</v>
      </c>
      <c r="CT59" s="32">
        <f t="shared" ca="1" si="65"/>
        <v>0</v>
      </c>
      <c r="CU59" s="32">
        <f t="shared" ca="1" si="66"/>
        <v>0</v>
      </c>
      <c r="CV59" s="32">
        <f t="shared" ca="1" si="67"/>
        <v>0</v>
      </c>
      <c r="CW59" s="31">
        <f t="shared" ca="1" si="191"/>
        <v>96.380000000000038</v>
      </c>
      <c r="CX59" s="31">
        <f t="shared" ca="1" si="192"/>
        <v>0</v>
      </c>
      <c r="CY59" s="31">
        <f t="shared" ca="1" si="193"/>
        <v>0</v>
      </c>
      <c r="CZ59" s="31">
        <f t="shared" ca="1" si="194"/>
        <v>0</v>
      </c>
      <c r="DA59" s="31">
        <f t="shared" ca="1" si="195"/>
        <v>0</v>
      </c>
      <c r="DB59" s="31">
        <f t="shared" ca="1" si="196"/>
        <v>0</v>
      </c>
      <c r="DC59" s="31">
        <f t="shared" ca="1" si="197"/>
        <v>0</v>
      </c>
      <c r="DD59" s="31">
        <f t="shared" ca="1" si="198"/>
        <v>0</v>
      </c>
      <c r="DE59" s="31">
        <f t="shared" ca="1" si="199"/>
        <v>0</v>
      </c>
      <c r="DF59" s="31">
        <f t="shared" ca="1" si="200"/>
        <v>0</v>
      </c>
      <c r="DG59" s="31">
        <f t="shared" ca="1" si="201"/>
        <v>0</v>
      </c>
      <c r="DH59" s="31">
        <f t="shared" ca="1" si="202"/>
        <v>0</v>
      </c>
      <c r="DI59" s="32">
        <f t="shared" ca="1" si="68"/>
        <v>4.82</v>
      </c>
      <c r="DJ59" s="32">
        <f t="shared" ca="1" si="69"/>
        <v>0</v>
      </c>
      <c r="DK59" s="32">
        <f t="shared" ca="1" si="70"/>
        <v>0</v>
      </c>
      <c r="DL59" s="32">
        <f t="shared" ca="1" si="71"/>
        <v>0</v>
      </c>
      <c r="DM59" s="32">
        <f t="shared" ca="1" si="72"/>
        <v>0</v>
      </c>
      <c r="DN59" s="32">
        <f t="shared" ca="1" si="73"/>
        <v>0</v>
      </c>
      <c r="DO59" s="32">
        <f t="shared" ca="1" si="74"/>
        <v>0</v>
      </c>
      <c r="DP59" s="32">
        <f t="shared" ca="1" si="75"/>
        <v>0</v>
      </c>
      <c r="DQ59" s="32">
        <f t="shared" ca="1" si="76"/>
        <v>0</v>
      </c>
      <c r="DR59" s="32">
        <f t="shared" ca="1" si="77"/>
        <v>0</v>
      </c>
      <c r="DS59" s="32">
        <f t="shared" ca="1" si="78"/>
        <v>0</v>
      </c>
      <c r="DT59" s="32">
        <f t="shared" ca="1" si="79"/>
        <v>0</v>
      </c>
      <c r="DU59" s="31">
        <f t="shared" ca="1" si="80"/>
        <v>17.97</v>
      </c>
      <c r="DV59" s="31">
        <f t="shared" ca="1" si="81"/>
        <v>0</v>
      </c>
      <c r="DW59" s="31">
        <f t="shared" ca="1" si="82"/>
        <v>0</v>
      </c>
      <c r="DX59" s="31">
        <f t="shared" ca="1" si="83"/>
        <v>0</v>
      </c>
      <c r="DY59" s="31">
        <f t="shared" ca="1" si="84"/>
        <v>0</v>
      </c>
      <c r="DZ59" s="31">
        <f t="shared" ca="1" si="85"/>
        <v>0</v>
      </c>
      <c r="EA59" s="31">
        <f t="shared" ca="1" si="86"/>
        <v>0</v>
      </c>
      <c r="EB59" s="31">
        <f t="shared" ca="1" si="87"/>
        <v>0</v>
      </c>
      <c r="EC59" s="31">
        <f t="shared" ca="1" si="88"/>
        <v>0</v>
      </c>
      <c r="ED59" s="31">
        <f t="shared" ca="1" si="89"/>
        <v>0</v>
      </c>
      <c r="EE59" s="31">
        <f t="shared" ca="1" si="90"/>
        <v>0</v>
      </c>
      <c r="EF59" s="31">
        <f t="shared" ca="1" si="91"/>
        <v>0</v>
      </c>
      <c r="EG59" s="32">
        <f t="shared" ca="1" si="92"/>
        <v>119.17000000000004</v>
      </c>
      <c r="EH59" s="32">
        <f t="shared" ca="1" si="93"/>
        <v>0</v>
      </c>
      <c r="EI59" s="32">
        <f t="shared" ca="1" si="94"/>
        <v>0</v>
      </c>
      <c r="EJ59" s="32">
        <f t="shared" ca="1" si="95"/>
        <v>0</v>
      </c>
      <c r="EK59" s="32">
        <f t="shared" ca="1" si="96"/>
        <v>0</v>
      </c>
      <c r="EL59" s="32">
        <f t="shared" ca="1" si="97"/>
        <v>0</v>
      </c>
      <c r="EM59" s="32">
        <f t="shared" ca="1" si="98"/>
        <v>0</v>
      </c>
      <c r="EN59" s="32">
        <f t="shared" ca="1" si="99"/>
        <v>0</v>
      </c>
      <c r="EO59" s="32">
        <f t="shared" ca="1" si="100"/>
        <v>0</v>
      </c>
      <c r="EP59" s="32">
        <f t="shared" ca="1" si="101"/>
        <v>0</v>
      </c>
      <c r="EQ59" s="32">
        <f t="shared" ca="1" si="102"/>
        <v>0</v>
      </c>
      <c r="ER59" s="32">
        <f t="shared" ca="1" si="103"/>
        <v>0</v>
      </c>
    </row>
    <row r="60" spans="1:148" x14ac:dyDescent="0.25">
      <c r="A60" t="s">
        <v>479</v>
      </c>
      <c r="B60" s="1" t="s">
        <v>68</v>
      </c>
      <c r="C60" t="str">
        <f t="shared" ca="1" si="216"/>
        <v>EGC1</v>
      </c>
      <c r="D60" t="str">
        <f t="shared" ca="1" si="217"/>
        <v>Shepard</v>
      </c>
      <c r="I60" s="51">
        <v>0</v>
      </c>
      <c r="J60" s="51">
        <v>0</v>
      </c>
      <c r="K60" s="51">
        <v>0</v>
      </c>
      <c r="L60" s="51">
        <v>0</v>
      </c>
      <c r="M60" s="51">
        <v>3148.3329448999998</v>
      </c>
      <c r="N60" s="51">
        <v>15849.103275900001</v>
      </c>
      <c r="O60" s="51">
        <v>0</v>
      </c>
      <c r="P60" s="51">
        <v>5894.8763085999999</v>
      </c>
      <c r="Q60" s="32"/>
      <c r="R60" s="32"/>
      <c r="S60" s="32"/>
      <c r="T60" s="32"/>
      <c r="U60" s="32">
        <v>0</v>
      </c>
      <c r="V60" s="32">
        <v>0</v>
      </c>
      <c r="W60" s="32">
        <v>0</v>
      </c>
      <c r="X60" s="32">
        <v>0</v>
      </c>
      <c r="Y60" s="32">
        <v>85944.71</v>
      </c>
      <c r="Z60" s="32">
        <v>475456.78</v>
      </c>
      <c r="AA60" s="32">
        <v>0</v>
      </c>
      <c r="AB60" s="32">
        <v>131218.51</v>
      </c>
      <c r="AG60" s="2">
        <v>0.86</v>
      </c>
      <c r="AH60" s="2">
        <v>0.86</v>
      </c>
      <c r="AI60" s="2">
        <v>0.86</v>
      </c>
      <c r="AJ60" s="2">
        <v>0.86</v>
      </c>
      <c r="AK60" s="2">
        <v>0.86</v>
      </c>
      <c r="AL60" s="2">
        <v>0.86</v>
      </c>
      <c r="AM60" s="2">
        <v>0.86</v>
      </c>
      <c r="AN60" s="2">
        <v>0.86</v>
      </c>
      <c r="AO60" s="33"/>
      <c r="AP60" s="33"/>
      <c r="AQ60" s="33"/>
      <c r="AR60" s="33"/>
      <c r="AS60" s="33">
        <v>0</v>
      </c>
      <c r="AT60" s="33">
        <v>0</v>
      </c>
      <c r="AU60" s="33">
        <v>0</v>
      </c>
      <c r="AV60" s="33">
        <v>0</v>
      </c>
      <c r="AW60" s="33">
        <v>739.12</v>
      </c>
      <c r="AX60" s="33">
        <v>4088.93</v>
      </c>
      <c r="AY60" s="33">
        <v>0</v>
      </c>
      <c r="AZ60" s="33">
        <v>1128.48</v>
      </c>
      <c r="BA60" s="31">
        <f t="shared" si="44"/>
        <v>0</v>
      </c>
      <c r="BB60" s="31">
        <f t="shared" si="45"/>
        <v>0</v>
      </c>
      <c r="BC60" s="31">
        <f t="shared" si="46"/>
        <v>0</v>
      </c>
      <c r="BD60" s="31">
        <f t="shared" si="47"/>
        <v>0</v>
      </c>
      <c r="BE60" s="31">
        <f t="shared" si="48"/>
        <v>0</v>
      </c>
      <c r="BF60" s="31">
        <f t="shared" si="49"/>
        <v>0</v>
      </c>
      <c r="BG60" s="31">
        <f t="shared" si="50"/>
        <v>0</v>
      </c>
      <c r="BH60" s="31">
        <f t="shared" si="51"/>
        <v>0</v>
      </c>
      <c r="BI60" s="31">
        <f t="shared" si="52"/>
        <v>128.91999999999999</v>
      </c>
      <c r="BJ60" s="31">
        <f t="shared" si="53"/>
        <v>3185.56</v>
      </c>
      <c r="BK60" s="31">
        <f t="shared" si="54"/>
        <v>0</v>
      </c>
      <c r="BL60" s="31">
        <f t="shared" si="55"/>
        <v>879.16</v>
      </c>
      <c r="BM60" s="6">
        <f t="shared" ca="1" si="218"/>
        <v>-4.48E-2</v>
      </c>
      <c r="BN60" s="6">
        <f t="shared" ca="1" si="218"/>
        <v>-4.48E-2</v>
      </c>
      <c r="BO60" s="6">
        <f t="shared" ca="1" si="218"/>
        <v>-4.48E-2</v>
      </c>
      <c r="BP60" s="6">
        <f t="shared" ca="1" si="218"/>
        <v>-4.48E-2</v>
      </c>
      <c r="BQ60" s="6">
        <f t="shared" ca="1" si="218"/>
        <v>-4.48E-2</v>
      </c>
      <c r="BR60" s="6">
        <f t="shared" ca="1" si="218"/>
        <v>-4.48E-2</v>
      </c>
      <c r="BS60" s="6">
        <f t="shared" ca="1" si="218"/>
        <v>-4.48E-2</v>
      </c>
      <c r="BT60" s="6">
        <f t="shared" ca="1" si="218"/>
        <v>-4.48E-2</v>
      </c>
      <c r="BU60" s="6">
        <f t="shared" ca="1" si="218"/>
        <v>-4.48E-2</v>
      </c>
      <c r="BV60" s="6">
        <f t="shared" ca="1" si="218"/>
        <v>-4.48E-2</v>
      </c>
      <c r="BW60" s="6">
        <f t="shared" ca="1" si="218"/>
        <v>-4.48E-2</v>
      </c>
      <c r="BX60" s="6">
        <f t="shared" ca="1" si="218"/>
        <v>-4.48E-2</v>
      </c>
      <c r="BY60" s="31">
        <f t="shared" ca="1" si="203"/>
        <v>0</v>
      </c>
      <c r="BZ60" s="31">
        <f t="shared" ca="1" si="204"/>
        <v>0</v>
      </c>
      <c r="CA60" s="31">
        <f t="shared" ca="1" si="205"/>
        <v>0</v>
      </c>
      <c r="CB60" s="31">
        <f t="shared" ca="1" si="206"/>
        <v>0</v>
      </c>
      <c r="CC60" s="31">
        <f t="shared" ca="1" si="207"/>
        <v>0</v>
      </c>
      <c r="CD60" s="31">
        <f t="shared" ca="1" si="208"/>
        <v>0</v>
      </c>
      <c r="CE60" s="31">
        <f t="shared" ca="1" si="209"/>
        <v>0</v>
      </c>
      <c r="CF60" s="31">
        <f t="shared" ca="1" si="210"/>
        <v>0</v>
      </c>
      <c r="CG60" s="31">
        <f t="shared" ca="1" si="211"/>
        <v>-3850.32</v>
      </c>
      <c r="CH60" s="31">
        <f t="shared" ca="1" si="212"/>
        <v>-21300.46</v>
      </c>
      <c r="CI60" s="31">
        <f t="shared" ca="1" si="213"/>
        <v>0</v>
      </c>
      <c r="CJ60" s="31">
        <f t="shared" ca="1" si="214"/>
        <v>-5878.59</v>
      </c>
      <c r="CK60" s="32">
        <f t="shared" ca="1" si="56"/>
        <v>0</v>
      </c>
      <c r="CL60" s="32">
        <f t="shared" ca="1" si="57"/>
        <v>0</v>
      </c>
      <c r="CM60" s="32">
        <f t="shared" ca="1" si="58"/>
        <v>0</v>
      </c>
      <c r="CN60" s="32">
        <f t="shared" ca="1" si="59"/>
        <v>0</v>
      </c>
      <c r="CO60" s="32">
        <f t="shared" ca="1" si="60"/>
        <v>0</v>
      </c>
      <c r="CP60" s="32">
        <f t="shared" ca="1" si="61"/>
        <v>0</v>
      </c>
      <c r="CQ60" s="32">
        <f t="shared" ca="1" si="62"/>
        <v>0</v>
      </c>
      <c r="CR60" s="32">
        <f t="shared" ca="1" si="63"/>
        <v>0</v>
      </c>
      <c r="CS60" s="32">
        <f t="shared" ca="1" si="64"/>
        <v>60.16</v>
      </c>
      <c r="CT60" s="32">
        <f t="shared" ca="1" si="65"/>
        <v>332.82</v>
      </c>
      <c r="CU60" s="32">
        <f t="shared" ca="1" si="66"/>
        <v>0</v>
      </c>
      <c r="CV60" s="32">
        <f t="shared" ca="1" si="67"/>
        <v>91.85</v>
      </c>
      <c r="CW60" s="31">
        <f t="shared" ca="1" si="191"/>
        <v>0</v>
      </c>
      <c r="CX60" s="31">
        <f t="shared" ca="1" si="192"/>
        <v>0</v>
      </c>
      <c r="CY60" s="31">
        <f t="shared" ca="1" si="193"/>
        <v>0</v>
      </c>
      <c r="CZ60" s="31">
        <f t="shared" ca="1" si="194"/>
        <v>0</v>
      </c>
      <c r="DA60" s="31">
        <f t="shared" ca="1" si="195"/>
        <v>0</v>
      </c>
      <c r="DB60" s="31">
        <f t="shared" ca="1" si="196"/>
        <v>0</v>
      </c>
      <c r="DC60" s="31">
        <f t="shared" ca="1" si="197"/>
        <v>0</v>
      </c>
      <c r="DD60" s="31">
        <f t="shared" ca="1" si="198"/>
        <v>0</v>
      </c>
      <c r="DE60" s="31">
        <f t="shared" ca="1" si="199"/>
        <v>-4658.2000000000007</v>
      </c>
      <c r="DF60" s="31">
        <f t="shared" ca="1" si="200"/>
        <v>-28242.13</v>
      </c>
      <c r="DG60" s="31">
        <f t="shared" ca="1" si="201"/>
        <v>0</v>
      </c>
      <c r="DH60" s="31">
        <f t="shared" ca="1" si="202"/>
        <v>-7794.3799999999992</v>
      </c>
      <c r="DI60" s="32">
        <f t="shared" ca="1" si="68"/>
        <v>0</v>
      </c>
      <c r="DJ60" s="32">
        <f t="shared" ca="1" si="69"/>
        <v>0</v>
      </c>
      <c r="DK60" s="32">
        <f t="shared" ca="1" si="70"/>
        <v>0</v>
      </c>
      <c r="DL60" s="32">
        <f t="shared" ca="1" si="71"/>
        <v>0</v>
      </c>
      <c r="DM60" s="32">
        <f t="shared" ca="1" si="72"/>
        <v>0</v>
      </c>
      <c r="DN60" s="32">
        <f t="shared" ca="1" si="73"/>
        <v>0</v>
      </c>
      <c r="DO60" s="32">
        <f t="shared" ca="1" si="74"/>
        <v>0</v>
      </c>
      <c r="DP60" s="32">
        <f t="shared" ca="1" si="75"/>
        <v>0</v>
      </c>
      <c r="DQ60" s="32">
        <f t="shared" ca="1" si="76"/>
        <v>-232.91</v>
      </c>
      <c r="DR60" s="32">
        <f t="shared" ca="1" si="77"/>
        <v>-1412.11</v>
      </c>
      <c r="DS60" s="32">
        <f t="shared" ca="1" si="78"/>
        <v>0</v>
      </c>
      <c r="DT60" s="32">
        <f t="shared" ca="1" si="79"/>
        <v>-389.72</v>
      </c>
      <c r="DU60" s="31">
        <f t="shared" ca="1" si="80"/>
        <v>0</v>
      </c>
      <c r="DV60" s="31">
        <f t="shared" ca="1" si="81"/>
        <v>0</v>
      </c>
      <c r="DW60" s="31">
        <f t="shared" ca="1" si="82"/>
        <v>0</v>
      </c>
      <c r="DX60" s="31">
        <f t="shared" ca="1" si="83"/>
        <v>0</v>
      </c>
      <c r="DY60" s="31">
        <f t="shared" ca="1" si="84"/>
        <v>0</v>
      </c>
      <c r="DZ60" s="31">
        <f t="shared" ca="1" si="85"/>
        <v>0</v>
      </c>
      <c r="EA60" s="31">
        <f t="shared" ca="1" si="86"/>
        <v>0</v>
      </c>
      <c r="EB60" s="31">
        <f t="shared" ca="1" si="87"/>
        <v>0</v>
      </c>
      <c r="EC60" s="31">
        <f t="shared" ca="1" si="88"/>
        <v>-783.07</v>
      </c>
      <c r="ED60" s="31">
        <f t="shared" ca="1" si="89"/>
        <v>-4683.8500000000004</v>
      </c>
      <c r="EE60" s="31">
        <f t="shared" ca="1" si="90"/>
        <v>0</v>
      </c>
      <c r="EF60" s="31">
        <f t="shared" ca="1" si="91"/>
        <v>-1256.8499999999999</v>
      </c>
      <c r="EG60" s="32">
        <f t="shared" ca="1" si="92"/>
        <v>0</v>
      </c>
      <c r="EH60" s="32">
        <f t="shared" ca="1" si="93"/>
        <v>0</v>
      </c>
      <c r="EI60" s="32">
        <f t="shared" ca="1" si="94"/>
        <v>0</v>
      </c>
      <c r="EJ60" s="32">
        <f t="shared" ca="1" si="95"/>
        <v>0</v>
      </c>
      <c r="EK60" s="32">
        <f t="shared" ca="1" si="96"/>
        <v>0</v>
      </c>
      <c r="EL60" s="32">
        <f t="shared" ca="1" si="97"/>
        <v>0</v>
      </c>
      <c r="EM60" s="32">
        <f t="shared" ca="1" si="98"/>
        <v>0</v>
      </c>
      <c r="EN60" s="32">
        <f t="shared" ca="1" si="99"/>
        <v>0</v>
      </c>
      <c r="EO60" s="32">
        <f t="shared" ca="1" si="100"/>
        <v>-5674.18</v>
      </c>
      <c r="EP60" s="32">
        <f t="shared" ca="1" si="101"/>
        <v>-34338.090000000004</v>
      </c>
      <c r="EQ60" s="32">
        <f t="shared" ca="1" si="102"/>
        <v>0</v>
      </c>
      <c r="ER60" s="32">
        <f t="shared" ca="1" si="103"/>
        <v>-9440.9499999999989</v>
      </c>
    </row>
    <row r="61" spans="1:148" x14ac:dyDescent="0.25">
      <c r="A61" t="s">
        <v>477</v>
      </c>
      <c r="B61" s="1" t="s">
        <v>77</v>
      </c>
      <c r="C61" t="str">
        <f t="shared" ca="1" si="216"/>
        <v>BCHEXP</v>
      </c>
      <c r="D61" t="str">
        <f t="shared" ca="1" si="217"/>
        <v>Alberta-BC Intertie - Export</v>
      </c>
      <c r="E61" s="51">
        <v>808.75</v>
      </c>
      <c r="F61" s="51">
        <v>36</v>
      </c>
      <c r="I61" s="51">
        <v>619.5</v>
      </c>
      <c r="K61" s="51">
        <v>320</v>
      </c>
      <c r="L61" s="51">
        <v>397.5</v>
      </c>
      <c r="M61" s="51">
        <v>1816</v>
      </c>
      <c r="N61" s="51">
        <v>1475</v>
      </c>
      <c r="O61" s="51">
        <v>745</v>
      </c>
      <c r="P61" s="51">
        <v>630</v>
      </c>
      <c r="Q61" s="32">
        <v>18653.45</v>
      </c>
      <c r="R61" s="32">
        <v>2830.68</v>
      </c>
      <c r="S61" s="32"/>
      <c r="T61" s="32"/>
      <c r="U61" s="32">
        <v>10174.19</v>
      </c>
      <c r="V61" s="32"/>
      <c r="W61" s="32">
        <v>6545.95</v>
      </c>
      <c r="X61" s="32">
        <v>5902.9</v>
      </c>
      <c r="Y61" s="32">
        <v>25986.19</v>
      </c>
      <c r="Z61" s="32">
        <v>22193.25</v>
      </c>
      <c r="AA61" s="32">
        <v>11622.05</v>
      </c>
      <c r="AB61" s="32">
        <v>11330.3</v>
      </c>
      <c r="AC61" s="2">
        <v>0.66</v>
      </c>
      <c r="AD61" s="2">
        <v>0.66</v>
      </c>
      <c r="AG61" s="2">
        <v>0.66</v>
      </c>
      <c r="AI61" s="2">
        <v>0.66</v>
      </c>
      <c r="AJ61" s="2">
        <v>0.66</v>
      </c>
      <c r="AK61" s="2">
        <v>0.66</v>
      </c>
      <c r="AL61" s="2">
        <v>0.66</v>
      </c>
      <c r="AM61" s="2">
        <v>0.66</v>
      </c>
      <c r="AN61" s="2">
        <v>0.66</v>
      </c>
      <c r="AO61" s="33">
        <v>123.11</v>
      </c>
      <c r="AP61" s="33">
        <v>18.68</v>
      </c>
      <c r="AQ61" s="33"/>
      <c r="AR61" s="33"/>
      <c r="AS61" s="33">
        <v>67.150000000000006</v>
      </c>
      <c r="AT61" s="33"/>
      <c r="AU61" s="33">
        <v>43.2</v>
      </c>
      <c r="AV61" s="33">
        <v>38.96</v>
      </c>
      <c r="AW61" s="33">
        <v>171.51</v>
      </c>
      <c r="AX61" s="33">
        <v>146.47999999999999</v>
      </c>
      <c r="AY61" s="33">
        <v>76.709999999999994</v>
      </c>
      <c r="AZ61" s="33">
        <v>74.78</v>
      </c>
      <c r="BA61" s="31">
        <f t="shared" si="44"/>
        <v>-20.52</v>
      </c>
      <c r="BB61" s="31">
        <f t="shared" si="45"/>
        <v>-3.11</v>
      </c>
      <c r="BC61" s="31">
        <f t="shared" si="46"/>
        <v>0</v>
      </c>
      <c r="BD61" s="31">
        <f t="shared" si="47"/>
        <v>0</v>
      </c>
      <c r="BE61" s="31">
        <f t="shared" si="48"/>
        <v>-15.26</v>
      </c>
      <c r="BF61" s="31">
        <f t="shared" si="49"/>
        <v>0</v>
      </c>
      <c r="BG61" s="31">
        <f t="shared" si="50"/>
        <v>9.82</v>
      </c>
      <c r="BH61" s="31">
        <f t="shared" si="51"/>
        <v>8.85</v>
      </c>
      <c r="BI61" s="31">
        <f t="shared" si="52"/>
        <v>38.979999999999997</v>
      </c>
      <c r="BJ61" s="31">
        <f t="shared" si="53"/>
        <v>148.69</v>
      </c>
      <c r="BK61" s="31">
        <f t="shared" si="54"/>
        <v>77.87</v>
      </c>
      <c r="BL61" s="31">
        <f t="shared" si="55"/>
        <v>75.91</v>
      </c>
      <c r="BM61" s="6">
        <f t="shared" ca="1" si="218"/>
        <v>8.3999999999999995E-3</v>
      </c>
      <c r="BN61" s="6">
        <f t="shared" ca="1" si="218"/>
        <v>8.3999999999999995E-3</v>
      </c>
      <c r="BO61" s="6">
        <f t="shared" ca="1" si="218"/>
        <v>8.3999999999999995E-3</v>
      </c>
      <c r="BP61" s="6">
        <f t="shared" ca="1" si="218"/>
        <v>8.3999999999999995E-3</v>
      </c>
      <c r="BQ61" s="6">
        <f t="shared" ca="1" si="218"/>
        <v>8.3999999999999995E-3</v>
      </c>
      <c r="BR61" s="6">
        <f t="shared" ca="1" si="218"/>
        <v>8.3999999999999995E-3</v>
      </c>
      <c r="BS61" s="6">
        <f t="shared" ca="1" si="218"/>
        <v>8.3999999999999995E-3</v>
      </c>
      <c r="BT61" s="6">
        <f t="shared" ca="1" si="218"/>
        <v>8.3999999999999995E-3</v>
      </c>
      <c r="BU61" s="6">
        <f t="shared" ca="1" si="218"/>
        <v>8.3999999999999995E-3</v>
      </c>
      <c r="BV61" s="6">
        <f t="shared" ca="1" si="218"/>
        <v>8.3999999999999995E-3</v>
      </c>
      <c r="BW61" s="6">
        <f t="shared" ca="1" si="218"/>
        <v>8.3999999999999995E-3</v>
      </c>
      <c r="BX61" s="6">
        <f t="shared" ca="1" si="218"/>
        <v>8.3999999999999995E-3</v>
      </c>
      <c r="BY61" s="31">
        <f t="shared" ca="1" si="203"/>
        <v>156.69</v>
      </c>
      <c r="BZ61" s="31">
        <f t="shared" ca="1" si="204"/>
        <v>23.78</v>
      </c>
      <c r="CA61" s="31">
        <f t="shared" ca="1" si="205"/>
        <v>0</v>
      </c>
      <c r="CB61" s="31">
        <f t="shared" ca="1" si="206"/>
        <v>0</v>
      </c>
      <c r="CC61" s="31">
        <f t="shared" ca="1" si="207"/>
        <v>85.46</v>
      </c>
      <c r="CD61" s="31">
        <f t="shared" ca="1" si="208"/>
        <v>0</v>
      </c>
      <c r="CE61" s="31">
        <f t="shared" ca="1" si="209"/>
        <v>54.99</v>
      </c>
      <c r="CF61" s="31">
        <f t="shared" ca="1" si="210"/>
        <v>49.58</v>
      </c>
      <c r="CG61" s="31">
        <f t="shared" ca="1" si="211"/>
        <v>218.28</v>
      </c>
      <c r="CH61" s="31">
        <f t="shared" ca="1" si="212"/>
        <v>186.42</v>
      </c>
      <c r="CI61" s="31">
        <f t="shared" ca="1" si="213"/>
        <v>97.63</v>
      </c>
      <c r="CJ61" s="31">
        <f t="shared" ca="1" si="214"/>
        <v>95.17</v>
      </c>
      <c r="CK61" s="32">
        <f t="shared" ca="1" si="56"/>
        <v>13.06</v>
      </c>
      <c r="CL61" s="32">
        <f t="shared" ca="1" si="57"/>
        <v>1.98</v>
      </c>
      <c r="CM61" s="32">
        <f t="shared" ca="1" si="58"/>
        <v>0</v>
      </c>
      <c r="CN61" s="32">
        <f t="shared" ca="1" si="59"/>
        <v>0</v>
      </c>
      <c r="CO61" s="32">
        <f t="shared" ca="1" si="60"/>
        <v>7.12</v>
      </c>
      <c r="CP61" s="32">
        <f t="shared" ca="1" si="61"/>
        <v>0</v>
      </c>
      <c r="CQ61" s="32">
        <f t="shared" ca="1" si="62"/>
        <v>4.58</v>
      </c>
      <c r="CR61" s="32">
        <f t="shared" ca="1" si="63"/>
        <v>4.13</v>
      </c>
      <c r="CS61" s="32">
        <f t="shared" ca="1" si="64"/>
        <v>18.190000000000001</v>
      </c>
      <c r="CT61" s="32">
        <f t="shared" ca="1" si="65"/>
        <v>15.54</v>
      </c>
      <c r="CU61" s="32">
        <f t="shared" ca="1" si="66"/>
        <v>8.14</v>
      </c>
      <c r="CV61" s="32">
        <f t="shared" ca="1" si="67"/>
        <v>7.93</v>
      </c>
      <c r="CW61" s="31">
        <f t="shared" ca="1" si="191"/>
        <v>67.16</v>
      </c>
      <c r="CX61" s="31">
        <f t="shared" ca="1" si="192"/>
        <v>10.190000000000001</v>
      </c>
      <c r="CY61" s="31">
        <f t="shared" ca="1" si="193"/>
        <v>0</v>
      </c>
      <c r="CZ61" s="31">
        <f t="shared" ca="1" si="194"/>
        <v>0</v>
      </c>
      <c r="DA61" s="31">
        <f t="shared" ca="1" si="195"/>
        <v>40.689999999999991</v>
      </c>
      <c r="DB61" s="31">
        <f t="shared" ca="1" si="196"/>
        <v>0</v>
      </c>
      <c r="DC61" s="31">
        <f t="shared" ca="1" si="197"/>
        <v>6.5499999999999972</v>
      </c>
      <c r="DD61" s="31">
        <f t="shared" ca="1" si="198"/>
        <v>5.9</v>
      </c>
      <c r="DE61" s="31">
        <f t="shared" ca="1" si="199"/>
        <v>25.980000000000011</v>
      </c>
      <c r="DF61" s="31">
        <f t="shared" ca="1" si="200"/>
        <v>-93.210000000000008</v>
      </c>
      <c r="DG61" s="31">
        <f t="shared" ca="1" si="201"/>
        <v>-48.81</v>
      </c>
      <c r="DH61" s="31">
        <f t="shared" ca="1" si="202"/>
        <v>-47.59</v>
      </c>
      <c r="DI61" s="32">
        <f t="shared" ca="1" si="68"/>
        <v>3.36</v>
      </c>
      <c r="DJ61" s="32">
        <f t="shared" ca="1" si="69"/>
        <v>0.51</v>
      </c>
      <c r="DK61" s="32">
        <f t="shared" ca="1" si="70"/>
        <v>0</v>
      </c>
      <c r="DL61" s="32">
        <f t="shared" ca="1" si="71"/>
        <v>0</v>
      </c>
      <c r="DM61" s="32">
        <f t="shared" ca="1" si="72"/>
        <v>2.0299999999999998</v>
      </c>
      <c r="DN61" s="32">
        <f t="shared" ca="1" si="73"/>
        <v>0</v>
      </c>
      <c r="DO61" s="32">
        <f t="shared" ca="1" si="74"/>
        <v>0.33</v>
      </c>
      <c r="DP61" s="32">
        <f t="shared" ca="1" si="75"/>
        <v>0.3</v>
      </c>
      <c r="DQ61" s="32">
        <f t="shared" ca="1" si="76"/>
        <v>1.3</v>
      </c>
      <c r="DR61" s="32">
        <f t="shared" ca="1" si="77"/>
        <v>-4.66</v>
      </c>
      <c r="DS61" s="32">
        <f t="shared" ca="1" si="78"/>
        <v>-2.44</v>
      </c>
      <c r="DT61" s="32">
        <f t="shared" ca="1" si="79"/>
        <v>-2.38</v>
      </c>
      <c r="DU61" s="31">
        <f t="shared" ca="1" si="80"/>
        <v>12.52</v>
      </c>
      <c r="DV61" s="31">
        <f t="shared" ca="1" si="81"/>
        <v>1.88</v>
      </c>
      <c r="DW61" s="31">
        <f t="shared" ca="1" si="82"/>
        <v>0</v>
      </c>
      <c r="DX61" s="31">
        <f t="shared" ca="1" si="83"/>
        <v>0</v>
      </c>
      <c r="DY61" s="31">
        <f t="shared" ca="1" si="84"/>
        <v>7.22</v>
      </c>
      <c r="DZ61" s="31">
        <f t="shared" ca="1" si="85"/>
        <v>0</v>
      </c>
      <c r="EA61" s="31">
        <f t="shared" ca="1" si="86"/>
        <v>1.1299999999999999</v>
      </c>
      <c r="EB61" s="31">
        <f t="shared" ca="1" si="87"/>
        <v>1.01</v>
      </c>
      <c r="EC61" s="31">
        <f t="shared" ca="1" si="88"/>
        <v>4.37</v>
      </c>
      <c r="ED61" s="31">
        <f t="shared" ca="1" si="89"/>
        <v>-15.46</v>
      </c>
      <c r="EE61" s="31">
        <f t="shared" ca="1" si="90"/>
        <v>-7.98</v>
      </c>
      <c r="EF61" s="31">
        <f t="shared" ca="1" si="91"/>
        <v>-7.67</v>
      </c>
      <c r="EG61" s="32">
        <f t="shared" ca="1" si="92"/>
        <v>83.039999999999992</v>
      </c>
      <c r="EH61" s="32">
        <f t="shared" ca="1" si="93"/>
        <v>12.580000000000002</v>
      </c>
      <c r="EI61" s="32">
        <f t="shared" ca="1" si="94"/>
        <v>0</v>
      </c>
      <c r="EJ61" s="32">
        <f t="shared" ca="1" si="95"/>
        <v>0</v>
      </c>
      <c r="EK61" s="32">
        <f t="shared" ca="1" si="96"/>
        <v>49.939999999999991</v>
      </c>
      <c r="EL61" s="32">
        <f t="shared" ca="1" si="97"/>
        <v>0</v>
      </c>
      <c r="EM61" s="32">
        <f t="shared" ca="1" si="98"/>
        <v>8.009999999999998</v>
      </c>
      <c r="EN61" s="32">
        <f t="shared" ca="1" si="99"/>
        <v>7.21</v>
      </c>
      <c r="EO61" s="32">
        <f t="shared" ca="1" si="100"/>
        <v>31.650000000000013</v>
      </c>
      <c r="EP61" s="32">
        <f t="shared" ca="1" si="101"/>
        <v>-113.33000000000001</v>
      </c>
      <c r="EQ61" s="32">
        <f t="shared" ca="1" si="102"/>
        <v>-59.230000000000004</v>
      </c>
      <c r="ER61" s="32">
        <f t="shared" ca="1" si="103"/>
        <v>-57.640000000000008</v>
      </c>
    </row>
    <row r="62" spans="1:148" x14ac:dyDescent="0.25">
      <c r="A62" t="s">
        <v>527</v>
      </c>
      <c r="B62" s="1" t="s">
        <v>59</v>
      </c>
      <c r="C62" t="str">
        <f t="shared" ca="1" si="216"/>
        <v>ENC1</v>
      </c>
      <c r="D62" t="str">
        <f t="shared" ca="1" si="217"/>
        <v>Clover Bar #1</v>
      </c>
      <c r="E62" s="51">
        <v>4081.1807924</v>
      </c>
      <c r="F62" s="51">
        <v>8084.7460867</v>
      </c>
      <c r="G62" s="51">
        <v>4552.6060249000002</v>
      </c>
      <c r="H62" s="51">
        <v>1159.5026667</v>
      </c>
      <c r="I62" s="51">
        <v>1259.0072926</v>
      </c>
      <c r="J62" s="51">
        <v>1475.6812741000001</v>
      </c>
      <c r="K62" s="51">
        <v>6625.2135213000001</v>
      </c>
      <c r="L62" s="51">
        <v>2435.9668344000002</v>
      </c>
      <c r="M62" s="51">
        <v>2465.6444006000002</v>
      </c>
      <c r="N62" s="51">
        <v>3172.4200731000001</v>
      </c>
      <c r="O62" s="51">
        <v>2406.5502888999999</v>
      </c>
      <c r="P62" s="51">
        <v>2345.3962338000001</v>
      </c>
      <c r="Q62" s="32">
        <v>542856.38</v>
      </c>
      <c r="R62" s="32">
        <v>1638188.68</v>
      </c>
      <c r="S62" s="32">
        <v>440363.36</v>
      </c>
      <c r="T62" s="32">
        <v>71605.95</v>
      </c>
      <c r="U62" s="32">
        <v>174281.27</v>
      </c>
      <c r="V62" s="32">
        <v>377001.81</v>
      </c>
      <c r="W62" s="32">
        <v>2492111.06</v>
      </c>
      <c r="X62" s="32">
        <v>456410.34</v>
      </c>
      <c r="Y62" s="32">
        <v>94573.59</v>
      </c>
      <c r="Z62" s="32">
        <v>115857.93</v>
      </c>
      <c r="AA62" s="32">
        <v>329744.31</v>
      </c>
      <c r="AB62" s="32">
        <v>91202.79</v>
      </c>
      <c r="AC62" s="2">
        <v>2.91</v>
      </c>
      <c r="AD62" s="2">
        <v>2.91</v>
      </c>
      <c r="AE62" s="2">
        <v>2.91</v>
      </c>
      <c r="AF62" s="2">
        <v>2.91</v>
      </c>
      <c r="AG62" s="2">
        <v>2.91</v>
      </c>
      <c r="AH62" s="2">
        <v>2.91</v>
      </c>
      <c r="AI62" s="2">
        <v>2.91</v>
      </c>
      <c r="AJ62" s="2">
        <v>2.91</v>
      </c>
      <c r="AK62" s="2">
        <v>2.91</v>
      </c>
      <c r="AL62" s="2">
        <v>2.91</v>
      </c>
      <c r="AM62" s="2">
        <v>2.91</v>
      </c>
      <c r="AN62" s="2">
        <v>2.91</v>
      </c>
      <c r="AO62" s="33">
        <v>15797.12</v>
      </c>
      <c r="AP62" s="33">
        <v>47671.29</v>
      </c>
      <c r="AQ62" s="33">
        <v>12814.57</v>
      </c>
      <c r="AR62" s="33">
        <v>2083.73</v>
      </c>
      <c r="AS62" s="33">
        <v>5071.58</v>
      </c>
      <c r="AT62" s="33">
        <v>10970.75</v>
      </c>
      <c r="AU62" s="33">
        <v>72520.429999999993</v>
      </c>
      <c r="AV62" s="33">
        <v>13281.54</v>
      </c>
      <c r="AW62" s="33">
        <v>2752.09</v>
      </c>
      <c r="AX62" s="33">
        <v>3371.47</v>
      </c>
      <c r="AY62" s="33">
        <v>9595.56</v>
      </c>
      <c r="AZ62" s="33">
        <v>2654</v>
      </c>
      <c r="BA62" s="31">
        <f t="shared" si="44"/>
        <v>-597.14</v>
      </c>
      <c r="BB62" s="31">
        <f t="shared" si="45"/>
        <v>-1802.01</v>
      </c>
      <c r="BC62" s="31">
        <f t="shared" si="46"/>
        <v>-484.4</v>
      </c>
      <c r="BD62" s="31">
        <f t="shared" si="47"/>
        <v>-107.41</v>
      </c>
      <c r="BE62" s="31">
        <f t="shared" si="48"/>
        <v>-261.42</v>
      </c>
      <c r="BF62" s="31">
        <f t="shared" si="49"/>
        <v>-565.5</v>
      </c>
      <c r="BG62" s="31">
        <f t="shared" si="50"/>
        <v>3738.17</v>
      </c>
      <c r="BH62" s="31">
        <f t="shared" si="51"/>
        <v>684.62</v>
      </c>
      <c r="BI62" s="31">
        <f t="shared" si="52"/>
        <v>141.86000000000001</v>
      </c>
      <c r="BJ62" s="31">
        <f t="shared" si="53"/>
        <v>776.25</v>
      </c>
      <c r="BK62" s="31">
        <f t="shared" si="54"/>
        <v>2209.29</v>
      </c>
      <c r="BL62" s="31">
        <f t="shared" si="55"/>
        <v>611.05999999999995</v>
      </c>
      <c r="BM62" s="6">
        <f t="shared" ca="1" si="218"/>
        <v>4.7199999999999999E-2</v>
      </c>
      <c r="BN62" s="6">
        <f t="shared" ca="1" si="218"/>
        <v>4.7199999999999999E-2</v>
      </c>
      <c r="BO62" s="6">
        <f t="shared" ca="1" si="218"/>
        <v>4.7199999999999999E-2</v>
      </c>
      <c r="BP62" s="6">
        <f t="shared" ca="1" si="218"/>
        <v>4.7199999999999999E-2</v>
      </c>
      <c r="BQ62" s="6">
        <f t="shared" ca="1" si="218"/>
        <v>4.7199999999999999E-2</v>
      </c>
      <c r="BR62" s="6">
        <f t="shared" ca="1" si="218"/>
        <v>4.7199999999999999E-2</v>
      </c>
      <c r="BS62" s="6">
        <f t="shared" ca="1" si="218"/>
        <v>4.7199999999999999E-2</v>
      </c>
      <c r="BT62" s="6">
        <f t="shared" ca="1" si="218"/>
        <v>4.7199999999999999E-2</v>
      </c>
      <c r="BU62" s="6">
        <f t="shared" ca="1" si="218"/>
        <v>4.7199999999999999E-2</v>
      </c>
      <c r="BV62" s="6">
        <f t="shared" ca="1" si="218"/>
        <v>4.7199999999999999E-2</v>
      </c>
      <c r="BW62" s="6">
        <f t="shared" ca="1" si="218"/>
        <v>4.7199999999999999E-2</v>
      </c>
      <c r="BX62" s="6">
        <f t="shared" ca="1" si="218"/>
        <v>4.7199999999999999E-2</v>
      </c>
      <c r="BY62" s="31">
        <f t="shared" ca="1" si="203"/>
        <v>25622.82</v>
      </c>
      <c r="BZ62" s="31">
        <f t="shared" ca="1" si="204"/>
        <v>77322.509999999995</v>
      </c>
      <c r="CA62" s="31">
        <f t="shared" ca="1" si="205"/>
        <v>20785.150000000001</v>
      </c>
      <c r="CB62" s="31">
        <f t="shared" ca="1" si="206"/>
        <v>3379.8</v>
      </c>
      <c r="CC62" s="31">
        <f t="shared" ca="1" si="207"/>
        <v>8226.08</v>
      </c>
      <c r="CD62" s="31">
        <f t="shared" ca="1" si="208"/>
        <v>17794.490000000002</v>
      </c>
      <c r="CE62" s="31">
        <f t="shared" ca="1" si="209"/>
        <v>117627.64</v>
      </c>
      <c r="CF62" s="31">
        <f t="shared" ca="1" si="210"/>
        <v>21542.57</v>
      </c>
      <c r="CG62" s="31">
        <f t="shared" ca="1" si="211"/>
        <v>4463.87</v>
      </c>
      <c r="CH62" s="31">
        <f t="shared" ca="1" si="212"/>
        <v>5468.49</v>
      </c>
      <c r="CI62" s="31">
        <f t="shared" ca="1" si="213"/>
        <v>15563.93</v>
      </c>
      <c r="CJ62" s="31">
        <f t="shared" ca="1" si="214"/>
        <v>4304.7700000000004</v>
      </c>
      <c r="CK62" s="32">
        <f t="shared" ca="1" si="56"/>
        <v>380</v>
      </c>
      <c r="CL62" s="32">
        <f t="shared" ca="1" si="57"/>
        <v>1146.73</v>
      </c>
      <c r="CM62" s="32">
        <f t="shared" ca="1" si="58"/>
        <v>308.25</v>
      </c>
      <c r="CN62" s="32">
        <f t="shared" ca="1" si="59"/>
        <v>50.12</v>
      </c>
      <c r="CO62" s="32">
        <f t="shared" ca="1" si="60"/>
        <v>122</v>
      </c>
      <c r="CP62" s="32">
        <f t="shared" ca="1" si="61"/>
        <v>263.89999999999998</v>
      </c>
      <c r="CQ62" s="32">
        <f t="shared" ca="1" si="62"/>
        <v>1744.48</v>
      </c>
      <c r="CR62" s="32">
        <f t="shared" ca="1" si="63"/>
        <v>319.49</v>
      </c>
      <c r="CS62" s="32">
        <f t="shared" ca="1" si="64"/>
        <v>66.2</v>
      </c>
      <c r="CT62" s="32">
        <f t="shared" ca="1" si="65"/>
        <v>81.099999999999994</v>
      </c>
      <c r="CU62" s="32">
        <f t="shared" ca="1" si="66"/>
        <v>230.82</v>
      </c>
      <c r="CV62" s="32">
        <f t="shared" ca="1" si="67"/>
        <v>63.84</v>
      </c>
      <c r="CW62" s="31">
        <f t="shared" ca="1" si="191"/>
        <v>10802.839999999998</v>
      </c>
      <c r="CX62" s="31">
        <f t="shared" ca="1" si="192"/>
        <v>32599.959999999988</v>
      </c>
      <c r="CY62" s="31">
        <f t="shared" ca="1" si="193"/>
        <v>8763.2300000000014</v>
      </c>
      <c r="CZ62" s="31">
        <f t="shared" ca="1" si="194"/>
        <v>1453.6000000000001</v>
      </c>
      <c r="DA62" s="31">
        <f t="shared" ca="1" si="195"/>
        <v>3537.92</v>
      </c>
      <c r="DB62" s="31">
        <f t="shared" ca="1" si="196"/>
        <v>7653.1400000000031</v>
      </c>
      <c r="DC62" s="31">
        <f t="shared" ca="1" si="197"/>
        <v>43113.520000000004</v>
      </c>
      <c r="DD62" s="31">
        <f t="shared" ca="1" si="198"/>
        <v>7895.9000000000005</v>
      </c>
      <c r="DE62" s="31">
        <f t="shared" ca="1" si="199"/>
        <v>1636.1199999999994</v>
      </c>
      <c r="DF62" s="31">
        <f t="shared" ca="1" si="200"/>
        <v>1401.8700000000003</v>
      </c>
      <c r="DG62" s="31">
        <f t="shared" ca="1" si="201"/>
        <v>3989.9000000000005</v>
      </c>
      <c r="DH62" s="31">
        <f t="shared" ca="1" si="202"/>
        <v>1103.5500000000006</v>
      </c>
      <c r="DI62" s="32">
        <f t="shared" ca="1" si="68"/>
        <v>540.14</v>
      </c>
      <c r="DJ62" s="32">
        <f t="shared" ca="1" si="69"/>
        <v>1630</v>
      </c>
      <c r="DK62" s="32">
        <f t="shared" ca="1" si="70"/>
        <v>438.16</v>
      </c>
      <c r="DL62" s="32">
        <f t="shared" ca="1" si="71"/>
        <v>72.680000000000007</v>
      </c>
      <c r="DM62" s="32">
        <f t="shared" ca="1" si="72"/>
        <v>176.9</v>
      </c>
      <c r="DN62" s="32">
        <f t="shared" ca="1" si="73"/>
        <v>382.66</v>
      </c>
      <c r="DO62" s="32">
        <f t="shared" ca="1" si="74"/>
        <v>2155.6799999999998</v>
      </c>
      <c r="DP62" s="32">
        <f t="shared" ca="1" si="75"/>
        <v>394.8</v>
      </c>
      <c r="DQ62" s="32">
        <f t="shared" ca="1" si="76"/>
        <v>81.81</v>
      </c>
      <c r="DR62" s="32">
        <f t="shared" ca="1" si="77"/>
        <v>70.09</v>
      </c>
      <c r="DS62" s="32">
        <f t="shared" ca="1" si="78"/>
        <v>199.5</v>
      </c>
      <c r="DT62" s="32">
        <f t="shared" ca="1" si="79"/>
        <v>55.18</v>
      </c>
      <c r="DU62" s="31">
        <f t="shared" ca="1" si="80"/>
        <v>2013.81</v>
      </c>
      <c r="DV62" s="31">
        <f t="shared" ca="1" si="81"/>
        <v>6000.97</v>
      </c>
      <c r="DW62" s="31">
        <f t="shared" ca="1" si="82"/>
        <v>1594.64</v>
      </c>
      <c r="DX62" s="31">
        <f t="shared" ca="1" si="83"/>
        <v>261.12</v>
      </c>
      <c r="DY62" s="31">
        <f t="shared" ca="1" si="84"/>
        <v>627.53</v>
      </c>
      <c r="DZ62" s="31">
        <f t="shared" ca="1" si="85"/>
        <v>1339.59</v>
      </c>
      <c r="EA62" s="31">
        <f t="shared" ca="1" si="86"/>
        <v>7449.05</v>
      </c>
      <c r="EB62" s="31">
        <f t="shared" ca="1" si="87"/>
        <v>1345.79</v>
      </c>
      <c r="EC62" s="31">
        <f t="shared" ca="1" si="88"/>
        <v>275.04000000000002</v>
      </c>
      <c r="ED62" s="31">
        <f t="shared" ca="1" si="89"/>
        <v>232.49</v>
      </c>
      <c r="EE62" s="31">
        <f t="shared" ca="1" si="90"/>
        <v>652.39</v>
      </c>
      <c r="EF62" s="31">
        <f t="shared" ca="1" si="91"/>
        <v>177.95</v>
      </c>
      <c r="EG62" s="32">
        <f t="shared" ca="1" si="92"/>
        <v>13356.789999999997</v>
      </c>
      <c r="EH62" s="32">
        <f t="shared" ca="1" si="93"/>
        <v>40230.929999999993</v>
      </c>
      <c r="EI62" s="32">
        <f t="shared" ca="1" si="94"/>
        <v>10796.03</v>
      </c>
      <c r="EJ62" s="32">
        <f t="shared" ca="1" si="95"/>
        <v>1787.4</v>
      </c>
      <c r="EK62" s="32">
        <f t="shared" ca="1" si="96"/>
        <v>4342.3500000000004</v>
      </c>
      <c r="EL62" s="32">
        <f t="shared" ca="1" si="97"/>
        <v>9375.3900000000031</v>
      </c>
      <c r="EM62" s="32">
        <f t="shared" ca="1" si="98"/>
        <v>52718.250000000007</v>
      </c>
      <c r="EN62" s="32">
        <f t="shared" ca="1" si="99"/>
        <v>9636.4900000000016</v>
      </c>
      <c r="EO62" s="32">
        <f t="shared" ca="1" si="100"/>
        <v>1992.9699999999993</v>
      </c>
      <c r="EP62" s="32">
        <f t="shared" ca="1" si="101"/>
        <v>1704.4500000000003</v>
      </c>
      <c r="EQ62" s="32">
        <f t="shared" ca="1" si="102"/>
        <v>4841.7900000000009</v>
      </c>
      <c r="ER62" s="32">
        <f t="shared" ca="1" si="103"/>
        <v>1336.6800000000007</v>
      </c>
    </row>
    <row r="63" spans="1:148" x14ac:dyDescent="0.25">
      <c r="A63" t="s">
        <v>527</v>
      </c>
      <c r="B63" s="1" t="s">
        <v>60</v>
      </c>
      <c r="C63" t="str">
        <f t="shared" ca="1" si="216"/>
        <v>ENC2</v>
      </c>
      <c r="D63" t="str">
        <f t="shared" ca="1" si="217"/>
        <v>Clover Bar #2</v>
      </c>
      <c r="E63" s="51">
        <v>17769.8084891</v>
      </c>
      <c r="F63" s="51">
        <v>25145.970581199999</v>
      </c>
      <c r="G63" s="51">
        <v>12957.958027299999</v>
      </c>
      <c r="H63" s="51">
        <v>12319.268653499999</v>
      </c>
      <c r="I63" s="51">
        <v>10504.793010400001</v>
      </c>
      <c r="J63" s="51">
        <v>12260.990731</v>
      </c>
      <c r="K63" s="51">
        <v>19944.268513499999</v>
      </c>
      <c r="L63" s="51">
        <v>12021.6502709</v>
      </c>
      <c r="M63" s="51">
        <v>5140.0293809000004</v>
      </c>
      <c r="N63" s="51">
        <v>7167.8114406000004</v>
      </c>
      <c r="O63" s="51">
        <v>6934.4193509999996</v>
      </c>
      <c r="P63" s="51">
        <v>4558.6765306999996</v>
      </c>
      <c r="Q63" s="32">
        <v>1486658.73</v>
      </c>
      <c r="R63" s="32">
        <v>3422340.96</v>
      </c>
      <c r="S63" s="32">
        <v>852534.48</v>
      </c>
      <c r="T63" s="32">
        <v>561117.75</v>
      </c>
      <c r="U63" s="32">
        <v>2100421.09</v>
      </c>
      <c r="V63" s="32">
        <v>1361637.56</v>
      </c>
      <c r="W63" s="32">
        <v>5750428.4000000004</v>
      </c>
      <c r="X63" s="32">
        <v>1271889.6000000001</v>
      </c>
      <c r="Y63" s="32">
        <v>199260.86</v>
      </c>
      <c r="Z63" s="32">
        <v>268263.90999999997</v>
      </c>
      <c r="AA63" s="32">
        <v>725779.02</v>
      </c>
      <c r="AB63" s="32">
        <v>183361.31</v>
      </c>
      <c r="AC63" s="2">
        <v>2.91</v>
      </c>
      <c r="AD63" s="2">
        <v>2.91</v>
      </c>
      <c r="AE63" s="2">
        <v>2.91</v>
      </c>
      <c r="AF63" s="2">
        <v>2.91</v>
      </c>
      <c r="AG63" s="2">
        <v>2.91</v>
      </c>
      <c r="AH63" s="2">
        <v>2.91</v>
      </c>
      <c r="AI63" s="2">
        <v>2.91</v>
      </c>
      <c r="AJ63" s="2">
        <v>2.91</v>
      </c>
      <c r="AK63" s="2">
        <v>2.91</v>
      </c>
      <c r="AL63" s="2">
        <v>2.91</v>
      </c>
      <c r="AM63" s="2">
        <v>2.91</v>
      </c>
      <c r="AN63" s="2">
        <v>2.91</v>
      </c>
      <c r="AO63" s="33">
        <v>43261.77</v>
      </c>
      <c r="AP63" s="33">
        <v>99590.12</v>
      </c>
      <c r="AQ63" s="33">
        <v>24808.75</v>
      </c>
      <c r="AR63" s="33">
        <v>16328.53</v>
      </c>
      <c r="AS63" s="33">
        <v>61122.25</v>
      </c>
      <c r="AT63" s="33">
        <v>39623.65</v>
      </c>
      <c r="AU63" s="33">
        <v>167337.47</v>
      </c>
      <c r="AV63" s="33">
        <v>37011.99</v>
      </c>
      <c r="AW63" s="33">
        <v>5798.49</v>
      </c>
      <c r="AX63" s="33">
        <v>7806.48</v>
      </c>
      <c r="AY63" s="33">
        <v>21120.17</v>
      </c>
      <c r="AZ63" s="33">
        <v>5335.81</v>
      </c>
      <c r="BA63" s="31">
        <f t="shared" si="44"/>
        <v>-1635.32</v>
      </c>
      <c r="BB63" s="31">
        <f t="shared" si="45"/>
        <v>-3764.58</v>
      </c>
      <c r="BC63" s="31">
        <f t="shared" si="46"/>
        <v>-937.79</v>
      </c>
      <c r="BD63" s="31">
        <f t="shared" si="47"/>
        <v>-841.68</v>
      </c>
      <c r="BE63" s="31">
        <f t="shared" si="48"/>
        <v>-3150.63</v>
      </c>
      <c r="BF63" s="31">
        <f t="shared" si="49"/>
        <v>-2042.46</v>
      </c>
      <c r="BG63" s="31">
        <f t="shared" si="50"/>
        <v>8625.64</v>
      </c>
      <c r="BH63" s="31">
        <f t="shared" si="51"/>
        <v>1907.83</v>
      </c>
      <c r="BI63" s="31">
        <f t="shared" si="52"/>
        <v>298.89</v>
      </c>
      <c r="BJ63" s="31">
        <f t="shared" si="53"/>
        <v>1797.37</v>
      </c>
      <c r="BK63" s="31">
        <f t="shared" si="54"/>
        <v>4862.72</v>
      </c>
      <c r="BL63" s="31">
        <f t="shared" si="55"/>
        <v>1228.52</v>
      </c>
      <c r="BM63" s="6">
        <f t="shared" ca="1" si="218"/>
        <v>4.3999999999999997E-2</v>
      </c>
      <c r="BN63" s="6">
        <f t="shared" ca="1" si="218"/>
        <v>4.3999999999999997E-2</v>
      </c>
      <c r="BO63" s="6">
        <f t="shared" ca="1" si="218"/>
        <v>4.3999999999999997E-2</v>
      </c>
      <c r="BP63" s="6">
        <f t="shared" ca="1" si="218"/>
        <v>4.3999999999999997E-2</v>
      </c>
      <c r="BQ63" s="6">
        <f t="shared" ca="1" si="218"/>
        <v>4.3999999999999997E-2</v>
      </c>
      <c r="BR63" s="6">
        <f t="shared" ca="1" si="218"/>
        <v>4.3999999999999997E-2</v>
      </c>
      <c r="BS63" s="6">
        <f t="shared" ca="1" si="218"/>
        <v>4.3999999999999997E-2</v>
      </c>
      <c r="BT63" s="6">
        <f t="shared" ca="1" si="218"/>
        <v>4.3999999999999997E-2</v>
      </c>
      <c r="BU63" s="6">
        <f t="shared" ca="1" si="218"/>
        <v>4.3999999999999997E-2</v>
      </c>
      <c r="BV63" s="6">
        <f t="shared" ca="1" si="218"/>
        <v>4.3999999999999997E-2</v>
      </c>
      <c r="BW63" s="6">
        <f t="shared" ca="1" si="218"/>
        <v>4.3999999999999997E-2</v>
      </c>
      <c r="BX63" s="6">
        <f t="shared" ca="1" si="218"/>
        <v>4.3999999999999997E-2</v>
      </c>
      <c r="BY63" s="31">
        <f t="shared" ca="1" si="203"/>
        <v>65412.98</v>
      </c>
      <c r="BZ63" s="31">
        <f t="shared" ca="1" si="204"/>
        <v>150583</v>
      </c>
      <c r="CA63" s="31">
        <f t="shared" ca="1" si="205"/>
        <v>37511.519999999997</v>
      </c>
      <c r="CB63" s="31">
        <f t="shared" ca="1" si="206"/>
        <v>24689.18</v>
      </c>
      <c r="CC63" s="31">
        <f t="shared" ca="1" si="207"/>
        <v>92418.53</v>
      </c>
      <c r="CD63" s="31">
        <f t="shared" ca="1" si="208"/>
        <v>59912.05</v>
      </c>
      <c r="CE63" s="31">
        <f t="shared" ca="1" si="209"/>
        <v>253018.85</v>
      </c>
      <c r="CF63" s="31">
        <f t="shared" ca="1" si="210"/>
        <v>55963.14</v>
      </c>
      <c r="CG63" s="31">
        <f t="shared" ca="1" si="211"/>
        <v>8767.48</v>
      </c>
      <c r="CH63" s="31">
        <f t="shared" ca="1" si="212"/>
        <v>11803.61</v>
      </c>
      <c r="CI63" s="31">
        <f t="shared" ca="1" si="213"/>
        <v>31934.28</v>
      </c>
      <c r="CJ63" s="31">
        <f t="shared" ca="1" si="214"/>
        <v>8067.9</v>
      </c>
      <c r="CK63" s="32">
        <f t="shared" ca="1" si="56"/>
        <v>1040.6600000000001</v>
      </c>
      <c r="CL63" s="32">
        <f t="shared" ca="1" si="57"/>
        <v>2395.64</v>
      </c>
      <c r="CM63" s="32">
        <f t="shared" ca="1" si="58"/>
        <v>596.77</v>
      </c>
      <c r="CN63" s="32">
        <f t="shared" ca="1" si="59"/>
        <v>392.78</v>
      </c>
      <c r="CO63" s="32">
        <f t="shared" ca="1" si="60"/>
        <v>1470.29</v>
      </c>
      <c r="CP63" s="32">
        <f t="shared" ca="1" si="61"/>
        <v>953.15</v>
      </c>
      <c r="CQ63" s="32">
        <f t="shared" ca="1" si="62"/>
        <v>4025.3</v>
      </c>
      <c r="CR63" s="32">
        <f t="shared" ca="1" si="63"/>
        <v>890.32</v>
      </c>
      <c r="CS63" s="32">
        <f t="shared" ca="1" si="64"/>
        <v>139.47999999999999</v>
      </c>
      <c r="CT63" s="32">
        <f t="shared" ca="1" si="65"/>
        <v>187.78</v>
      </c>
      <c r="CU63" s="32">
        <f t="shared" ca="1" si="66"/>
        <v>508.05</v>
      </c>
      <c r="CV63" s="32">
        <f t="shared" ca="1" si="67"/>
        <v>128.35</v>
      </c>
      <c r="CW63" s="31">
        <f t="shared" ca="1" si="191"/>
        <v>24827.190000000002</v>
      </c>
      <c r="CX63" s="31">
        <f t="shared" ca="1" si="192"/>
        <v>57153.10000000002</v>
      </c>
      <c r="CY63" s="31">
        <f t="shared" ca="1" si="193"/>
        <v>14237.329999999994</v>
      </c>
      <c r="CZ63" s="31">
        <f t="shared" ca="1" si="194"/>
        <v>9595.1099999999988</v>
      </c>
      <c r="DA63" s="31">
        <f t="shared" ca="1" si="195"/>
        <v>35917.19999999999</v>
      </c>
      <c r="DB63" s="31">
        <f t="shared" ca="1" si="196"/>
        <v>23284.010000000002</v>
      </c>
      <c r="DC63" s="31">
        <f t="shared" ca="1" si="197"/>
        <v>81081.039999999994</v>
      </c>
      <c r="DD63" s="31">
        <f t="shared" ca="1" si="198"/>
        <v>17933.64</v>
      </c>
      <c r="DE63" s="31">
        <f t="shared" ca="1" si="199"/>
        <v>2809.5799999999995</v>
      </c>
      <c r="DF63" s="31">
        <f t="shared" ca="1" si="200"/>
        <v>2387.5400000000018</v>
      </c>
      <c r="DG63" s="31">
        <f t="shared" ca="1" si="201"/>
        <v>6459.44</v>
      </c>
      <c r="DH63" s="31">
        <f t="shared" ca="1" si="202"/>
        <v>1631.9199999999996</v>
      </c>
      <c r="DI63" s="32">
        <f t="shared" ca="1" si="68"/>
        <v>1241.3599999999999</v>
      </c>
      <c r="DJ63" s="32">
        <f t="shared" ca="1" si="69"/>
        <v>2857.66</v>
      </c>
      <c r="DK63" s="32">
        <f t="shared" ca="1" si="70"/>
        <v>711.87</v>
      </c>
      <c r="DL63" s="32">
        <f t="shared" ca="1" si="71"/>
        <v>479.76</v>
      </c>
      <c r="DM63" s="32">
        <f t="shared" ca="1" si="72"/>
        <v>1795.86</v>
      </c>
      <c r="DN63" s="32">
        <f t="shared" ca="1" si="73"/>
        <v>1164.2</v>
      </c>
      <c r="DO63" s="32">
        <f t="shared" ca="1" si="74"/>
        <v>4054.05</v>
      </c>
      <c r="DP63" s="32">
        <f t="shared" ca="1" si="75"/>
        <v>896.68</v>
      </c>
      <c r="DQ63" s="32">
        <f t="shared" ca="1" si="76"/>
        <v>140.47999999999999</v>
      </c>
      <c r="DR63" s="32">
        <f t="shared" ca="1" si="77"/>
        <v>119.38</v>
      </c>
      <c r="DS63" s="32">
        <f t="shared" ca="1" si="78"/>
        <v>322.97000000000003</v>
      </c>
      <c r="DT63" s="32">
        <f t="shared" ca="1" si="79"/>
        <v>81.599999999999994</v>
      </c>
      <c r="DU63" s="31">
        <f t="shared" ca="1" si="80"/>
        <v>4628.1499999999996</v>
      </c>
      <c r="DV63" s="31">
        <f t="shared" ca="1" si="81"/>
        <v>10520.68</v>
      </c>
      <c r="DW63" s="31">
        <f t="shared" ca="1" si="82"/>
        <v>2590.7600000000002</v>
      </c>
      <c r="DX63" s="31">
        <f t="shared" ca="1" si="83"/>
        <v>1723.61</v>
      </c>
      <c r="DY63" s="31">
        <f t="shared" ca="1" si="84"/>
        <v>6370.76</v>
      </c>
      <c r="DZ63" s="31">
        <f t="shared" ca="1" si="85"/>
        <v>4075.58</v>
      </c>
      <c r="EA63" s="31">
        <f t="shared" ca="1" si="86"/>
        <v>14008.98</v>
      </c>
      <c r="EB63" s="31">
        <f t="shared" ca="1" si="87"/>
        <v>3056.64</v>
      </c>
      <c r="EC63" s="31">
        <f t="shared" ca="1" si="88"/>
        <v>472.31</v>
      </c>
      <c r="ED63" s="31">
        <f t="shared" ca="1" si="89"/>
        <v>395.96</v>
      </c>
      <c r="EE63" s="31">
        <f t="shared" ca="1" si="90"/>
        <v>1056.19</v>
      </c>
      <c r="EF63" s="31">
        <f t="shared" ca="1" si="91"/>
        <v>263.14999999999998</v>
      </c>
      <c r="EG63" s="32">
        <f t="shared" ca="1" si="92"/>
        <v>30696.700000000004</v>
      </c>
      <c r="EH63" s="32">
        <f t="shared" ca="1" si="93"/>
        <v>70531.440000000031</v>
      </c>
      <c r="EI63" s="32">
        <f t="shared" ca="1" si="94"/>
        <v>17539.959999999995</v>
      </c>
      <c r="EJ63" s="32">
        <f t="shared" ca="1" si="95"/>
        <v>11798.48</v>
      </c>
      <c r="EK63" s="32">
        <f t="shared" ca="1" si="96"/>
        <v>44083.819999999992</v>
      </c>
      <c r="EL63" s="32">
        <f t="shared" ca="1" si="97"/>
        <v>28523.79</v>
      </c>
      <c r="EM63" s="32">
        <f t="shared" ca="1" si="98"/>
        <v>99144.069999999992</v>
      </c>
      <c r="EN63" s="32">
        <f t="shared" ca="1" si="99"/>
        <v>21886.959999999999</v>
      </c>
      <c r="EO63" s="32">
        <f t="shared" ca="1" si="100"/>
        <v>3422.3699999999994</v>
      </c>
      <c r="EP63" s="32">
        <f t="shared" ca="1" si="101"/>
        <v>2902.8800000000019</v>
      </c>
      <c r="EQ63" s="32">
        <f t="shared" ca="1" si="102"/>
        <v>7838.6</v>
      </c>
      <c r="ER63" s="32">
        <f t="shared" ca="1" si="103"/>
        <v>1976.6699999999996</v>
      </c>
    </row>
    <row r="64" spans="1:148" x14ac:dyDescent="0.25">
      <c r="A64" t="s">
        <v>527</v>
      </c>
      <c r="B64" s="1" t="s">
        <v>61</v>
      </c>
      <c r="C64" t="str">
        <f t="shared" ca="1" si="216"/>
        <v>ENC3</v>
      </c>
      <c r="D64" t="str">
        <f t="shared" ca="1" si="217"/>
        <v>Clover Bar #3</v>
      </c>
      <c r="E64" s="51">
        <v>14892.297857699999</v>
      </c>
      <c r="F64" s="51">
        <v>12451.6231216</v>
      </c>
      <c r="G64" s="51">
        <v>8519.747147</v>
      </c>
      <c r="H64" s="51">
        <v>8738.3991743999995</v>
      </c>
      <c r="I64" s="51">
        <v>9275.2503082000003</v>
      </c>
      <c r="J64" s="51">
        <v>8265.2700189999996</v>
      </c>
      <c r="K64" s="51">
        <v>18060.2871643</v>
      </c>
      <c r="L64" s="51">
        <v>7583.4161481000001</v>
      </c>
      <c r="M64" s="51">
        <v>3188.0262333000001</v>
      </c>
      <c r="N64" s="51">
        <v>7403.8746890000002</v>
      </c>
      <c r="O64" s="51">
        <v>2028.7406667</v>
      </c>
      <c r="P64" s="51">
        <v>8676.1099744999992</v>
      </c>
      <c r="Q64" s="32">
        <v>1368362.14</v>
      </c>
      <c r="R64" s="32">
        <v>2552573.7400000002</v>
      </c>
      <c r="S64" s="32">
        <v>730997.11</v>
      </c>
      <c r="T64" s="32">
        <v>440987.34</v>
      </c>
      <c r="U64" s="32">
        <v>2036934.39</v>
      </c>
      <c r="V64" s="32">
        <v>1167760.76</v>
      </c>
      <c r="W64" s="32">
        <v>6284903.7699999996</v>
      </c>
      <c r="X64" s="32">
        <v>1239777.3500000001</v>
      </c>
      <c r="Y64" s="32">
        <v>107356.97</v>
      </c>
      <c r="Z64" s="32">
        <v>268444.69</v>
      </c>
      <c r="AA64" s="32">
        <v>130708.02</v>
      </c>
      <c r="AB64" s="32">
        <v>336009.48</v>
      </c>
      <c r="AC64" s="2">
        <v>2.91</v>
      </c>
      <c r="AD64" s="2">
        <v>2.91</v>
      </c>
      <c r="AE64" s="2">
        <v>2.91</v>
      </c>
      <c r="AF64" s="2">
        <v>2.91</v>
      </c>
      <c r="AG64" s="2">
        <v>2.91</v>
      </c>
      <c r="AH64" s="2">
        <v>2.91</v>
      </c>
      <c r="AI64" s="2">
        <v>2.91</v>
      </c>
      <c r="AJ64" s="2">
        <v>2.91</v>
      </c>
      <c r="AK64" s="2">
        <v>2.91</v>
      </c>
      <c r="AL64" s="2">
        <v>2.91</v>
      </c>
      <c r="AM64" s="2">
        <v>2.91</v>
      </c>
      <c r="AN64" s="2">
        <v>2.91</v>
      </c>
      <c r="AO64" s="33">
        <v>39819.339999999997</v>
      </c>
      <c r="AP64" s="33">
        <v>74279.899999999994</v>
      </c>
      <c r="AQ64" s="33">
        <v>21272.02</v>
      </c>
      <c r="AR64" s="33">
        <v>12832.73</v>
      </c>
      <c r="AS64" s="33">
        <v>59274.79</v>
      </c>
      <c r="AT64" s="33">
        <v>33981.839999999997</v>
      </c>
      <c r="AU64" s="33">
        <v>182890.7</v>
      </c>
      <c r="AV64" s="33">
        <v>36077.519999999997</v>
      </c>
      <c r="AW64" s="33">
        <v>3124.09</v>
      </c>
      <c r="AX64" s="33">
        <v>7811.74</v>
      </c>
      <c r="AY64" s="33">
        <v>3803.6</v>
      </c>
      <c r="AZ64" s="33">
        <v>9777.8799999999992</v>
      </c>
      <c r="BA64" s="31">
        <f t="shared" si="44"/>
        <v>-1505.2</v>
      </c>
      <c r="BB64" s="31">
        <f t="shared" si="45"/>
        <v>-2807.83</v>
      </c>
      <c r="BC64" s="31">
        <f t="shared" si="46"/>
        <v>-804.1</v>
      </c>
      <c r="BD64" s="31">
        <f t="shared" si="47"/>
        <v>-661.48</v>
      </c>
      <c r="BE64" s="31">
        <f t="shared" si="48"/>
        <v>-3055.4</v>
      </c>
      <c r="BF64" s="31">
        <f t="shared" si="49"/>
        <v>-1751.64</v>
      </c>
      <c r="BG64" s="31">
        <f t="shared" si="50"/>
        <v>9427.36</v>
      </c>
      <c r="BH64" s="31">
        <f t="shared" si="51"/>
        <v>1859.67</v>
      </c>
      <c r="BI64" s="31">
        <f t="shared" si="52"/>
        <v>161.04</v>
      </c>
      <c r="BJ64" s="31">
        <f t="shared" si="53"/>
        <v>1798.58</v>
      </c>
      <c r="BK64" s="31">
        <f t="shared" si="54"/>
        <v>875.74</v>
      </c>
      <c r="BL64" s="31">
        <f t="shared" si="55"/>
        <v>2251.2600000000002</v>
      </c>
      <c r="BM64" s="6">
        <f t="shared" ca="1" si="218"/>
        <v>4.58E-2</v>
      </c>
      <c r="BN64" s="6">
        <f t="shared" ca="1" si="218"/>
        <v>4.58E-2</v>
      </c>
      <c r="BO64" s="6">
        <f t="shared" ca="1" si="218"/>
        <v>4.58E-2</v>
      </c>
      <c r="BP64" s="6">
        <f t="shared" ca="1" si="218"/>
        <v>4.58E-2</v>
      </c>
      <c r="BQ64" s="6">
        <f t="shared" ca="1" si="218"/>
        <v>4.58E-2</v>
      </c>
      <c r="BR64" s="6">
        <f t="shared" ca="1" si="218"/>
        <v>4.58E-2</v>
      </c>
      <c r="BS64" s="6">
        <f t="shared" ca="1" si="218"/>
        <v>4.58E-2</v>
      </c>
      <c r="BT64" s="6">
        <f t="shared" ca="1" si="218"/>
        <v>4.58E-2</v>
      </c>
      <c r="BU64" s="6">
        <f t="shared" ca="1" si="218"/>
        <v>4.58E-2</v>
      </c>
      <c r="BV64" s="6">
        <f t="shared" ca="1" si="218"/>
        <v>4.58E-2</v>
      </c>
      <c r="BW64" s="6">
        <f t="shared" ca="1" si="218"/>
        <v>4.58E-2</v>
      </c>
      <c r="BX64" s="6">
        <f t="shared" ca="1" si="218"/>
        <v>4.58E-2</v>
      </c>
      <c r="BY64" s="31">
        <f t="shared" ca="1" si="203"/>
        <v>62670.99</v>
      </c>
      <c r="BZ64" s="31">
        <f t="shared" ca="1" si="204"/>
        <v>116907.88</v>
      </c>
      <c r="CA64" s="31">
        <f t="shared" ca="1" si="205"/>
        <v>33479.67</v>
      </c>
      <c r="CB64" s="31">
        <f t="shared" ca="1" si="206"/>
        <v>20197.22</v>
      </c>
      <c r="CC64" s="31">
        <f t="shared" ca="1" si="207"/>
        <v>93291.6</v>
      </c>
      <c r="CD64" s="31">
        <f t="shared" ca="1" si="208"/>
        <v>53483.44</v>
      </c>
      <c r="CE64" s="31">
        <f t="shared" ca="1" si="209"/>
        <v>287848.59000000003</v>
      </c>
      <c r="CF64" s="31">
        <f t="shared" ca="1" si="210"/>
        <v>56781.8</v>
      </c>
      <c r="CG64" s="31">
        <f t="shared" ca="1" si="211"/>
        <v>4916.95</v>
      </c>
      <c r="CH64" s="31">
        <f t="shared" ca="1" si="212"/>
        <v>12294.77</v>
      </c>
      <c r="CI64" s="31">
        <f t="shared" ca="1" si="213"/>
        <v>5986.43</v>
      </c>
      <c r="CJ64" s="31">
        <f t="shared" ca="1" si="214"/>
        <v>15389.23</v>
      </c>
      <c r="CK64" s="32">
        <f t="shared" ca="1" si="56"/>
        <v>957.85</v>
      </c>
      <c r="CL64" s="32">
        <f t="shared" ca="1" si="57"/>
        <v>1786.8</v>
      </c>
      <c r="CM64" s="32">
        <f t="shared" ca="1" si="58"/>
        <v>511.7</v>
      </c>
      <c r="CN64" s="32">
        <f t="shared" ca="1" si="59"/>
        <v>308.69</v>
      </c>
      <c r="CO64" s="32">
        <f t="shared" ca="1" si="60"/>
        <v>1425.85</v>
      </c>
      <c r="CP64" s="32">
        <f t="shared" ca="1" si="61"/>
        <v>817.43</v>
      </c>
      <c r="CQ64" s="32">
        <f t="shared" ca="1" si="62"/>
        <v>4399.43</v>
      </c>
      <c r="CR64" s="32">
        <f t="shared" ca="1" si="63"/>
        <v>867.84</v>
      </c>
      <c r="CS64" s="32">
        <f t="shared" ca="1" si="64"/>
        <v>75.150000000000006</v>
      </c>
      <c r="CT64" s="32">
        <f t="shared" ca="1" si="65"/>
        <v>187.91</v>
      </c>
      <c r="CU64" s="32">
        <f t="shared" ca="1" si="66"/>
        <v>91.5</v>
      </c>
      <c r="CV64" s="32">
        <f t="shared" ca="1" si="67"/>
        <v>235.21</v>
      </c>
      <c r="CW64" s="31">
        <f t="shared" ca="1" si="191"/>
        <v>25314.7</v>
      </c>
      <c r="CX64" s="31">
        <f t="shared" ca="1" si="192"/>
        <v>47222.610000000015</v>
      </c>
      <c r="CY64" s="31">
        <f t="shared" ca="1" si="193"/>
        <v>13523.449999999995</v>
      </c>
      <c r="CZ64" s="31">
        <f t="shared" ca="1" si="194"/>
        <v>8334.66</v>
      </c>
      <c r="DA64" s="31">
        <f t="shared" ca="1" si="195"/>
        <v>38498.060000000012</v>
      </c>
      <c r="DB64" s="31">
        <f t="shared" ca="1" si="196"/>
        <v>22070.670000000006</v>
      </c>
      <c r="DC64" s="31">
        <f t="shared" ca="1" si="197"/>
        <v>99929.96</v>
      </c>
      <c r="DD64" s="31">
        <f t="shared" ca="1" si="198"/>
        <v>19712.450000000004</v>
      </c>
      <c r="DE64" s="31">
        <f t="shared" ca="1" si="199"/>
        <v>1706.9699999999993</v>
      </c>
      <c r="DF64" s="31">
        <f t="shared" ca="1" si="200"/>
        <v>2872.3600000000006</v>
      </c>
      <c r="DG64" s="31">
        <f t="shared" ca="1" si="201"/>
        <v>1398.5900000000004</v>
      </c>
      <c r="DH64" s="31">
        <f t="shared" ca="1" si="202"/>
        <v>3595.2999999999993</v>
      </c>
      <c r="DI64" s="32">
        <f t="shared" ca="1" si="68"/>
        <v>1265.74</v>
      </c>
      <c r="DJ64" s="32">
        <f t="shared" ca="1" si="69"/>
        <v>2361.13</v>
      </c>
      <c r="DK64" s="32">
        <f t="shared" ca="1" si="70"/>
        <v>676.17</v>
      </c>
      <c r="DL64" s="32">
        <f t="shared" ca="1" si="71"/>
        <v>416.73</v>
      </c>
      <c r="DM64" s="32">
        <f t="shared" ca="1" si="72"/>
        <v>1924.9</v>
      </c>
      <c r="DN64" s="32">
        <f t="shared" ca="1" si="73"/>
        <v>1103.53</v>
      </c>
      <c r="DO64" s="32">
        <f t="shared" ca="1" si="74"/>
        <v>4996.5</v>
      </c>
      <c r="DP64" s="32">
        <f t="shared" ca="1" si="75"/>
        <v>985.62</v>
      </c>
      <c r="DQ64" s="32">
        <f t="shared" ca="1" si="76"/>
        <v>85.35</v>
      </c>
      <c r="DR64" s="32">
        <f t="shared" ca="1" si="77"/>
        <v>143.62</v>
      </c>
      <c r="DS64" s="32">
        <f t="shared" ca="1" si="78"/>
        <v>69.930000000000007</v>
      </c>
      <c r="DT64" s="32">
        <f t="shared" ca="1" si="79"/>
        <v>179.77</v>
      </c>
      <c r="DU64" s="31">
        <f t="shared" ca="1" si="80"/>
        <v>4719.03</v>
      </c>
      <c r="DV64" s="31">
        <f t="shared" ca="1" si="81"/>
        <v>8692.69</v>
      </c>
      <c r="DW64" s="31">
        <f t="shared" ca="1" si="82"/>
        <v>2460.85</v>
      </c>
      <c r="DX64" s="31">
        <f t="shared" ca="1" si="83"/>
        <v>1497.19</v>
      </c>
      <c r="DY64" s="31">
        <f t="shared" ca="1" si="84"/>
        <v>6828.53</v>
      </c>
      <c r="DZ64" s="31">
        <f t="shared" ca="1" si="85"/>
        <v>3863.2</v>
      </c>
      <c r="EA64" s="31">
        <f t="shared" ca="1" si="86"/>
        <v>17265.66</v>
      </c>
      <c r="EB64" s="31">
        <f t="shared" ca="1" si="87"/>
        <v>3359.83</v>
      </c>
      <c r="EC64" s="31">
        <f t="shared" ca="1" si="88"/>
        <v>286.95</v>
      </c>
      <c r="ED64" s="31">
        <f t="shared" ca="1" si="89"/>
        <v>476.37</v>
      </c>
      <c r="EE64" s="31">
        <f t="shared" ca="1" si="90"/>
        <v>228.68</v>
      </c>
      <c r="EF64" s="31">
        <f t="shared" ca="1" si="91"/>
        <v>579.74</v>
      </c>
      <c r="EG64" s="32">
        <f t="shared" ca="1" si="92"/>
        <v>31299.47</v>
      </c>
      <c r="EH64" s="32">
        <f t="shared" ca="1" si="93"/>
        <v>58276.430000000015</v>
      </c>
      <c r="EI64" s="32">
        <f t="shared" ca="1" si="94"/>
        <v>16660.469999999994</v>
      </c>
      <c r="EJ64" s="32">
        <f t="shared" ca="1" si="95"/>
        <v>10248.58</v>
      </c>
      <c r="EK64" s="32">
        <f t="shared" ca="1" si="96"/>
        <v>47251.490000000013</v>
      </c>
      <c r="EL64" s="32">
        <f t="shared" ca="1" si="97"/>
        <v>27037.400000000005</v>
      </c>
      <c r="EM64" s="32">
        <f t="shared" ca="1" si="98"/>
        <v>122192.12000000001</v>
      </c>
      <c r="EN64" s="32">
        <f t="shared" ca="1" si="99"/>
        <v>24057.9</v>
      </c>
      <c r="EO64" s="32">
        <f t="shared" ca="1" si="100"/>
        <v>2079.2699999999991</v>
      </c>
      <c r="EP64" s="32">
        <f t="shared" ca="1" si="101"/>
        <v>3492.3500000000004</v>
      </c>
      <c r="EQ64" s="32">
        <f t="shared" ca="1" si="102"/>
        <v>1697.2000000000005</v>
      </c>
      <c r="ER64" s="32">
        <f t="shared" ca="1" si="103"/>
        <v>4354.8099999999995</v>
      </c>
    </row>
    <row r="65" spans="1:148" x14ac:dyDescent="0.25">
      <c r="A65" t="s">
        <v>528</v>
      </c>
      <c r="B65" s="1" t="s">
        <v>396</v>
      </c>
      <c r="C65" t="str">
        <f t="shared" ca="1" si="216"/>
        <v>120SIMP</v>
      </c>
      <c r="D65" t="str">
        <f t="shared" ca="1" si="217"/>
        <v>Alberta-Montana Intertie - Import</v>
      </c>
      <c r="O65" s="51">
        <v>29.782</v>
      </c>
      <c r="P65" s="51">
        <v>201.13687390000001</v>
      </c>
      <c r="Q65" s="32"/>
      <c r="R65" s="32"/>
      <c r="S65" s="32"/>
      <c r="T65" s="32"/>
      <c r="U65" s="32"/>
      <c r="V65" s="32"/>
      <c r="W65" s="32"/>
      <c r="X65" s="32"/>
      <c r="Y65" s="32"/>
      <c r="Z65" s="32"/>
      <c r="AA65" s="32">
        <v>952.12</v>
      </c>
      <c r="AB65" s="32">
        <v>6189.82</v>
      </c>
      <c r="AM65" s="2">
        <v>3.18</v>
      </c>
      <c r="AN65" s="2">
        <v>3.18</v>
      </c>
      <c r="AO65" s="33"/>
      <c r="AP65" s="33"/>
      <c r="AQ65" s="33"/>
      <c r="AR65" s="33"/>
      <c r="AS65" s="33"/>
      <c r="AT65" s="33"/>
      <c r="AU65" s="33"/>
      <c r="AV65" s="33"/>
      <c r="AW65" s="33"/>
      <c r="AX65" s="33"/>
      <c r="AY65" s="33">
        <v>30.28</v>
      </c>
      <c r="AZ65" s="33">
        <v>196.84</v>
      </c>
      <c r="BA65" s="31">
        <f t="shared" si="44"/>
        <v>0</v>
      </c>
      <c r="BB65" s="31">
        <f t="shared" si="45"/>
        <v>0</v>
      </c>
      <c r="BC65" s="31">
        <f t="shared" si="46"/>
        <v>0</v>
      </c>
      <c r="BD65" s="31">
        <f t="shared" si="47"/>
        <v>0</v>
      </c>
      <c r="BE65" s="31">
        <f t="shared" si="48"/>
        <v>0</v>
      </c>
      <c r="BF65" s="31">
        <f t="shared" si="49"/>
        <v>0</v>
      </c>
      <c r="BG65" s="31">
        <f t="shared" si="50"/>
        <v>0</v>
      </c>
      <c r="BH65" s="31">
        <f t="shared" si="51"/>
        <v>0</v>
      </c>
      <c r="BI65" s="31">
        <f t="shared" si="52"/>
        <v>0</v>
      </c>
      <c r="BJ65" s="31">
        <f t="shared" si="53"/>
        <v>0</v>
      </c>
      <c r="BK65" s="31">
        <f t="shared" si="54"/>
        <v>6.38</v>
      </c>
      <c r="BL65" s="31">
        <f t="shared" si="55"/>
        <v>41.47</v>
      </c>
      <c r="BM65" s="6">
        <f t="shared" ca="1" si="218"/>
        <v>7.7999999999999996E-3</v>
      </c>
      <c r="BN65" s="6">
        <f t="shared" ca="1" si="218"/>
        <v>7.7999999999999996E-3</v>
      </c>
      <c r="BO65" s="6">
        <f t="shared" ca="1" si="218"/>
        <v>7.7999999999999996E-3</v>
      </c>
      <c r="BP65" s="6">
        <f t="shared" ca="1" si="218"/>
        <v>7.7999999999999996E-3</v>
      </c>
      <c r="BQ65" s="6">
        <f t="shared" ca="1" si="218"/>
        <v>7.7999999999999996E-3</v>
      </c>
      <c r="BR65" s="6">
        <f t="shared" ca="1" si="218"/>
        <v>7.7999999999999996E-3</v>
      </c>
      <c r="BS65" s="6">
        <f t="shared" ca="1" si="218"/>
        <v>7.7999999999999996E-3</v>
      </c>
      <c r="BT65" s="6">
        <f t="shared" ca="1" si="218"/>
        <v>7.7999999999999996E-3</v>
      </c>
      <c r="BU65" s="6">
        <f t="shared" ca="1" si="218"/>
        <v>7.7999999999999996E-3</v>
      </c>
      <c r="BV65" s="6">
        <f t="shared" ca="1" si="218"/>
        <v>7.7999999999999996E-3</v>
      </c>
      <c r="BW65" s="6">
        <f t="shared" ca="1" si="218"/>
        <v>7.7999999999999996E-3</v>
      </c>
      <c r="BX65" s="6">
        <f t="shared" ca="1" si="218"/>
        <v>7.7999999999999996E-3</v>
      </c>
      <c r="BY65" s="31">
        <f t="shared" ca="1" si="203"/>
        <v>0</v>
      </c>
      <c r="BZ65" s="31">
        <f t="shared" ca="1" si="204"/>
        <v>0</v>
      </c>
      <c r="CA65" s="31">
        <f t="shared" ca="1" si="205"/>
        <v>0</v>
      </c>
      <c r="CB65" s="31">
        <f t="shared" ca="1" si="206"/>
        <v>0</v>
      </c>
      <c r="CC65" s="31">
        <f t="shared" ca="1" si="207"/>
        <v>0</v>
      </c>
      <c r="CD65" s="31">
        <f t="shared" ca="1" si="208"/>
        <v>0</v>
      </c>
      <c r="CE65" s="31">
        <f t="shared" ca="1" si="209"/>
        <v>0</v>
      </c>
      <c r="CF65" s="31">
        <f t="shared" ca="1" si="210"/>
        <v>0</v>
      </c>
      <c r="CG65" s="31">
        <f t="shared" ca="1" si="211"/>
        <v>0</v>
      </c>
      <c r="CH65" s="31">
        <f t="shared" ca="1" si="212"/>
        <v>0</v>
      </c>
      <c r="CI65" s="31">
        <f t="shared" ca="1" si="213"/>
        <v>7.43</v>
      </c>
      <c r="CJ65" s="31">
        <f t="shared" ca="1" si="214"/>
        <v>48.28</v>
      </c>
      <c r="CK65" s="32">
        <f t="shared" ca="1" si="56"/>
        <v>0</v>
      </c>
      <c r="CL65" s="32">
        <f t="shared" ca="1" si="57"/>
        <v>0</v>
      </c>
      <c r="CM65" s="32">
        <f t="shared" ca="1" si="58"/>
        <v>0</v>
      </c>
      <c r="CN65" s="32">
        <f t="shared" ca="1" si="59"/>
        <v>0</v>
      </c>
      <c r="CO65" s="32">
        <f t="shared" ca="1" si="60"/>
        <v>0</v>
      </c>
      <c r="CP65" s="32">
        <f t="shared" ca="1" si="61"/>
        <v>0</v>
      </c>
      <c r="CQ65" s="32">
        <f t="shared" ca="1" si="62"/>
        <v>0</v>
      </c>
      <c r="CR65" s="32">
        <f t="shared" ca="1" si="63"/>
        <v>0</v>
      </c>
      <c r="CS65" s="32">
        <f t="shared" ca="1" si="64"/>
        <v>0</v>
      </c>
      <c r="CT65" s="32">
        <f t="shared" ca="1" si="65"/>
        <v>0</v>
      </c>
      <c r="CU65" s="32">
        <f t="shared" ca="1" si="66"/>
        <v>0.67</v>
      </c>
      <c r="CV65" s="32">
        <f t="shared" ca="1" si="67"/>
        <v>4.33</v>
      </c>
      <c r="CW65" s="31">
        <f t="shared" ca="1" si="191"/>
        <v>0</v>
      </c>
      <c r="CX65" s="31">
        <f t="shared" ca="1" si="192"/>
        <v>0</v>
      </c>
      <c r="CY65" s="31">
        <f t="shared" ca="1" si="193"/>
        <v>0</v>
      </c>
      <c r="CZ65" s="31">
        <f t="shared" ca="1" si="194"/>
        <v>0</v>
      </c>
      <c r="DA65" s="31">
        <f t="shared" ca="1" si="195"/>
        <v>0</v>
      </c>
      <c r="DB65" s="31">
        <f t="shared" ca="1" si="196"/>
        <v>0</v>
      </c>
      <c r="DC65" s="31">
        <f t="shared" ca="1" si="197"/>
        <v>0</v>
      </c>
      <c r="DD65" s="31">
        <f t="shared" ca="1" si="198"/>
        <v>0</v>
      </c>
      <c r="DE65" s="31">
        <f t="shared" ca="1" si="199"/>
        <v>0</v>
      </c>
      <c r="DF65" s="31">
        <f t="shared" ca="1" si="200"/>
        <v>0</v>
      </c>
      <c r="DG65" s="31">
        <f t="shared" ca="1" si="201"/>
        <v>-28.56</v>
      </c>
      <c r="DH65" s="31">
        <f t="shared" ca="1" si="202"/>
        <v>-185.70000000000002</v>
      </c>
      <c r="DI65" s="32">
        <f t="shared" ca="1" si="68"/>
        <v>0</v>
      </c>
      <c r="DJ65" s="32">
        <f t="shared" ca="1" si="69"/>
        <v>0</v>
      </c>
      <c r="DK65" s="32">
        <f t="shared" ca="1" si="70"/>
        <v>0</v>
      </c>
      <c r="DL65" s="32">
        <f t="shared" ca="1" si="71"/>
        <v>0</v>
      </c>
      <c r="DM65" s="32">
        <f t="shared" ca="1" si="72"/>
        <v>0</v>
      </c>
      <c r="DN65" s="32">
        <f t="shared" ca="1" si="73"/>
        <v>0</v>
      </c>
      <c r="DO65" s="32">
        <f t="shared" ca="1" si="74"/>
        <v>0</v>
      </c>
      <c r="DP65" s="32">
        <f t="shared" ca="1" si="75"/>
        <v>0</v>
      </c>
      <c r="DQ65" s="32">
        <f t="shared" ca="1" si="76"/>
        <v>0</v>
      </c>
      <c r="DR65" s="32">
        <f t="shared" ca="1" si="77"/>
        <v>0</v>
      </c>
      <c r="DS65" s="32">
        <f t="shared" ca="1" si="78"/>
        <v>-1.43</v>
      </c>
      <c r="DT65" s="32">
        <f t="shared" ca="1" si="79"/>
        <v>-9.2899999999999991</v>
      </c>
      <c r="DU65" s="31">
        <f t="shared" ca="1" si="80"/>
        <v>0</v>
      </c>
      <c r="DV65" s="31">
        <f t="shared" ca="1" si="81"/>
        <v>0</v>
      </c>
      <c r="DW65" s="31">
        <f t="shared" ca="1" si="82"/>
        <v>0</v>
      </c>
      <c r="DX65" s="31">
        <f t="shared" ca="1" si="83"/>
        <v>0</v>
      </c>
      <c r="DY65" s="31">
        <f t="shared" ca="1" si="84"/>
        <v>0</v>
      </c>
      <c r="DZ65" s="31">
        <f t="shared" ca="1" si="85"/>
        <v>0</v>
      </c>
      <c r="EA65" s="31">
        <f t="shared" ca="1" si="86"/>
        <v>0</v>
      </c>
      <c r="EB65" s="31">
        <f t="shared" ca="1" si="87"/>
        <v>0</v>
      </c>
      <c r="EC65" s="31">
        <f t="shared" ca="1" si="88"/>
        <v>0</v>
      </c>
      <c r="ED65" s="31">
        <f t="shared" ca="1" si="89"/>
        <v>0</v>
      </c>
      <c r="EE65" s="31">
        <f t="shared" ca="1" si="90"/>
        <v>-4.67</v>
      </c>
      <c r="EF65" s="31">
        <f t="shared" ca="1" si="91"/>
        <v>-29.94</v>
      </c>
      <c r="EG65" s="32">
        <f t="shared" ca="1" si="92"/>
        <v>0</v>
      </c>
      <c r="EH65" s="32">
        <f t="shared" ca="1" si="93"/>
        <v>0</v>
      </c>
      <c r="EI65" s="32">
        <f t="shared" ca="1" si="94"/>
        <v>0</v>
      </c>
      <c r="EJ65" s="32">
        <f t="shared" ca="1" si="95"/>
        <v>0</v>
      </c>
      <c r="EK65" s="32">
        <f t="shared" ca="1" si="96"/>
        <v>0</v>
      </c>
      <c r="EL65" s="32">
        <f t="shared" ca="1" si="97"/>
        <v>0</v>
      </c>
      <c r="EM65" s="32">
        <f t="shared" ca="1" si="98"/>
        <v>0</v>
      </c>
      <c r="EN65" s="32">
        <f t="shared" ca="1" si="99"/>
        <v>0</v>
      </c>
      <c r="EO65" s="32">
        <f t="shared" ca="1" si="100"/>
        <v>0</v>
      </c>
      <c r="EP65" s="32">
        <f t="shared" ca="1" si="101"/>
        <v>0</v>
      </c>
      <c r="EQ65" s="32">
        <f t="shared" ca="1" si="102"/>
        <v>-34.659999999999997</v>
      </c>
      <c r="ER65" s="32">
        <f t="shared" ca="1" si="103"/>
        <v>-224.93</v>
      </c>
    </row>
    <row r="66" spans="1:148" x14ac:dyDescent="0.25">
      <c r="A66" t="s">
        <v>480</v>
      </c>
      <c r="B66" s="1" t="s">
        <v>135</v>
      </c>
      <c r="C66" t="str">
        <f t="shared" ca="1" si="216"/>
        <v>BCHIMP</v>
      </c>
      <c r="D66" t="str">
        <f t="shared" ca="1" si="217"/>
        <v>Alberta-BC Intertie - Import</v>
      </c>
      <c r="E66" s="51">
        <v>5845</v>
      </c>
      <c r="F66" s="51">
        <v>13514</v>
      </c>
      <c r="G66" s="51">
        <v>12146</v>
      </c>
      <c r="H66" s="51">
        <v>5167</v>
      </c>
      <c r="I66" s="51">
        <v>7729</v>
      </c>
      <c r="J66" s="51">
        <v>5930</v>
      </c>
      <c r="K66" s="51">
        <v>15805</v>
      </c>
      <c r="L66" s="51">
        <v>3575</v>
      </c>
      <c r="M66" s="51">
        <v>504</v>
      </c>
      <c r="N66" s="51">
        <v>549</v>
      </c>
      <c r="O66" s="51">
        <v>3976</v>
      </c>
      <c r="P66" s="51">
        <v>421</v>
      </c>
      <c r="Q66" s="32">
        <v>800994.03</v>
      </c>
      <c r="R66" s="32">
        <v>2961006.63</v>
      </c>
      <c r="S66" s="32">
        <v>995281.15</v>
      </c>
      <c r="T66" s="32">
        <v>204368.63</v>
      </c>
      <c r="U66" s="32">
        <v>494393.02</v>
      </c>
      <c r="V66" s="32">
        <v>616015.13</v>
      </c>
      <c r="W66" s="32">
        <v>5686009.1699999999</v>
      </c>
      <c r="X66" s="32">
        <v>913237.91</v>
      </c>
      <c r="Y66" s="32">
        <v>16455.22</v>
      </c>
      <c r="Z66" s="32">
        <v>18186.439999999999</v>
      </c>
      <c r="AA66" s="32">
        <v>329071.24</v>
      </c>
      <c r="AB66" s="32">
        <v>16505.310000000001</v>
      </c>
      <c r="AC66" s="2">
        <v>2.0499999999999998</v>
      </c>
      <c r="AD66" s="2">
        <v>2.0499999999999998</v>
      </c>
      <c r="AE66" s="2">
        <v>2.0499999999999998</v>
      </c>
      <c r="AF66" s="2">
        <v>2.0499999999999998</v>
      </c>
      <c r="AG66" s="2">
        <v>2.0499999999999998</v>
      </c>
      <c r="AH66" s="2">
        <v>2.0499999999999998</v>
      </c>
      <c r="AI66" s="2">
        <v>2.0499999999999998</v>
      </c>
      <c r="AJ66" s="2">
        <v>2.0499999999999998</v>
      </c>
      <c r="AK66" s="2">
        <v>2.0499999999999998</v>
      </c>
      <c r="AL66" s="2">
        <v>2.0499999999999998</v>
      </c>
      <c r="AM66" s="2">
        <v>2.0499999999999998</v>
      </c>
      <c r="AN66" s="2">
        <v>2.0499999999999998</v>
      </c>
      <c r="AO66" s="33">
        <v>16420.38</v>
      </c>
      <c r="AP66" s="33">
        <v>60700.639999999999</v>
      </c>
      <c r="AQ66" s="33">
        <v>20403.259999999998</v>
      </c>
      <c r="AR66" s="33">
        <v>4189.5600000000004</v>
      </c>
      <c r="AS66" s="33">
        <v>10135.06</v>
      </c>
      <c r="AT66" s="33">
        <v>12628.31</v>
      </c>
      <c r="AU66" s="33">
        <v>116563.19</v>
      </c>
      <c r="AV66" s="33">
        <v>18721.38</v>
      </c>
      <c r="AW66" s="33">
        <v>337.33</v>
      </c>
      <c r="AX66" s="33">
        <v>372.82</v>
      </c>
      <c r="AY66" s="33">
        <v>6745.96</v>
      </c>
      <c r="AZ66" s="33">
        <v>338.36</v>
      </c>
      <c r="BA66" s="31">
        <f t="shared" si="44"/>
        <v>-881.09</v>
      </c>
      <c r="BB66" s="31">
        <f t="shared" si="45"/>
        <v>-3257.11</v>
      </c>
      <c r="BC66" s="31">
        <f t="shared" si="46"/>
        <v>-1094.81</v>
      </c>
      <c r="BD66" s="31">
        <f t="shared" si="47"/>
        <v>-306.55</v>
      </c>
      <c r="BE66" s="31">
        <f t="shared" si="48"/>
        <v>-741.59</v>
      </c>
      <c r="BF66" s="31">
        <f t="shared" si="49"/>
        <v>-924.02</v>
      </c>
      <c r="BG66" s="31">
        <f t="shared" si="50"/>
        <v>8529.01</v>
      </c>
      <c r="BH66" s="31">
        <f t="shared" si="51"/>
        <v>1369.86</v>
      </c>
      <c r="BI66" s="31">
        <f t="shared" si="52"/>
        <v>24.68</v>
      </c>
      <c r="BJ66" s="31">
        <f t="shared" si="53"/>
        <v>121.85</v>
      </c>
      <c r="BK66" s="31">
        <f t="shared" si="54"/>
        <v>2204.7800000000002</v>
      </c>
      <c r="BL66" s="31">
        <f t="shared" si="55"/>
        <v>110.59</v>
      </c>
      <c r="BM66" s="6">
        <f t="shared" ca="1" si="218"/>
        <v>-1.84E-2</v>
      </c>
      <c r="BN66" s="6">
        <f t="shared" ca="1" si="218"/>
        <v>-1.84E-2</v>
      </c>
      <c r="BO66" s="6">
        <f t="shared" ca="1" si="218"/>
        <v>-1.84E-2</v>
      </c>
      <c r="BP66" s="6">
        <f t="shared" ca="1" si="218"/>
        <v>-1.84E-2</v>
      </c>
      <c r="BQ66" s="6">
        <f t="shared" ca="1" si="218"/>
        <v>-1.84E-2</v>
      </c>
      <c r="BR66" s="6">
        <f t="shared" ca="1" si="218"/>
        <v>-1.84E-2</v>
      </c>
      <c r="BS66" s="6">
        <f t="shared" ca="1" si="218"/>
        <v>-1.84E-2</v>
      </c>
      <c r="BT66" s="6">
        <f t="shared" ca="1" si="218"/>
        <v>-1.84E-2</v>
      </c>
      <c r="BU66" s="6">
        <f t="shared" ca="1" si="218"/>
        <v>-1.84E-2</v>
      </c>
      <c r="BV66" s="6">
        <f t="shared" ca="1" si="218"/>
        <v>-1.84E-2</v>
      </c>
      <c r="BW66" s="6">
        <f t="shared" ca="1" si="218"/>
        <v>-1.84E-2</v>
      </c>
      <c r="BX66" s="6">
        <f t="shared" ca="1" si="218"/>
        <v>-1.84E-2</v>
      </c>
      <c r="BY66" s="31">
        <f t="shared" ca="1" si="203"/>
        <v>-14738.29</v>
      </c>
      <c r="BZ66" s="31">
        <f t="shared" ca="1" si="204"/>
        <v>-54482.52</v>
      </c>
      <c r="CA66" s="31">
        <f t="shared" ca="1" si="205"/>
        <v>-18313.169999999998</v>
      </c>
      <c r="CB66" s="31">
        <f t="shared" ca="1" si="206"/>
        <v>-3760.38</v>
      </c>
      <c r="CC66" s="31">
        <f t="shared" ca="1" si="207"/>
        <v>-9096.83</v>
      </c>
      <c r="CD66" s="31">
        <f t="shared" ca="1" si="208"/>
        <v>-11334.68</v>
      </c>
      <c r="CE66" s="31">
        <f t="shared" ca="1" si="209"/>
        <v>-104622.57</v>
      </c>
      <c r="CF66" s="31">
        <f t="shared" ca="1" si="210"/>
        <v>-16803.580000000002</v>
      </c>
      <c r="CG66" s="31">
        <f t="shared" ca="1" si="211"/>
        <v>-302.77999999999997</v>
      </c>
      <c r="CH66" s="31">
        <f t="shared" ca="1" si="212"/>
        <v>-334.63</v>
      </c>
      <c r="CI66" s="31">
        <f t="shared" ca="1" si="213"/>
        <v>-6054.91</v>
      </c>
      <c r="CJ66" s="31">
        <f t="shared" ca="1" si="214"/>
        <v>-303.7</v>
      </c>
      <c r="CK66" s="32">
        <f t="shared" ca="1" si="56"/>
        <v>560.70000000000005</v>
      </c>
      <c r="CL66" s="32">
        <f t="shared" ca="1" si="57"/>
        <v>2072.6999999999998</v>
      </c>
      <c r="CM66" s="32">
        <f t="shared" ca="1" si="58"/>
        <v>696.7</v>
      </c>
      <c r="CN66" s="32">
        <f t="shared" ca="1" si="59"/>
        <v>143.06</v>
      </c>
      <c r="CO66" s="32">
        <f t="shared" ca="1" si="60"/>
        <v>346.08</v>
      </c>
      <c r="CP66" s="32">
        <f t="shared" ca="1" si="61"/>
        <v>431.21</v>
      </c>
      <c r="CQ66" s="32">
        <f t="shared" ca="1" si="62"/>
        <v>3980.21</v>
      </c>
      <c r="CR66" s="32">
        <f t="shared" ca="1" si="63"/>
        <v>639.27</v>
      </c>
      <c r="CS66" s="32">
        <f t="shared" ca="1" si="64"/>
        <v>11.52</v>
      </c>
      <c r="CT66" s="32">
        <f t="shared" ca="1" si="65"/>
        <v>12.73</v>
      </c>
      <c r="CU66" s="32">
        <f t="shared" ca="1" si="66"/>
        <v>230.35</v>
      </c>
      <c r="CV66" s="32">
        <f t="shared" ca="1" si="67"/>
        <v>11.55</v>
      </c>
      <c r="CW66" s="31">
        <f t="shared" ca="1" si="191"/>
        <v>-29716.880000000001</v>
      </c>
      <c r="CX66" s="31">
        <f t="shared" ca="1" si="192"/>
        <v>-109853.34999999999</v>
      </c>
      <c r="CY66" s="31">
        <f t="shared" ca="1" si="193"/>
        <v>-36924.92</v>
      </c>
      <c r="CZ66" s="31">
        <f t="shared" ca="1" si="194"/>
        <v>-7500.3300000000008</v>
      </c>
      <c r="DA66" s="31">
        <f t="shared" ca="1" si="195"/>
        <v>-18144.219999999998</v>
      </c>
      <c r="DB66" s="31">
        <f t="shared" ca="1" si="196"/>
        <v>-22607.759999999998</v>
      </c>
      <c r="DC66" s="31">
        <f t="shared" ca="1" si="197"/>
        <v>-225734.56</v>
      </c>
      <c r="DD66" s="31">
        <f t="shared" ca="1" si="198"/>
        <v>-36255.550000000003</v>
      </c>
      <c r="DE66" s="31">
        <f t="shared" ca="1" si="199"/>
        <v>-653.26999999999987</v>
      </c>
      <c r="DF66" s="31">
        <f t="shared" ca="1" si="200"/>
        <v>-816.57</v>
      </c>
      <c r="DG66" s="31">
        <f t="shared" ca="1" si="201"/>
        <v>-14775.300000000001</v>
      </c>
      <c r="DH66" s="31">
        <f t="shared" ca="1" si="202"/>
        <v>-741.1</v>
      </c>
      <c r="DI66" s="32">
        <f t="shared" ca="1" si="68"/>
        <v>-1485.84</v>
      </c>
      <c r="DJ66" s="32">
        <f t="shared" ca="1" si="69"/>
        <v>-5492.67</v>
      </c>
      <c r="DK66" s="32">
        <f t="shared" ca="1" si="70"/>
        <v>-1846.25</v>
      </c>
      <c r="DL66" s="32">
        <f t="shared" ca="1" si="71"/>
        <v>-375.02</v>
      </c>
      <c r="DM66" s="32">
        <f t="shared" ca="1" si="72"/>
        <v>-907.21</v>
      </c>
      <c r="DN66" s="32">
        <f t="shared" ca="1" si="73"/>
        <v>-1130.3900000000001</v>
      </c>
      <c r="DO66" s="32">
        <f t="shared" ca="1" si="74"/>
        <v>-11286.73</v>
      </c>
      <c r="DP66" s="32">
        <f t="shared" ca="1" si="75"/>
        <v>-1812.78</v>
      </c>
      <c r="DQ66" s="32">
        <f t="shared" ca="1" si="76"/>
        <v>-32.659999999999997</v>
      </c>
      <c r="DR66" s="32">
        <f t="shared" ca="1" si="77"/>
        <v>-40.83</v>
      </c>
      <c r="DS66" s="32">
        <f t="shared" ca="1" si="78"/>
        <v>-738.77</v>
      </c>
      <c r="DT66" s="32">
        <f t="shared" ca="1" si="79"/>
        <v>-37.06</v>
      </c>
      <c r="DU66" s="31">
        <f t="shared" ca="1" si="80"/>
        <v>-5539.66</v>
      </c>
      <c r="DV66" s="31">
        <f t="shared" ca="1" si="81"/>
        <v>-20221.689999999999</v>
      </c>
      <c r="DW66" s="31">
        <f t="shared" ca="1" si="82"/>
        <v>-6719.2</v>
      </c>
      <c r="DX66" s="31">
        <f t="shared" ca="1" si="83"/>
        <v>-1347.31</v>
      </c>
      <c r="DY66" s="31">
        <f t="shared" ca="1" si="84"/>
        <v>-3218.3</v>
      </c>
      <c r="DZ66" s="31">
        <f t="shared" ca="1" si="85"/>
        <v>-3957.21</v>
      </c>
      <c r="EA66" s="31">
        <f t="shared" ca="1" si="86"/>
        <v>-39001.870000000003</v>
      </c>
      <c r="EB66" s="31">
        <f t="shared" ca="1" si="87"/>
        <v>-6179.47</v>
      </c>
      <c r="EC66" s="31">
        <f t="shared" ca="1" si="88"/>
        <v>-109.82</v>
      </c>
      <c r="ED66" s="31">
        <f t="shared" ca="1" si="89"/>
        <v>-135.41999999999999</v>
      </c>
      <c r="EE66" s="31">
        <f t="shared" ca="1" si="90"/>
        <v>-2415.92</v>
      </c>
      <c r="EF66" s="31">
        <f t="shared" ca="1" si="91"/>
        <v>-119.5</v>
      </c>
      <c r="EG66" s="32">
        <f t="shared" ca="1" si="92"/>
        <v>-36742.380000000005</v>
      </c>
      <c r="EH66" s="32">
        <f t="shared" ca="1" si="93"/>
        <v>-135567.71</v>
      </c>
      <c r="EI66" s="32">
        <f t="shared" ca="1" si="94"/>
        <v>-45490.369999999995</v>
      </c>
      <c r="EJ66" s="32">
        <f t="shared" ca="1" si="95"/>
        <v>-9222.66</v>
      </c>
      <c r="EK66" s="32">
        <f t="shared" ca="1" si="96"/>
        <v>-22269.729999999996</v>
      </c>
      <c r="EL66" s="32">
        <f t="shared" ca="1" si="97"/>
        <v>-27695.359999999997</v>
      </c>
      <c r="EM66" s="32">
        <f t="shared" ca="1" si="98"/>
        <v>-276023.16000000003</v>
      </c>
      <c r="EN66" s="32">
        <f t="shared" ca="1" si="99"/>
        <v>-44247.8</v>
      </c>
      <c r="EO66" s="32">
        <f t="shared" ca="1" si="100"/>
        <v>-795.74999999999977</v>
      </c>
      <c r="EP66" s="32">
        <f t="shared" ca="1" si="101"/>
        <v>-992.82</v>
      </c>
      <c r="EQ66" s="32">
        <f t="shared" ca="1" si="102"/>
        <v>-17929.990000000002</v>
      </c>
      <c r="ER66" s="32">
        <f t="shared" ca="1" si="103"/>
        <v>-897.66000000000008</v>
      </c>
    </row>
    <row r="67" spans="1:148" x14ac:dyDescent="0.25">
      <c r="A67" t="s">
        <v>480</v>
      </c>
      <c r="B67" s="1" t="s">
        <v>137</v>
      </c>
      <c r="C67" t="str">
        <f t="shared" ca="1" si="216"/>
        <v>BCHEXP</v>
      </c>
      <c r="D67" t="str">
        <f t="shared" ca="1" si="217"/>
        <v>Alberta-BC Intertie - Export</v>
      </c>
      <c r="E67" s="51">
        <v>4218</v>
      </c>
      <c r="F67" s="51">
        <v>450</v>
      </c>
      <c r="G67" s="51">
        <v>150</v>
      </c>
      <c r="H67" s="51">
        <v>150</v>
      </c>
      <c r="I67" s="51">
        <v>1720.5</v>
      </c>
      <c r="K67" s="51">
        <v>900</v>
      </c>
      <c r="L67" s="51">
        <v>1050</v>
      </c>
      <c r="M67" s="51">
        <v>90</v>
      </c>
      <c r="N67" s="51">
        <v>36</v>
      </c>
      <c r="O67" s="51">
        <v>3025</v>
      </c>
      <c r="P67" s="51">
        <v>3412.5</v>
      </c>
      <c r="Q67" s="32">
        <v>97331.46</v>
      </c>
      <c r="R67" s="32">
        <v>35597.25</v>
      </c>
      <c r="S67" s="32">
        <v>6794.25</v>
      </c>
      <c r="T67" s="32">
        <v>2457</v>
      </c>
      <c r="U67" s="32">
        <v>53788.39</v>
      </c>
      <c r="V67" s="32"/>
      <c r="W67" s="32">
        <v>14837</v>
      </c>
      <c r="X67" s="32">
        <v>16860.18</v>
      </c>
      <c r="Y67" s="32">
        <v>1281.5999999999999</v>
      </c>
      <c r="Z67" s="32">
        <v>428.04</v>
      </c>
      <c r="AA67" s="32">
        <v>71864.5</v>
      </c>
      <c r="AB67" s="32">
        <v>96064.62</v>
      </c>
      <c r="AC67" s="2">
        <v>0.66</v>
      </c>
      <c r="AD67" s="2">
        <v>0.66</v>
      </c>
      <c r="AE67" s="2">
        <v>0.66</v>
      </c>
      <c r="AF67" s="2">
        <v>0.66</v>
      </c>
      <c r="AG67" s="2">
        <v>0.66</v>
      </c>
      <c r="AI67" s="2">
        <v>0.66</v>
      </c>
      <c r="AJ67" s="2">
        <v>0.66</v>
      </c>
      <c r="AK67" s="2">
        <v>0.66</v>
      </c>
      <c r="AL67" s="2">
        <v>0.66</v>
      </c>
      <c r="AM67" s="2">
        <v>0.66</v>
      </c>
      <c r="AN67" s="2">
        <v>0.66</v>
      </c>
      <c r="AO67" s="33">
        <v>642.39</v>
      </c>
      <c r="AP67" s="33">
        <v>234.94</v>
      </c>
      <c r="AQ67" s="33">
        <v>44.84</v>
      </c>
      <c r="AR67" s="33">
        <v>16.22</v>
      </c>
      <c r="AS67" s="33">
        <v>355</v>
      </c>
      <c r="AT67" s="33"/>
      <c r="AU67" s="33">
        <v>97.92</v>
      </c>
      <c r="AV67" s="33">
        <v>111.28</v>
      </c>
      <c r="AW67" s="33">
        <v>8.4600000000000009</v>
      </c>
      <c r="AX67" s="33">
        <v>2.83</v>
      </c>
      <c r="AY67" s="33">
        <v>474.31</v>
      </c>
      <c r="AZ67" s="33">
        <v>634.03</v>
      </c>
      <c r="BA67" s="31">
        <f t="shared" si="44"/>
        <v>-107.06</v>
      </c>
      <c r="BB67" s="31">
        <f t="shared" si="45"/>
        <v>-39.159999999999997</v>
      </c>
      <c r="BC67" s="31">
        <f t="shared" si="46"/>
        <v>-7.47</v>
      </c>
      <c r="BD67" s="31">
        <f t="shared" si="47"/>
        <v>-3.69</v>
      </c>
      <c r="BE67" s="31">
        <f t="shared" si="48"/>
        <v>-80.680000000000007</v>
      </c>
      <c r="BF67" s="31">
        <f t="shared" si="49"/>
        <v>0</v>
      </c>
      <c r="BG67" s="31">
        <f t="shared" si="50"/>
        <v>22.26</v>
      </c>
      <c r="BH67" s="31">
        <f t="shared" si="51"/>
        <v>25.29</v>
      </c>
      <c r="BI67" s="31">
        <f t="shared" si="52"/>
        <v>1.92</v>
      </c>
      <c r="BJ67" s="31">
        <f t="shared" si="53"/>
        <v>2.87</v>
      </c>
      <c r="BK67" s="31">
        <f t="shared" si="54"/>
        <v>481.49</v>
      </c>
      <c r="BL67" s="31">
        <f t="shared" si="55"/>
        <v>643.63</v>
      </c>
      <c r="BM67" s="6">
        <f t="shared" ca="1" si="218"/>
        <v>8.3999999999999995E-3</v>
      </c>
      <c r="BN67" s="6">
        <f t="shared" ca="1" si="218"/>
        <v>8.3999999999999995E-3</v>
      </c>
      <c r="BO67" s="6">
        <f t="shared" ca="1" si="218"/>
        <v>8.3999999999999995E-3</v>
      </c>
      <c r="BP67" s="6">
        <f t="shared" ca="1" si="218"/>
        <v>8.3999999999999995E-3</v>
      </c>
      <c r="BQ67" s="6">
        <f t="shared" ca="1" si="218"/>
        <v>8.3999999999999995E-3</v>
      </c>
      <c r="BR67" s="6">
        <f t="shared" ca="1" si="218"/>
        <v>8.3999999999999995E-3</v>
      </c>
      <c r="BS67" s="6">
        <f t="shared" ca="1" si="218"/>
        <v>8.3999999999999995E-3</v>
      </c>
      <c r="BT67" s="6">
        <f t="shared" ca="1" si="218"/>
        <v>8.3999999999999995E-3</v>
      </c>
      <c r="BU67" s="6">
        <f t="shared" ca="1" si="218"/>
        <v>8.3999999999999995E-3</v>
      </c>
      <c r="BV67" s="6">
        <f t="shared" ca="1" si="218"/>
        <v>8.3999999999999995E-3</v>
      </c>
      <c r="BW67" s="6">
        <f t="shared" ca="1" si="218"/>
        <v>8.3999999999999995E-3</v>
      </c>
      <c r="BX67" s="6">
        <f t="shared" ca="1" si="218"/>
        <v>8.3999999999999995E-3</v>
      </c>
      <c r="BY67" s="31">
        <f t="shared" ca="1" si="203"/>
        <v>817.58</v>
      </c>
      <c r="BZ67" s="31">
        <f t="shared" ca="1" si="204"/>
        <v>299.02</v>
      </c>
      <c r="CA67" s="31">
        <f t="shared" ca="1" si="205"/>
        <v>57.07</v>
      </c>
      <c r="CB67" s="31">
        <f t="shared" ca="1" si="206"/>
        <v>20.64</v>
      </c>
      <c r="CC67" s="31">
        <f t="shared" ca="1" si="207"/>
        <v>451.82</v>
      </c>
      <c r="CD67" s="31">
        <f t="shared" ca="1" si="208"/>
        <v>0</v>
      </c>
      <c r="CE67" s="31">
        <f t="shared" ca="1" si="209"/>
        <v>124.63</v>
      </c>
      <c r="CF67" s="31">
        <f t="shared" ca="1" si="210"/>
        <v>141.63</v>
      </c>
      <c r="CG67" s="31">
        <f t="shared" ca="1" si="211"/>
        <v>10.77</v>
      </c>
      <c r="CH67" s="31">
        <f t="shared" ca="1" si="212"/>
        <v>3.6</v>
      </c>
      <c r="CI67" s="31">
        <f t="shared" ca="1" si="213"/>
        <v>603.66</v>
      </c>
      <c r="CJ67" s="31">
        <f t="shared" ca="1" si="214"/>
        <v>806.94</v>
      </c>
      <c r="CK67" s="32">
        <f t="shared" ca="1" si="56"/>
        <v>68.13</v>
      </c>
      <c r="CL67" s="32">
        <f t="shared" ca="1" si="57"/>
        <v>24.92</v>
      </c>
      <c r="CM67" s="32">
        <f t="shared" ca="1" si="58"/>
        <v>4.76</v>
      </c>
      <c r="CN67" s="32">
        <f t="shared" ca="1" si="59"/>
        <v>1.72</v>
      </c>
      <c r="CO67" s="32">
        <f t="shared" ca="1" si="60"/>
        <v>37.65</v>
      </c>
      <c r="CP67" s="32">
        <f t="shared" ca="1" si="61"/>
        <v>0</v>
      </c>
      <c r="CQ67" s="32">
        <f t="shared" ca="1" si="62"/>
        <v>10.39</v>
      </c>
      <c r="CR67" s="32">
        <f t="shared" ca="1" si="63"/>
        <v>11.8</v>
      </c>
      <c r="CS67" s="32">
        <f t="shared" ca="1" si="64"/>
        <v>0.9</v>
      </c>
      <c r="CT67" s="32">
        <f t="shared" ca="1" si="65"/>
        <v>0.3</v>
      </c>
      <c r="CU67" s="32">
        <f t="shared" ca="1" si="66"/>
        <v>50.31</v>
      </c>
      <c r="CV67" s="32">
        <f t="shared" ca="1" si="67"/>
        <v>67.25</v>
      </c>
      <c r="CW67" s="31">
        <f t="shared" ca="1" si="191"/>
        <v>350.38000000000005</v>
      </c>
      <c r="CX67" s="31">
        <f t="shared" ca="1" si="192"/>
        <v>128.16</v>
      </c>
      <c r="CY67" s="31">
        <f t="shared" ca="1" si="193"/>
        <v>24.459999999999994</v>
      </c>
      <c r="CZ67" s="31">
        <f t="shared" ca="1" si="194"/>
        <v>9.83</v>
      </c>
      <c r="DA67" s="31">
        <f t="shared" ca="1" si="195"/>
        <v>215.14999999999998</v>
      </c>
      <c r="DB67" s="31">
        <f t="shared" ca="1" si="196"/>
        <v>0</v>
      </c>
      <c r="DC67" s="31">
        <f t="shared" ca="1" si="197"/>
        <v>14.839999999999979</v>
      </c>
      <c r="DD67" s="31">
        <f t="shared" ca="1" si="198"/>
        <v>16.860000000000007</v>
      </c>
      <c r="DE67" s="31">
        <f t="shared" ca="1" si="199"/>
        <v>1.2899999999999991</v>
      </c>
      <c r="DF67" s="31">
        <f t="shared" ca="1" si="200"/>
        <v>-1.8000000000000003</v>
      </c>
      <c r="DG67" s="31">
        <f t="shared" ca="1" si="201"/>
        <v>-301.83</v>
      </c>
      <c r="DH67" s="31">
        <f t="shared" ca="1" si="202"/>
        <v>-403.46999999999991</v>
      </c>
      <c r="DI67" s="32">
        <f t="shared" ca="1" si="68"/>
        <v>17.52</v>
      </c>
      <c r="DJ67" s="32">
        <f t="shared" ca="1" si="69"/>
        <v>6.41</v>
      </c>
      <c r="DK67" s="32">
        <f t="shared" ca="1" si="70"/>
        <v>1.22</v>
      </c>
      <c r="DL67" s="32">
        <f t="shared" ca="1" si="71"/>
        <v>0.49</v>
      </c>
      <c r="DM67" s="32">
        <f t="shared" ca="1" si="72"/>
        <v>10.76</v>
      </c>
      <c r="DN67" s="32">
        <f t="shared" ca="1" si="73"/>
        <v>0</v>
      </c>
      <c r="DO67" s="32">
        <f t="shared" ca="1" si="74"/>
        <v>0.74</v>
      </c>
      <c r="DP67" s="32">
        <f t="shared" ca="1" si="75"/>
        <v>0.84</v>
      </c>
      <c r="DQ67" s="32">
        <f t="shared" ca="1" si="76"/>
        <v>0.06</v>
      </c>
      <c r="DR67" s="32">
        <f t="shared" ca="1" si="77"/>
        <v>-0.09</v>
      </c>
      <c r="DS67" s="32">
        <f t="shared" ca="1" si="78"/>
        <v>-15.09</v>
      </c>
      <c r="DT67" s="32">
        <f t="shared" ca="1" si="79"/>
        <v>-20.170000000000002</v>
      </c>
      <c r="DU67" s="31">
        <f t="shared" ca="1" si="80"/>
        <v>65.319999999999993</v>
      </c>
      <c r="DV67" s="31">
        <f t="shared" ca="1" si="81"/>
        <v>23.59</v>
      </c>
      <c r="DW67" s="31">
        <f t="shared" ca="1" si="82"/>
        <v>4.45</v>
      </c>
      <c r="DX67" s="31">
        <f t="shared" ca="1" si="83"/>
        <v>1.77</v>
      </c>
      <c r="DY67" s="31">
        <f t="shared" ca="1" si="84"/>
        <v>38.159999999999997</v>
      </c>
      <c r="DZ67" s="31">
        <f t="shared" ca="1" si="85"/>
        <v>0</v>
      </c>
      <c r="EA67" s="31">
        <f t="shared" ca="1" si="86"/>
        <v>2.56</v>
      </c>
      <c r="EB67" s="31">
        <f t="shared" ca="1" si="87"/>
        <v>2.87</v>
      </c>
      <c r="EC67" s="31">
        <f t="shared" ca="1" si="88"/>
        <v>0.22</v>
      </c>
      <c r="ED67" s="31">
        <f t="shared" ca="1" si="89"/>
        <v>-0.3</v>
      </c>
      <c r="EE67" s="31">
        <f t="shared" ca="1" si="90"/>
        <v>-49.35</v>
      </c>
      <c r="EF67" s="31">
        <f t="shared" ca="1" si="91"/>
        <v>-65.06</v>
      </c>
      <c r="EG67" s="32">
        <f t="shared" ca="1" si="92"/>
        <v>433.22</v>
      </c>
      <c r="EH67" s="32">
        <f t="shared" ca="1" si="93"/>
        <v>158.16</v>
      </c>
      <c r="EI67" s="32">
        <f t="shared" ca="1" si="94"/>
        <v>30.129999999999992</v>
      </c>
      <c r="EJ67" s="32">
        <f t="shared" ca="1" si="95"/>
        <v>12.09</v>
      </c>
      <c r="EK67" s="32">
        <f t="shared" ca="1" si="96"/>
        <v>264.06999999999994</v>
      </c>
      <c r="EL67" s="32">
        <f t="shared" ca="1" si="97"/>
        <v>0</v>
      </c>
      <c r="EM67" s="32">
        <f t="shared" ca="1" si="98"/>
        <v>18.139999999999979</v>
      </c>
      <c r="EN67" s="32">
        <f t="shared" ca="1" si="99"/>
        <v>20.570000000000007</v>
      </c>
      <c r="EO67" s="32">
        <f t="shared" ca="1" si="100"/>
        <v>1.5699999999999992</v>
      </c>
      <c r="EP67" s="32">
        <f t="shared" ca="1" si="101"/>
        <v>-2.1900000000000004</v>
      </c>
      <c r="EQ67" s="32">
        <f t="shared" ca="1" si="102"/>
        <v>-366.27</v>
      </c>
      <c r="ER67" s="32">
        <f t="shared" ca="1" si="103"/>
        <v>-488.69999999999993</v>
      </c>
    </row>
    <row r="68" spans="1:148" x14ac:dyDescent="0.25">
      <c r="A68" t="s">
        <v>481</v>
      </c>
      <c r="B68" s="1" t="s">
        <v>106</v>
      </c>
      <c r="C68" t="str">
        <f t="shared" ca="1" si="216"/>
        <v>FNG1</v>
      </c>
      <c r="D68" t="str">
        <f t="shared" ca="1" si="217"/>
        <v>Fort Nelson</v>
      </c>
      <c r="E68" s="51">
        <v>6179.1779999999999</v>
      </c>
      <c r="F68" s="51">
        <v>10553.0964</v>
      </c>
      <c r="G68" s="51">
        <v>2384.4892799999998</v>
      </c>
      <c r="H68" s="51">
        <v>1650.4567199999999</v>
      </c>
      <c r="I68" s="51">
        <v>5777.3796000000002</v>
      </c>
      <c r="J68" s="51">
        <v>4009.56</v>
      </c>
      <c r="K68" s="51">
        <v>7692.5023199999996</v>
      </c>
      <c r="L68" s="51">
        <v>4624.2048000000004</v>
      </c>
      <c r="M68" s="51">
        <v>1786.7603999999999</v>
      </c>
      <c r="N68" s="51">
        <v>1723.5225600000001</v>
      </c>
      <c r="O68" s="51">
        <v>2719.8333600000001</v>
      </c>
      <c r="P68" s="51">
        <v>1.4481599999999999</v>
      </c>
      <c r="Q68" s="32">
        <v>480188</v>
      </c>
      <c r="R68" s="32">
        <v>1542081.35</v>
      </c>
      <c r="S68" s="32">
        <v>242073.52</v>
      </c>
      <c r="T68" s="32">
        <v>67608.070000000007</v>
      </c>
      <c r="U68" s="32">
        <v>724586.44</v>
      </c>
      <c r="V68" s="32">
        <v>415424.38</v>
      </c>
      <c r="W68" s="32">
        <v>2147758.7599999998</v>
      </c>
      <c r="X68" s="32">
        <v>462929.29</v>
      </c>
      <c r="Y68" s="32">
        <v>38641.9</v>
      </c>
      <c r="Z68" s="32">
        <v>59827.99</v>
      </c>
      <c r="AA68" s="32">
        <v>253671.6</v>
      </c>
      <c r="AB68" s="32">
        <v>23.16</v>
      </c>
      <c r="AC68" s="2">
        <v>-4.32</v>
      </c>
      <c r="AD68" s="2">
        <v>-4.32</v>
      </c>
      <c r="AE68" s="2">
        <v>-4.32</v>
      </c>
      <c r="AF68" s="2">
        <v>-4.32</v>
      </c>
      <c r="AG68" s="2">
        <v>-4.32</v>
      </c>
      <c r="AH68" s="2">
        <v>-4.32</v>
      </c>
      <c r="AI68" s="2">
        <v>-4.32</v>
      </c>
      <c r="AJ68" s="2">
        <v>-4.32</v>
      </c>
      <c r="AK68" s="2">
        <v>-4.32</v>
      </c>
      <c r="AL68" s="2">
        <v>-4.32</v>
      </c>
      <c r="AM68" s="2">
        <v>-4.32</v>
      </c>
      <c r="AN68" s="2">
        <v>-4.32</v>
      </c>
      <c r="AO68" s="33">
        <v>-20744.12</v>
      </c>
      <c r="AP68" s="33">
        <v>-66617.91</v>
      </c>
      <c r="AQ68" s="33">
        <v>-10457.58</v>
      </c>
      <c r="AR68" s="33">
        <v>-2920.67</v>
      </c>
      <c r="AS68" s="33">
        <v>-31302.13</v>
      </c>
      <c r="AT68" s="33">
        <v>-17946.330000000002</v>
      </c>
      <c r="AU68" s="33">
        <v>-92783.18</v>
      </c>
      <c r="AV68" s="33">
        <v>-19998.55</v>
      </c>
      <c r="AW68" s="33">
        <v>-1669.33</v>
      </c>
      <c r="AX68" s="33">
        <v>-2584.5700000000002</v>
      </c>
      <c r="AY68" s="33">
        <v>-10958.61</v>
      </c>
      <c r="AZ68" s="33">
        <v>-1</v>
      </c>
      <c r="BA68" s="31">
        <f t="shared" si="44"/>
        <v>-528.21</v>
      </c>
      <c r="BB68" s="31">
        <f t="shared" si="45"/>
        <v>-1696.29</v>
      </c>
      <c r="BC68" s="31">
        <f t="shared" si="46"/>
        <v>-266.27999999999997</v>
      </c>
      <c r="BD68" s="31">
        <f t="shared" si="47"/>
        <v>-101.41</v>
      </c>
      <c r="BE68" s="31">
        <f t="shared" si="48"/>
        <v>-1086.8800000000001</v>
      </c>
      <c r="BF68" s="31">
        <f t="shared" si="49"/>
        <v>-623.14</v>
      </c>
      <c r="BG68" s="31">
        <f t="shared" si="50"/>
        <v>3221.64</v>
      </c>
      <c r="BH68" s="31">
        <f t="shared" si="51"/>
        <v>694.39</v>
      </c>
      <c r="BI68" s="31">
        <f t="shared" si="52"/>
        <v>57.96</v>
      </c>
      <c r="BJ68" s="31">
        <f t="shared" si="53"/>
        <v>400.85</v>
      </c>
      <c r="BK68" s="31">
        <f t="shared" si="54"/>
        <v>1699.6</v>
      </c>
      <c r="BL68" s="31">
        <f t="shared" si="55"/>
        <v>0.16</v>
      </c>
      <c r="BM68" s="6">
        <f t="shared" ca="1" si="218"/>
        <v>-3.0200000000000001E-2</v>
      </c>
      <c r="BN68" s="6">
        <f t="shared" ca="1" si="218"/>
        <v>-3.0200000000000001E-2</v>
      </c>
      <c r="BO68" s="6">
        <f t="shared" ca="1" si="218"/>
        <v>-3.0200000000000001E-2</v>
      </c>
      <c r="BP68" s="6">
        <f t="shared" ca="1" si="218"/>
        <v>-3.0200000000000001E-2</v>
      </c>
      <c r="BQ68" s="6">
        <f t="shared" ca="1" si="218"/>
        <v>-3.0200000000000001E-2</v>
      </c>
      <c r="BR68" s="6">
        <f t="shared" ca="1" si="218"/>
        <v>-3.0200000000000001E-2</v>
      </c>
      <c r="BS68" s="6">
        <f t="shared" ca="1" si="218"/>
        <v>-3.0200000000000001E-2</v>
      </c>
      <c r="BT68" s="6">
        <f t="shared" ca="1" si="218"/>
        <v>-3.0200000000000001E-2</v>
      </c>
      <c r="BU68" s="6">
        <f t="shared" ca="1" si="218"/>
        <v>-3.0200000000000001E-2</v>
      </c>
      <c r="BV68" s="6">
        <f t="shared" ca="1" si="218"/>
        <v>-3.0200000000000001E-2</v>
      </c>
      <c r="BW68" s="6">
        <f t="shared" ca="1" si="218"/>
        <v>-3.0200000000000001E-2</v>
      </c>
      <c r="BX68" s="6">
        <f t="shared" ca="1" si="218"/>
        <v>-3.0200000000000001E-2</v>
      </c>
      <c r="BY68" s="31">
        <f t="shared" ca="1" si="203"/>
        <v>-14501.68</v>
      </c>
      <c r="BZ68" s="31">
        <f t="shared" ca="1" si="204"/>
        <v>-46570.86</v>
      </c>
      <c r="CA68" s="31">
        <f t="shared" ca="1" si="205"/>
        <v>-7310.62</v>
      </c>
      <c r="CB68" s="31">
        <f t="shared" ca="1" si="206"/>
        <v>-2041.76</v>
      </c>
      <c r="CC68" s="31">
        <f t="shared" ca="1" si="207"/>
        <v>-21882.51</v>
      </c>
      <c r="CD68" s="31">
        <f t="shared" ca="1" si="208"/>
        <v>-12545.82</v>
      </c>
      <c r="CE68" s="31">
        <f t="shared" ca="1" si="209"/>
        <v>-64862.31</v>
      </c>
      <c r="CF68" s="31">
        <f t="shared" ca="1" si="210"/>
        <v>-13980.46</v>
      </c>
      <c r="CG68" s="31">
        <f t="shared" ca="1" si="211"/>
        <v>-1166.99</v>
      </c>
      <c r="CH68" s="31">
        <f t="shared" ca="1" si="212"/>
        <v>-1806.81</v>
      </c>
      <c r="CI68" s="31">
        <f t="shared" ca="1" si="213"/>
        <v>-7660.88</v>
      </c>
      <c r="CJ68" s="31">
        <f t="shared" ca="1" si="214"/>
        <v>-0.7</v>
      </c>
      <c r="CK68" s="32">
        <f t="shared" ca="1" si="56"/>
        <v>336.13</v>
      </c>
      <c r="CL68" s="32">
        <f t="shared" ca="1" si="57"/>
        <v>1079.46</v>
      </c>
      <c r="CM68" s="32">
        <f t="shared" ca="1" si="58"/>
        <v>169.45</v>
      </c>
      <c r="CN68" s="32">
        <f t="shared" ca="1" si="59"/>
        <v>47.33</v>
      </c>
      <c r="CO68" s="32">
        <f t="shared" ca="1" si="60"/>
        <v>507.21</v>
      </c>
      <c r="CP68" s="32">
        <f t="shared" ca="1" si="61"/>
        <v>290.8</v>
      </c>
      <c r="CQ68" s="32">
        <f t="shared" ca="1" si="62"/>
        <v>1503.43</v>
      </c>
      <c r="CR68" s="32">
        <f t="shared" ca="1" si="63"/>
        <v>324.05</v>
      </c>
      <c r="CS68" s="32">
        <f t="shared" ca="1" si="64"/>
        <v>27.05</v>
      </c>
      <c r="CT68" s="32">
        <f t="shared" ca="1" si="65"/>
        <v>41.88</v>
      </c>
      <c r="CU68" s="32">
        <f t="shared" ca="1" si="66"/>
        <v>177.57</v>
      </c>
      <c r="CV68" s="32">
        <f t="shared" ca="1" si="67"/>
        <v>0.02</v>
      </c>
      <c r="CW68" s="31">
        <f t="shared" ca="1" si="191"/>
        <v>7106.7799999999979</v>
      </c>
      <c r="CX68" s="31">
        <f t="shared" ca="1" si="192"/>
        <v>22822.800000000003</v>
      </c>
      <c r="CY68" s="31">
        <f t="shared" ca="1" si="193"/>
        <v>3582.6899999999996</v>
      </c>
      <c r="CZ68" s="31">
        <f t="shared" ca="1" si="194"/>
        <v>1027.6500000000001</v>
      </c>
      <c r="DA68" s="31">
        <f t="shared" ca="1" si="195"/>
        <v>11013.710000000003</v>
      </c>
      <c r="DB68" s="31">
        <f t="shared" ca="1" si="196"/>
        <v>6314.4500000000016</v>
      </c>
      <c r="DC68" s="31">
        <f t="shared" ca="1" si="197"/>
        <v>26202.659999999996</v>
      </c>
      <c r="DD68" s="31">
        <f t="shared" ca="1" si="198"/>
        <v>5647.7499999999991</v>
      </c>
      <c r="DE68" s="31">
        <f t="shared" ca="1" si="199"/>
        <v>471.42999999999989</v>
      </c>
      <c r="DF68" s="31">
        <f t="shared" ca="1" si="200"/>
        <v>418.7900000000003</v>
      </c>
      <c r="DG68" s="31">
        <f t="shared" ca="1" si="201"/>
        <v>1775.7000000000003</v>
      </c>
      <c r="DH68" s="31">
        <f t="shared" ca="1" si="202"/>
        <v>0.16000000000000006</v>
      </c>
      <c r="DI68" s="32">
        <f t="shared" ca="1" si="68"/>
        <v>355.34</v>
      </c>
      <c r="DJ68" s="32">
        <f t="shared" ca="1" si="69"/>
        <v>1141.1400000000001</v>
      </c>
      <c r="DK68" s="32">
        <f t="shared" ca="1" si="70"/>
        <v>179.13</v>
      </c>
      <c r="DL68" s="32">
        <f t="shared" ca="1" si="71"/>
        <v>51.38</v>
      </c>
      <c r="DM68" s="32">
        <f t="shared" ca="1" si="72"/>
        <v>550.69000000000005</v>
      </c>
      <c r="DN68" s="32">
        <f t="shared" ca="1" si="73"/>
        <v>315.72000000000003</v>
      </c>
      <c r="DO68" s="32">
        <f t="shared" ca="1" si="74"/>
        <v>1310.1300000000001</v>
      </c>
      <c r="DP68" s="32">
        <f t="shared" ca="1" si="75"/>
        <v>282.39</v>
      </c>
      <c r="DQ68" s="32">
        <f t="shared" ca="1" si="76"/>
        <v>23.57</v>
      </c>
      <c r="DR68" s="32">
        <f t="shared" ca="1" si="77"/>
        <v>20.94</v>
      </c>
      <c r="DS68" s="32">
        <f t="shared" ca="1" si="78"/>
        <v>88.79</v>
      </c>
      <c r="DT68" s="32">
        <f t="shared" ca="1" si="79"/>
        <v>0.01</v>
      </c>
      <c r="DU68" s="31">
        <f t="shared" ca="1" si="80"/>
        <v>1324.81</v>
      </c>
      <c r="DV68" s="31">
        <f t="shared" ca="1" si="81"/>
        <v>4201.2</v>
      </c>
      <c r="DW68" s="31">
        <f t="shared" ca="1" si="82"/>
        <v>651.94000000000005</v>
      </c>
      <c r="DX68" s="31">
        <f t="shared" ca="1" si="83"/>
        <v>184.6</v>
      </c>
      <c r="DY68" s="31">
        <f t="shared" ca="1" si="84"/>
        <v>1953.54</v>
      </c>
      <c r="DZ68" s="31">
        <f t="shared" ca="1" si="85"/>
        <v>1105.27</v>
      </c>
      <c r="EA68" s="31">
        <f t="shared" ca="1" si="86"/>
        <v>4527.2299999999996</v>
      </c>
      <c r="EB68" s="31">
        <f t="shared" ca="1" si="87"/>
        <v>962.61</v>
      </c>
      <c r="EC68" s="31">
        <f t="shared" ca="1" si="88"/>
        <v>79.25</v>
      </c>
      <c r="ED68" s="31">
        <f t="shared" ca="1" si="89"/>
        <v>69.45</v>
      </c>
      <c r="EE68" s="31">
        <f t="shared" ca="1" si="90"/>
        <v>290.35000000000002</v>
      </c>
      <c r="EF68" s="31">
        <f t="shared" ca="1" si="91"/>
        <v>0.03</v>
      </c>
      <c r="EG68" s="32">
        <f t="shared" ca="1" si="92"/>
        <v>8786.9299999999985</v>
      </c>
      <c r="EH68" s="32">
        <f t="shared" ca="1" si="93"/>
        <v>28165.140000000003</v>
      </c>
      <c r="EI68" s="32">
        <f t="shared" ca="1" si="94"/>
        <v>4413.76</v>
      </c>
      <c r="EJ68" s="32">
        <f t="shared" ca="1" si="95"/>
        <v>1263.6300000000001</v>
      </c>
      <c r="EK68" s="32">
        <f t="shared" ca="1" si="96"/>
        <v>13517.940000000002</v>
      </c>
      <c r="EL68" s="32">
        <f t="shared" ca="1" si="97"/>
        <v>7735.4400000000023</v>
      </c>
      <c r="EM68" s="32">
        <f t="shared" ca="1" si="98"/>
        <v>32040.019999999997</v>
      </c>
      <c r="EN68" s="32">
        <f t="shared" ca="1" si="99"/>
        <v>6892.7499999999991</v>
      </c>
      <c r="EO68" s="32">
        <f t="shared" ca="1" si="100"/>
        <v>574.24999999999989</v>
      </c>
      <c r="EP68" s="32">
        <f t="shared" ca="1" si="101"/>
        <v>509.18000000000029</v>
      </c>
      <c r="EQ68" s="32">
        <f t="shared" ca="1" si="102"/>
        <v>2154.84</v>
      </c>
      <c r="ER68" s="32">
        <f t="shared" ca="1" si="103"/>
        <v>0.20000000000000007</v>
      </c>
    </row>
    <row r="69" spans="1:148" x14ac:dyDescent="0.25">
      <c r="A69" t="s">
        <v>461</v>
      </c>
      <c r="B69" s="1" t="s">
        <v>127</v>
      </c>
      <c r="C69" t="str">
        <f t="shared" ca="1" si="216"/>
        <v>GHO</v>
      </c>
      <c r="D69" t="str">
        <f t="shared" ca="1" si="217"/>
        <v>Ghost Hydro Facility</v>
      </c>
      <c r="E69" s="51">
        <v>10929.1425913</v>
      </c>
      <c r="F69" s="51">
        <v>8323.6228327999997</v>
      </c>
      <c r="G69" s="51">
        <v>9170.8603249999996</v>
      </c>
      <c r="H69" s="51">
        <v>9777.3854749999991</v>
      </c>
      <c r="I69" s="51">
        <v>17669.421457</v>
      </c>
      <c r="J69" s="51">
        <v>31205.688511</v>
      </c>
      <c r="K69" s="51">
        <v>28679.084213999999</v>
      </c>
      <c r="L69" s="51">
        <v>18861.561935000002</v>
      </c>
      <c r="M69" s="51">
        <v>15053.382314</v>
      </c>
      <c r="N69" s="51">
        <v>12407.3396588</v>
      </c>
      <c r="O69" s="51">
        <v>9849.4691710000006</v>
      </c>
      <c r="P69" s="51">
        <v>9773.8099610000008</v>
      </c>
      <c r="Q69" s="32">
        <v>602192.12</v>
      </c>
      <c r="R69" s="32">
        <v>922634</v>
      </c>
      <c r="S69" s="32">
        <v>410295.4</v>
      </c>
      <c r="T69" s="32">
        <v>332853.07</v>
      </c>
      <c r="U69" s="32">
        <v>1250000.3500000001</v>
      </c>
      <c r="V69" s="32">
        <v>1329293.42</v>
      </c>
      <c r="W69" s="32">
        <v>3606632.73</v>
      </c>
      <c r="X69" s="32">
        <v>1037035.31</v>
      </c>
      <c r="Y69" s="32">
        <v>393206.8</v>
      </c>
      <c r="Z69" s="32">
        <v>358285.73</v>
      </c>
      <c r="AA69" s="32">
        <v>496946.38</v>
      </c>
      <c r="AB69" s="32">
        <v>295064.92</v>
      </c>
      <c r="AC69" s="2">
        <v>0.26</v>
      </c>
      <c r="AD69" s="2">
        <v>0.26</v>
      </c>
      <c r="AE69" s="2">
        <v>0.26</v>
      </c>
      <c r="AF69" s="2">
        <v>0.26</v>
      </c>
      <c r="AG69" s="2">
        <v>0.26</v>
      </c>
      <c r="AH69" s="2">
        <v>0.26</v>
      </c>
      <c r="AI69" s="2">
        <v>0.26</v>
      </c>
      <c r="AJ69" s="2">
        <v>0.26</v>
      </c>
      <c r="AK69" s="2">
        <v>0.26</v>
      </c>
      <c r="AL69" s="2">
        <v>0.26</v>
      </c>
      <c r="AM69" s="2">
        <v>0.26</v>
      </c>
      <c r="AN69" s="2">
        <v>0.26</v>
      </c>
      <c r="AO69" s="33">
        <v>1565.7</v>
      </c>
      <c r="AP69" s="33">
        <v>2398.85</v>
      </c>
      <c r="AQ69" s="33">
        <v>1066.77</v>
      </c>
      <c r="AR69" s="33">
        <v>865.42</v>
      </c>
      <c r="AS69" s="33">
        <v>3250</v>
      </c>
      <c r="AT69" s="33">
        <v>3456.16</v>
      </c>
      <c r="AU69" s="33">
        <v>9377.25</v>
      </c>
      <c r="AV69" s="33">
        <v>2696.29</v>
      </c>
      <c r="AW69" s="33">
        <v>1022.34</v>
      </c>
      <c r="AX69" s="33">
        <v>931.54</v>
      </c>
      <c r="AY69" s="33">
        <v>1292.06</v>
      </c>
      <c r="AZ69" s="33">
        <v>767.17</v>
      </c>
      <c r="BA69" s="31">
        <f t="shared" si="44"/>
        <v>-662.41</v>
      </c>
      <c r="BB69" s="31">
        <f t="shared" si="45"/>
        <v>-1014.9</v>
      </c>
      <c r="BC69" s="31">
        <f t="shared" si="46"/>
        <v>-451.32</v>
      </c>
      <c r="BD69" s="31">
        <f t="shared" si="47"/>
        <v>-499.28</v>
      </c>
      <c r="BE69" s="31">
        <f t="shared" si="48"/>
        <v>-1875</v>
      </c>
      <c r="BF69" s="31">
        <f t="shared" si="49"/>
        <v>-1993.94</v>
      </c>
      <c r="BG69" s="31">
        <f t="shared" si="50"/>
        <v>5409.95</v>
      </c>
      <c r="BH69" s="31">
        <f t="shared" si="51"/>
        <v>1555.55</v>
      </c>
      <c r="BI69" s="31">
        <f t="shared" si="52"/>
        <v>589.80999999999995</v>
      </c>
      <c r="BJ69" s="31">
        <f t="shared" si="53"/>
        <v>2400.5100000000002</v>
      </c>
      <c r="BK69" s="31">
        <f t="shared" si="54"/>
        <v>3329.54</v>
      </c>
      <c r="BL69" s="31">
        <f t="shared" si="55"/>
        <v>1976.93</v>
      </c>
      <c r="BM69" s="6">
        <f t="shared" ca="1" si="218"/>
        <v>-4.6199999999999998E-2</v>
      </c>
      <c r="BN69" s="6">
        <f t="shared" ca="1" si="218"/>
        <v>-4.6199999999999998E-2</v>
      </c>
      <c r="BO69" s="6">
        <f t="shared" ca="1" si="218"/>
        <v>-4.6199999999999998E-2</v>
      </c>
      <c r="BP69" s="6">
        <f t="shared" ca="1" si="218"/>
        <v>-4.6199999999999998E-2</v>
      </c>
      <c r="BQ69" s="6">
        <f t="shared" ca="1" si="218"/>
        <v>-4.6199999999999998E-2</v>
      </c>
      <c r="BR69" s="6">
        <f t="shared" ca="1" si="218"/>
        <v>-4.6199999999999998E-2</v>
      </c>
      <c r="BS69" s="6">
        <f t="shared" ca="1" si="218"/>
        <v>-4.6199999999999998E-2</v>
      </c>
      <c r="BT69" s="6">
        <f t="shared" ca="1" si="218"/>
        <v>-4.6199999999999998E-2</v>
      </c>
      <c r="BU69" s="6">
        <f t="shared" ca="1" si="218"/>
        <v>-4.6199999999999998E-2</v>
      </c>
      <c r="BV69" s="6">
        <f t="shared" ca="1" si="218"/>
        <v>-4.6199999999999998E-2</v>
      </c>
      <c r="BW69" s="6">
        <f t="shared" ca="1" si="218"/>
        <v>-4.6199999999999998E-2</v>
      </c>
      <c r="BX69" s="6">
        <f t="shared" ca="1" si="218"/>
        <v>-4.6199999999999998E-2</v>
      </c>
      <c r="BY69" s="31">
        <f t="shared" ref="BY69:BY100" ca="1" si="219">IFERROR(VLOOKUP($C69,DOSDetail,CELL("col",BY$4)+58,FALSE),ROUND(Q69*BM69,2))</f>
        <v>-27821.279999999999</v>
      </c>
      <c r="BZ69" s="31">
        <f t="shared" ref="BZ69:BZ100" ca="1" si="220">IFERROR(VLOOKUP($C69,DOSDetail,CELL("col",BZ$4)+58,FALSE),ROUND(R69*BN69,2))</f>
        <v>-42625.69</v>
      </c>
      <c r="CA69" s="31">
        <f t="shared" ref="CA69:CA100" ca="1" si="221">IFERROR(VLOOKUP($C69,DOSDetail,CELL("col",CA$4)+58,FALSE),ROUND(S69*BO69,2))</f>
        <v>-18955.650000000001</v>
      </c>
      <c r="CB69" s="31">
        <f t="shared" ref="CB69:CB100" ca="1" si="222">IFERROR(VLOOKUP($C69,DOSDetail,CELL("col",CB$4)+58,FALSE),ROUND(T69*BP69,2))</f>
        <v>-15377.81</v>
      </c>
      <c r="CC69" s="31">
        <f t="shared" ref="CC69:CC100" ca="1" si="223">IFERROR(VLOOKUP($C69,DOSDetail,CELL("col",CC$4)+58,FALSE),ROUND(U69*BQ69,2))</f>
        <v>-57750.02</v>
      </c>
      <c r="CD69" s="31">
        <f t="shared" ref="CD69:CD100" ca="1" si="224">IFERROR(VLOOKUP($C69,DOSDetail,CELL("col",CD$4)+58,FALSE),ROUND(V69*BR69,2))</f>
        <v>-61413.36</v>
      </c>
      <c r="CE69" s="31">
        <f t="shared" ref="CE69:CE100" ca="1" si="225">IFERROR(VLOOKUP($C69,DOSDetail,CELL("col",CE$4)+58,FALSE),ROUND(W69*BS69,2))</f>
        <v>-166626.43</v>
      </c>
      <c r="CF69" s="31">
        <f t="shared" ref="CF69:CF100" ca="1" si="226">IFERROR(VLOOKUP($C69,DOSDetail,CELL("col",CF$4)+58,FALSE),ROUND(X69*BT69,2))</f>
        <v>-47911.03</v>
      </c>
      <c r="CG69" s="31">
        <f t="shared" ref="CG69:CG100" ca="1" si="227">IFERROR(VLOOKUP($C69,DOSDetail,CELL("col",CG$4)+58,FALSE),ROUND(Y69*BU69,2))</f>
        <v>-18166.150000000001</v>
      </c>
      <c r="CH69" s="31">
        <f t="shared" ref="CH69:CH100" ca="1" si="228">IFERROR(VLOOKUP($C69,DOSDetail,CELL("col",CH$4)+58,FALSE),ROUND(Z69*BV69,2))</f>
        <v>-16552.8</v>
      </c>
      <c r="CI69" s="31">
        <f t="shared" ref="CI69:CI100" ca="1" si="229">IFERROR(VLOOKUP($C69,DOSDetail,CELL("col",CI$4)+58,FALSE),ROUND(AA69*BW69,2))</f>
        <v>-22958.92</v>
      </c>
      <c r="CJ69" s="31">
        <f t="shared" ref="CJ69:CJ100" ca="1" si="230">IFERROR(VLOOKUP($C69,DOSDetail,CELL("col",CJ$4)+58,FALSE),ROUND(AB69*BX69,2))</f>
        <v>-13632</v>
      </c>
      <c r="CK69" s="32">
        <f t="shared" ca="1" si="56"/>
        <v>421.53</v>
      </c>
      <c r="CL69" s="32">
        <f t="shared" ca="1" si="57"/>
        <v>645.84</v>
      </c>
      <c r="CM69" s="32">
        <f t="shared" ca="1" si="58"/>
        <v>287.20999999999998</v>
      </c>
      <c r="CN69" s="32">
        <f t="shared" ca="1" si="59"/>
        <v>233</v>
      </c>
      <c r="CO69" s="32">
        <f t="shared" ca="1" si="60"/>
        <v>875</v>
      </c>
      <c r="CP69" s="32">
        <f t="shared" ca="1" si="61"/>
        <v>930.51</v>
      </c>
      <c r="CQ69" s="32">
        <f t="shared" ca="1" si="62"/>
        <v>2524.64</v>
      </c>
      <c r="CR69" s="32">
        <f t="shared" ca="1" si="63"/>
        <v>725.92</v>
      </c>
      <c r="CS69" s="32">
        <f t="shared" ca="1" si="64"/>
        <v>275.24</v>
      </c>
      <c r="CT69" s="32">
        <f t="shared" ca="1" si="65"/>
        <v>250.8</v>
      </c>
      <c r="CU69" s="32">
        <f t="shared" ca="1" si="66"/>
        <v>347.86</v>
      </c>
      <c r="CV69" s="32">
        <f t="shared" ca="1" si="67"/>
        <v>206.55</v>
      </c>
      <c r="CW69" s="31">
        <f t="shared" ca="1" si="191"/>
        <v>-28303.040000000001</v>
      </c>
      <c r="CX69" s="31">
        <f t="shared" ca="1" si="192"/>
        <v>-43363.8</v>
      </c>
      <c r="CY69" s="31">
        <f t="shared" ca="1" si="193"/>
        <v>-19283.890000000003</v>
      </c>
      <c r="CZ69" s="31">
        <f t="shared" ca="1" si="194"/>
        <v>-15510.949999999999</v>
      </c>
      <c r="DA69" s="31">
        <f t="shared" ca="1" si="195"/>
        <v>-58250.02</v>
      </c>
      <c r="DB69" s="31">
        <f t="shared" ca="1" si="196"/>
        <v>-61945.069999999992</v>
      </c>
      <c r="DC69" s="31">
        <f t="shared" ca="1" si="197"/>
        <v>-178888.99</v>
      </c>
      <c r="DD69" s="31">
        <f t="shared" ca="1" si="198"/>
        <v>-51436.950000000004</v>
      </c>
      <c r="DE69" s="31">
        <f t="shared" ca="1" si="199"/>
        <v>-19503.060000000001</v>
      </c>
      <c r="DF69" s="31">
        <f t="shared" ca="1" si="200"/>
        <v>-19634.050000000003</v>
      </c>
      <c r="DG69" s="31">
        <f t="shared" ca="1" si="201"/>
        <v>-27232.66</v>
      </c>
      <c r="DH69" s="31">
        <f t="shared" ca="1" si="202"/>
        <v>-16169.550000000001</v>
      </c>
      <c r="DI69" s="32">
        <f t="shared" ca="1" si="68"/>
        <v>-1415.15</v>
      </c>
      <c r="DJ69" s="32">
        <f t="shared" ca="1" si="69"/>
        <v>-2168.19</v>
      </c>
      <c r="DK69" s="32">
        <f t="shared" ca="1" si="70"/>
        <v>-964.19</v>
      </c>
      <c r="DL69" s="32">
        <f t="shared" ca="1" si="71"/>
        <v>-775.55</v>
      </c>
      <c r="DM69" s="32">
        <f t="shared" ca="1" si="72"/>
        <v>-2912.5</v>
      </c>
      <c r="DN69" s="32">
        <f t="shared" ca="1" si="73"/>
        <v>-3097.25</v>
      </c>
      <c r="DO69" s="32">
        <f t="shared" ca="1" si="74"/>
        <v>-8944.4500000000007</v>
      </c>
      <c r="DP69" s="32">
        <f t="shared" ca="1" si="75"/>
        <v>-2571.85</v>
      </c>
      <c r="DQ69" s="32">
        <f t="shared" ca="1" si="76"/>
        <v>-975.15</v>
      </c>
      <c r="DR69" s="32">
        <f t="shared" ca="1" si="77"/>
        <v>-981.7</v>
      </c>
      <c r="DS69" s="32">
        <f t="shared" ca="1" si="78"/>
        <v>-1361.63</v>
      </c>
      <c r="DT69" s="32">
        <f t="shared" ca="1" si="79"/>
        <v>-808.48</v>
      </c>
      <c r="DU69" s="31">
        <f t="shared" ca="1" si="80"/>
        <v>-5276.1</v>
      </c>
      <c r="DV69" s="31">
        <f t="shared" ca="1" si="81"/>
        <v>-7982.36</v>
      </c>
      <c r="DW69" s="31">
        <f t="shared" ca="1" si="82"/>
        <v>-3509.08</v>
      </c>
      <c r="DX69" s="31">
        <f t="shared" ca="1" si="83"/>
        <v>-2786.29</v>
      </c>
      <c r="DY69" s="31">
        <f t="shared" ca="1" si="84"/>
        <v>-10332.01</v>
      </c>
      <c r="DZ69" s="31">
        <f t="shared" ca="1" si="85"/>
        <v>-10842.73</v>
      </c>
      <c r="EA69" s="31">
        <f t="shared" ca="1" si="86"/>
        <v>-30908</v>
      </c>
      <c r="EB69" s="31">
        <f t="shared" ca="1" si="87"/>
        <v>-8767.01</v>
      </c>
      <c r="EC69" s="31">
        <f t="shared" ca="1" si="88"/>
        <v>-3278.59</v>
      </c>
      <c r="ED69" s="31">
        <f t="shared" ca="1" si="89"/>
        <v>-3256.23</v>
      </c>
      <c r="EE69" s="31">
        <f t="shared" ca="1" si="90"/>
        <v>-4452.82</v>
      </c>
      <c r="EF69" s="31">
        <f t="shared" ca="1" si="91"/>
        <v>-2607.34</v>
      </c>
      <c r="EG69" s="32">
        <f t="shared" ca="1" si="92"/>
        <v>-34994.29</v>
      </c>
      <c r="EH69" s="32">
        <f t="shared" ca="1" si="93"/>
        <v>-53514.350000000006</v>
      </c>
      <c r="EI69" s="32">
        <f t="shared" ca="1" si="94"/>
        <v>-23757.160000000003</v>
      </c>
      <c r="EJ69" s="32">
        <f t="shared" ca="1" si="95"/>
        <v>-19072.789999999997</v>
      </c>
      <c r="EK69" s="32">
        <f t="shared" ca="1" si="96"/>
        <v>-71494.53</v>
      </c>
      <c r="EL69" s="32">
        <f t="shared" ca="1" si="97"/>
        <v>-75885.049999999988</v>
      </c>
      <c r="EM69" s="32">
        <f t="shared" ca="1" si="98"/>
        <v>-218741.44</v>
      </c>
      <c r="EN69" s="32">
        <f t="shared" ca="1" si="99"/>
        <v>-62775.810000000005</v>
      </c>
      <c r="EO69" s="32">
        <f t="shared" ca="1" si="100"/>
        <v>-23756.800000000003</v>
      </c>
      <c r="EP69" s="32">
        <f t="shared" ca="1" si="101"/>
        <v>-23871.980000000003</v>
      </c>
      <c r="EQ69" s="32">
        <f t="shared" ca="1" si="102"/>
        <v>-33047.11</v>
      </c>
      <c r="ER69" s="32">
        <f t="shared" ca="1" si="103"/>
        <v>-19585.370000000003</v>
      </c>
    </row>
    <row r="70" spans="1:148" x14ac:dyDescent="0.25">
      <c r="A70" t="s">
        <v>482</v>
      </c>
      <c r="B70" s="1" t="s">
        <v>46</v>
      </c>
      <c r="C70" t="str">
        <f t="shared" ca="1" si="216"/>
        <v>GN1</v>
      </c>
      <c r="D70" t="str">
        <f t="shared" ca="1" si="217"/>
        <v>Genesee #1</v>
      </c>
      <c r="E70" s="51">
        <v>260107.23854369999</v>
      </c>
      <c r="F70" s="51">
        <v>164491.2001431</v>
      </c>
      <c r="G70" s="51">
        <v>253767.6784191</v>
      </c>
      <c r="H70" s="51">
        <v>271302.36667419999</v>
      </c>
      <c r="I70" s="51">
        <v>241028.95709909999</v>
      </c>
      <c r="J70" s="51">
        <v>258993.48500399999</v>
      </c>
      <c r="K70" s="51">
        <v>290823.17752159998</v>
      </c>
      <c r="L70" s="51">
        <v>289248.6335546</v>
      </c>
      <c r="M70" s="51">
        <v>273874.21476060001</v>
      </c>
      <c r="N70" s="51">
        <v>284925.04804909998</v>
      </c>
      <c r="O70" s="51">
        <v>279277.08543099998</v>
      </c>
      <c r="P70" s="51">
        <v>291908.74676369998</v>
      </c>
      <c r="Q70" s="32">
        <v>11034085.26</v>
      </c>
      <c r="R70" s="32">
        <v>18433860.260000002</v>
      </c>
      <c r="S70" s="32">
        <v>11184772.800000001</v>
      </c>
      <c r="T70" s="32">
        <v>8394800.4499999993</v>
      </c>
      <c r="U70" s="32">
        <v>9342853.4700000007</v>
      </c>
      <c r="V70" s="32">
        <v>11088021.9</v>
      </c>
      <c r="W70" s="32">
        <v>36242571.829999998</v>
      </c>
      <c r="X70" s="32">
        <v>13192044.039999999</v>
      </c>
      <c r="Y70" s="32">
        <v>6605306.3499999996</v>
      </c>
      <c r="Z70" s="32">
        <v>7683923.3700000001</v>
      </c>
      <c r="AA70" s="32">
        <v>10601905.34</v>
      </c>
      <c r="AB70" s="32">
        <v>7854348.6100000003</v>
      </c>
      <c r="AC70" s="2">
        <v>4.3899999999999997</v>
      </c>
      <c r="AD70" s="2">
        <v>4.3899999999999997</v>
      </c>
      <c r="AE70" s="2">
        <v>4.3899999999999997</v>
      </c>
      <c r="AF70" s="2">
        <v>4.3899999999999997</v>
      </c>
      <c r="AG70" s="2">
        <v>4.3899999999999997</v>
      </c>
      <c r="AH70" s="2">
        <v>4.3899999999999997</v>
      </c>
      <c r="AI70" s="2">
        <v>4.3899999999999997</v>
      </c>
      <c r="AJ70" s="2">
        <v>4.3899999999999997</v>
      </c>
      <c r="AK70" s="2">
        <v>4.3899999999999997</v>
      </c>
      <c r="AL70" s="2">
        <v>4.3899999999999997</v>
      </c>
      <c r="AM70" s="2">
        <v>4.3899999999999997</v>
      </c>
      <c r="AN70" s="2">
        <v>4.3899999999999997</v>
      </c>
      <c r="AO70" s="33">
        <v>484396.34</v>
      </c>
      <c r="AP70" s="33">
        <v>809246.47</v>
      </c>
      <c r="AQ70" s="33">
        <v>491011.53</v>
      </c>
      <c r="AR70" s="33">
        <v>368531.74</v>
      </c>
      <c r="AS70" s="33">
        <v>410151.27</v>
      </c>
      <c r="AT70" s="33">
        <v>486764.16</v>
      </c>
      <c r="AU70" s="33">
        <v>1591048.9</v>
      </c>
      <c r="AV70" s="33">
        <v>579130.73</v>
      </c>
      <c r="AW70" s="33">
        <v>289972.95</v>
      </c>
      <c r="AX70" s="33">
        <v>337324.24</v>
      </c>
      <c r="AY70" s="33">
        <v>465423.64</v>
      </c>
      <c r="AZ70" s="33">
        <v>344805.9</v>
      </c>
      <c r="BA70" s="31">
        <f t="shared" si="44"/>
        <v>-12137.49</v>
      </c>
      <c r="BB70" s="31">
        <f t="shared" si="45"/>
        <v>-20277.25</v>
      </c>
      <c r="BC70" s="31">
        <f t="shared" si="46"/>
        <v>-12303.25</v>
      </c>
      <c r="BD70" s="31">
        <f t="shared" si="47"/>
        <v>-12592.2</v>
      </c>
      <c r="BE70" s="31">
        <f t="shared" si="48"/>
        <v>-14014.28</v>
      </c>
      <c r="BF70" s="31">
        <f t="shared" si="49"/>
        <v>-16632.03</v>
      </c>
      <c r="BG70" s="31">
        <f t="shared" si="50"/>
        <v>54363.86</v>
      </c>
      <c r="BH70" s="31">
        <f t="shared" si="51"/>
        <v>19788.07</v>
      </c>
      <c r="BI70" s="31">
        <f t="shared" si="52"/>
        <v>9907.9599999999991</v>
      </c>
      <c r="BJ70" s="31">
        <f t="shared" si="53"/>
        <v>51482.29</v>
      </c>
      <c r="BK70" s="31">
        <f t="shared" si="54"/>
        <v>71032.77</v>
      </c>
      <c r="BL70" s="31">
        <f t="shared" si="55"/>
        <v>52624.14</v>
      </c>
      <c r="BM70" s="6">
        <f t="shared" ca="1" si="218"/>
        <v>5.7799999999999997E-2</v>
      </c>
      <c r="BN70" s="6">
        <f t="shared" ca="1" si="218"/>
        <v>5.7799999999999997E-2</v>
      </c>
      <c r="BO70" s="6">
        <f t="shared" ca="1" si="218"/>
        <v>5.7799999999999997E-2</v>
      </c>
      <c r="BP70" s="6">
        <f t="shared" ca="1" si="218"/>
        <v>5.7799999999999997E-2</v>
      </c>
      <c r="BQ70" s="6">
        <f t="shared" ca="1" si="218"/>
        <v>5.7799999999999997E-2</v>
      </c>
      <c r="BR70" s="6">
        <f t="shared" ca="1" si="218"/>
        <v>5.7799999999999997E-2</v>
      </c>
      <c r="BS70" s="6">
        <f t="shared" ca="1" si="218"/>
        <v>5.7799999999999997E-2</v>
      </c>
      <c r="BT70" s="6">
        <f t="shared" ca="1" si="218"/>
        <v>5.7799999999999997E-2</v>
      </c>
      <c r="BU70" s="6">
        <f t="shared" ca="1" si="218"/>
        <v>5.7799999999999997E-2</v>
      </c>
      <c r="BV70" s="6">
        <f t="shared" ca="1" si="218"/>
        <v>5.7799999999999997E-2</v>
      </c>
      <c r="BW70" s="6">
        <f t="shared" ca="1" si="218"/>
        <v>5.7799999999999997E-2</v>
      </c>
      <c r="BX70" s="6">
        <f t="shared" ca="1" si="218"/>
        <v>5.7799999999999997E-2</v>
      </c>
      <c r="BY70" s="31">
        <f t="shared" ca="1" si="219"/>
        <v>637770.13</v>
      </c>
      <c r="BZ70" s="31">
        <f t="shared" ca="1" si="220"/>
        <v>1065477.1200000001</v>
      </c>
      <c r="CA70" s="31">
        <f t="shared" ca="1" si="221"/>
        <v>646479.87</v>
      </c>
      <c r="CB70" s="31">
        <f t="shared" ca="1" si="222"/>
        <v>485219.47</v>
      </c>
      <c r="CC70" s="31">
        <f t="shared" ca="1" si="223"/>
        <v>540016.93000000005</v>
      </c>
      <c r="CD70" s="31">
        <f t="shared" ca="1" si="224"/>
        <v>640887.67000000004</v>
      </c>
      <c r="CE70" s="31">
        <f t="shared" ca="1" si="225"/>
        <v>2094820.65</v>
      </c>
      <c r="CF70" s="31">
        <f t="shared" ca="1" si="226"/>
        <v>762500.15</v>
      </c>
      <c r="CG70" s="31">
        <f t="shared" ca="1" si="227"/>
        <v>381786.71</v>
      </c>
      <c r="CH70" s="31">
        <f t="shared" ca="1" si="228"/>
        <v>444130.77</v>
      </c>
      <c r="CI70" s="31">
        <f t="shared" ca="1" si="229"/>
        <v>612790.13</v>
      </c>
      <c r="CJ70" s="31">
        <f t="shared" ca="1" si="230"/>
        <v>453981.35</v>
      </c>
      <c r="CK70" s="32">
        <f t="shared" ca="1" si="56"/>
        <v>7723.86</v>
      </c>
      <c r="CL70" s="32">
        <f t="shared" ca="1" si="57"/>
        <v>12903.7</v>
      </c>
      <c r="CM70" s="32">
        <f t="shared" ca="1" si="58"/>
        <v>7829.34</v>
      </c>
      <c r="CN70" s="32">
        <f t="shared" ca="1" si="59"/>
        <v>5876.36</v>
      </c>
      <c r="CO70" s="32">
        <f t="shared" ca="1" si="60"/>
        <v>6540</v>
      </c>
      <c r="CP70" s="32">
        <f t="shared" ca="1" si="61"/>
        <v>7761.62</v>
      </c>
      <c r="CQ70" s="32">
        <f t="shared" ca="1" si="62"/>
        <v>25369.8</v>
      </c>
      <c r="CR70" s="32">
        <f t="shared" ca="1" si="63"/>
        <v>9234.43</v>
      </c>
      <c r="CS70" s="32">
        <f t="shared" ca="1" si="64"/>
        <v>4623.71</v>
      </c>
      <c r="CT70" s="32">
        <f t="shared" ca="1" si="65"/>
        <v>5378.75</v>
      </c>
      <c r="CU70" s="32">
        <f t="shared" ca="1" si="66"/>
        <v>7421.33</v>
      </c>
      <c r="CV70" s="32">
        <f t="shared" ca="1" si="67"/>
        <v>5498.04</v>
      </c>
      <c r="CW70" s="31">
        <f t="shared" ca="1" si="191"/>
        <v>173235.13999999996</v>
      </c>
      <c r="CX70" s="31">
        <f t="shared" ca="1" si="192"/>
        <v>289411.60000000009</v>
      </c>
      <c r="CY70" s="31">
        <f t="shared" ca="1" si="193"/>
        <v>175600.92999999993</v>
      </c>
      <c r="CZ70" s="31">
        <f t="shared" ca="1" si="194"/>
        <v>135156.28999999998</v>
      </c>
      <c r="DA70" s="31">
        <f t="shared" ca="1" si="195"/>
        <v>150419.94000000003</v>
      </c>
      <c r="DB70" s="31">
        <f t="shared" ca="1" si="196"/>
        <v>178517.16000000006</v>
      </c>
      <c r="DC70" s="31">
        <f t="shared" ca="1" si="197"/>
        <v>474777.68999999983</v>
      </c>
      <c r="DD70" s="31">
        <f t="shared" ca="1" si="198"/>
        <v>172815.78000000009</v>
      </c>
      <c r="DE70" s="31">
        <f t="shared" ca="1" si="199"/>
        <v>86529.510000000038</v>
      </c>
      <c r="DF70" s="31">
        <f t="shared" ca="1" si="200"/>
        <v>60702.990000000027</v>
      </c>
      <c r="DG70" s="31">
        <f t="shared" ca="1" si="201"/>
        <v>83755.049999999945</v>
      </c>
      <c r="DH70" s="31">
        <f t="shared" ca="1" si="202"/>
        <v>62049.349999999933</v>
      </c>
      <c r="DI70" s="32">
        <f t="shared" ref="DI70:DI133" ca="1" si="231">ROUND(CW70*5%,2)</f>
        <v>8661.76</v>
      </c>
      <c r="DJ70" s="32">
        <f t="shared" ref="DJ70:DJ133" ca="1" si="232">ROUND(CX70*5%,2)</f>
        <v>14470.58</v>
      </c>
      <c r="DK70" s="32">
        <f t="shared" ref="DK70:DK133" ca="1" si="233">ROUND(CY70*5%,2)</f>
        <v>8780.0499999999993</v>
      </c>
      <c r="DL70" s="32">
        <f t="shared" ref="DL70:DL133" ca="1" si="234">ROUND(CZ70*5%,2)</f>
        <v>6757.81</v>
      </c>
      <c r="DM70" s="32">
        <f t="shared" ref="DM70:DM133" ca="1" si="235">ROUND(DA70*5%,2)</f>
        <v>7521</v>
      </c>
      <c r="DN70" s="32">
        <f t="shared" ref="DN70:DN133" ca="1" si="236">ROUND(DB70*5%,2)</f>
        <v>8925.86</v>
      </c>
      <c r="DO70" s="32">
        <f t="shared" ref="DO70:DO133" ca="1" si="237">ROUND(DC70*5%,2)</f>
        <v>23738.880000000001</v>
      </c>
      <c r="DP70" s="32">
        <f t="shared" ref="DP70:DP133" ca="1" si="238">ROUND(DD70*5%,2)</f>
        <v>8640.7900000000009</v>
      </c>
      <c r="DQ70" s="32">
        <f t="shared" ref="DQ70:DQ133" ca="1" si="239">ROUND(DE70*5%,2)</f>
        <v>4326.4799999999996</v>
      </c>
      <c r="DR70" s="32">
        <f t="shared" ref="DR70:DR133" ca="1" si="240">ROUND(DF70*5%,2)</f>
        <v>3035.15</v>
      </c>
      <c r="DS70" s="32">
        <f t="shared" ref="DS70:DS133" ca="1" si="241">ROUND(DG70*5%,2)</f>
        <v>4187.75</v>
      </c>
      <c r="DT70" s="32">
        <f t="shared" ref="DT70:DT133" ca="1" si="242">ROUND(DH70*5%,2)</f>
        <v>3102.47</v>
      </c>
      <c r="DU70" s="31">
        <f t="shared" ref="DU70:DU133" ca="1" si="243">ROUND(CW70*DU$3,2)</f>
        <v>32293.55</v>
      </c>
      <c r="DV70" s="31">
        <f t="shared" ref="DV70:DV133" ca="1" si="244">ROUND(CX70*DV$3,2)</f>
        <v>53274.58</v>
      </c>
      <c r="DW70" s="31">
        <f t="shared" ref="DW70:DW133" ca="1" si="245">ROUND(CY70*DW$3,2)</f>
        <v>31953.99</v>
      </c>
      <c r="DX70" s="31">
        <f t="shared" ref="DX70:DX133" ca="1" si="246">ROUND(CZ70*DX$3,2)</f>
        <v>24278.63</v>
      </c>
      <c r="DY70" s="31">
        <f t="shared" ref="DY70:DY133" ca="1" si="247">ROUND(DA70*DY$3,2)</f>
        <v>26680.5</v>
      </c>
      <c r="DZ70" s="31">
        <f t="shared" ref="DZ70:DZ133" ca="1" si="248">ROUND(DB70*DZ$3,2)</f>
        <v>31247.26</v>
      </c>
      <c r="EA70" s="31">
        <f t="shared" ref="EA70:EA133" ca="1" si="249">ROUND(DC70*EA$3,2)</f>
        <v>82030.929999999993</v>
      </c>
      <c r="EB70" s="31">
        <f t="shared" ref="EB70:EB133" ca="1" si="250">ROUND(DD70*EB$3,2)</f>
        <v>29455.06</v>
      </c>
      <c r="EC70" s="31">
        <f t="shared" ref="EC70:EC133" ca="1" si="251">ROUND(DE70*EC$3,2)</f>
        <v>14546.16</v>
      </c>
      <c r="ED70" s="31">
        <f t="shared" ref="ED70:ED133" ca="1" si="252">ROUND(DF70*ED$3,2)</f>
        <v>10067.35</v>
      </c>
      <c r="EE70" s="31">
        <f t="shared" ref="EE70:EE133" ca="1" si="253">ROUND(DG70*EE$3,2)</f>
        <v>13694.83</v>
      </c>
      <c r="EF70" s="31">
        <f t="shared" ref="EF70:EF133" ca="1" si="254">ROUND(DH70*EF$3,2)</f>
        <v>10005.469999999999</v>
      </c>
      <c r="EG70" s="32">
        <f t="shared" ref="EG70:EG133" ca="1" si="255">CW70+DI70+DU70</f>
        <v>214190.44999999995</v>
      </c>
      <c r="EH70" s="32">
        <f t="shared" ref="EH70:EH133" ca="1" si="256">CX70+DJ70+DV70</f>
        <v>357156.76000000013</v>
      </c>
      <c r="EI70" s="32">
        <f t="shared" ref="EI70:EI133" ca="1" si="257">CY70+DK70+DW70</f>
        <v>216334.96999999991</v>
      </c>
      <c r="EJ70" s="32">
        <f t="shared" ref="EJ70:EJ133" ca="1" si="258">CZ70+DL70+DX70</f>
        <v>166192.72999999998</v>
      </c>
      <c r="EK70" s="32">
        <f t="shared" ref="EK70:EK133" ca="1" si="259">DA70+DM70+DY70</f>
        <v>184621.44000000003</v>
      </c>
      <c r="EL70" s="32">
        <f t="shared" ref="EL70:EL133" ca="1" si="260">DB70+DN70+DZ70</f>
        <v>218690.28000000009</v>
      </c>
      <c r="EM70" s="32">
        <f t="shared" ref="EM70:EM133" ca="1" si="261">DC70+DO70+EA70</f>
        <v>580547.49999999977</v>
      </c>
      <c r="EN70" s="32">
        <f t="shared" ref="EN70:EN133" ca="1" si="262">DD70+DP70+EB70</f>
        <v>210911.63000000009</v>
      </c>
      <c r="EO70" s="32">
        <f t="shared" ref="EO70:EO133" ca="1" si="263">DE70+DQ70+EC70</f>
        <v>105402.15000000004</v>
      </c>
      <c r="EP70" s="32">
        <f t="shared" ref="EP70:EP133" ca="1" si="264">DF70+DR70+ED70</f>
        <v>73805.490000000034</v>
      </c>
      <c r="EQ70" s="32">
        <f t="shared" ref="EQ70:EQ133" ca="1" si="265">DG70+DS70+EE70</f>
        <v>101637.62999999995</v>
      </c>
      <c r="ER70" s="32">
        <f t="shared" ref="ER70:ER133" ca="1" si="266">DH70+DT70+EF70</f>
        <v>75157.289999999935</v>
      </c>
    </row>
    <row r="71" spans="1:148" x14ac:dyDescent="0.25">
      <c r="A71" t="s">
        <v>482</v>
      </c>
      <c r="B71" s="1" t="s">
        <v>47</v>
      </c>
      <c r="C71" t="str">
        <f t="shared" ca="1" si="216"/>
        <v>GN2</v>
      </c>
      <c r="D71" t="str">
        <f t="shared" ca="1" si="217"/>
        <v>Genesee #2</v>
      </c>
      <c r="E71" s="51">
        <v>286652.21555630001</v>
      </c>
      <c r="F71" s="51">
        <v>262624.89105690003</v>
      </c>
      <c r="G71" s="51">
        <v>282212.72168090002</v>
      </c>
      <c r="H71" s="51">
        <v>153746.30692579999</v>
      </c>
      <c r="I71" s="51">
        <v>144455.44800090001</v>
      </c>
      <c r="J71" s="51">
        <v>248288.59659599999</v>
      </c>
      <c r="K71" s="51">
        <v>290170.51367840002</v>
      </c>
      <c r="L71" s="51">
        <v>275240.98724540003</v>
      </c>
      <c r="M71" s="51">
        <v>275545.23843939998</v>
      </c>
      <c r="N71" s="51">
        <v>286525.52205119998</v>
      </c>
      <c r="O71" s="51">
        <v>277460.88896900002</v>
      </c>
      <c r="P71" s="51">
        <v>292265.3348363</v>
      </c>
      <c r="Q71" s="32">
        <v>12695173.01</v>
      </c>
      <c r="R71" s="32">
        <v>25408615.469999999</v>
      </c>
      <c r="S71" s="32">
        <v>12422524.01</v>
      </c>
      <c r="T71" s="32">
        <v>4425184.63</v>
      </c>
      <c r="U71" s="32">
        <v>10326015.460000001</v>
      </c>
      <c r="V71" s="32">
        <v>8237011.3700000001</v>
      </c>
      <c r="W71" s="32">
        <v>36171256.490000002</v>
      </c>
      <c r="X71" s="32">
        <v>12498387.380000001</v>
      </c>
      <c r="Y71" s="32">
        <v>6638259.1200000001</v>
      </c>
      <c r="Z71" s="32">
        <v>7730954.5800000001</v>
      </c>
      <c r="AA71" s="32">
        <v>10507058.01</v>
      </c>
      <c r="AB71" s="32">
        <v>7864596.4500000002</v>
      </c>
      <c r="AC71" s="2">
        <v>4.3899999999999997</v>
      </c>
      <c r="AD71" s="2">
        <v>4.3899999999999997</v>
      </c>
      <c r="AE71" s="2">
        <v>4.3899999999999997</v>
      </c>
      <c r="AF71" s="2">
        <v>4.3899999999999997</v>
      </c>
      <c r="AG71" s="2">
        <v>4.3899999999999997</v>
      </c>
      <c r="AH71" s="2">
        <v>4.3899999999999997</v>
      </c>
      <c r="AI71" s="2">
        <v>4.3899999999999997</v>
      </c>
      <c r="AJ71" s="2">
        <v>4.3899999999999997</v>
      </c>
      <c r="AK71" s="2">
        <v>4.3899999999999997</v>
      </c>
      <c r="AL71" s="2">
        <v>4.3899999999999997</v>
      </c>
      <c r="AM71" s="2">
        <v>4.3899999999999997</v>
      </c>
      <c r="AN71" s="2">
        <v>4.3899999999999997</v>
      </c>
      <c r="AO71" s="33">
        <v>557318.1</v>
      </c>
      <c r="AP71" s="33">
        <v>1115438.22</v>
      </c>
      <c r="AQ71" s="33">
        <v>545348.80000000005</v>
      </c>
      <c r="AR71" s="33">
        <v>194265.61</v>
      </c>
      <c r="AS71" s="33">
        <v>453312.08</v>
      </c>
      <c r="AT71" s="33">
        <v>361604.8</v>
      </c>
      <c r="AU71" s="33">
        <v>1587918.16</v>
      </c>
      <c r="AV71" s="33">
        <v>548679.21</v>
      </c>
      <c r="AW71" s="33">
        <v>291419.58</v>
      </c>
      <c r="AX71" s="33">
        <v>339388.91</v>
      </c>
      <c r="AY71" s="33">
        <v>461259.85</v>
      </c>
      <c r="AZ71" s="33">
        <v>345255.78</v>
      </c>
      <c r="BA71" s="31">
        <f t="shared" si="44"/>
        <v>-13964.69</v>
      </c>
      <c r="BB71" s="31">
        <f t="shared" si="45"/>
        <v>-27949.48</v>
      </c>
      <c r="BC71" s="31">
        <f t="shared" si="46"/>
        <v>-13664.78</v>
      </c>
      <c r="BD71" s="31">
        <f t="shared" si="47"/>
        <v>-6637.78</v>
      </c>
      <c r="BE71" s="31">
        <f t="shared" si="48"/>
        <v>-15489.02</v>
      </c>
      <c r="BF71" s="31">
        <f t="shared" si="49"/>
        <v>-12355.52</v>
      </c>
      <c r="BG71" s="31">
        <f t="shared" si="50"/>
        <v>54256.88</v>
      </c>
      <c r="BH71" s="31">
        <f t="shared" si="51"/>
        <v>18747.580000000002</v>
      </c>
      <c r="BI71" s="31">
        <f t="shared" si="52"/>
        <v>9957.39</v>
      </c>
      <c r="BJ71" s="31">
        <f t="shared" si="53"/>
        <v>51797.4</v>
      </c>
      <c r="BK71" s="31">
        <f t="shared" si="54"/>
        <v>70397.289999999994</v>
      </c>
      <c r="BL71" s="31">
        <f t="shared" si="55"/>
        <v>52692.800000000003</v>
      </c>
      <c r="BM71" s="6">
        <f t="shared" ca="1" si="218"/>
        <v>5.8000000000000003E-2</v>
      </c>
      <c r="BN71" s="6">
        <f t="shared" ca="1" si="218"/>
        <v>5.8000000000000003E-2</v>
      </c>
      <c r="BO71" s="6">
        <f t="shared" ca="1" si="218"/>
        <v>5.8000000000000003E-2</v>
      </c>
      <c r="BP71" s="6">
        <f t="shared" ca="1" si="218"/>
        <v>5.8000000000000003E-2</v>
      </c>
      <c r="BQ71" s="6">
        <f t="shared" ca="1" si="218"/>
        <v>5.8000000000000003E-2</v>
      </c>
      <c r="BR71" s="6">
        <f t="shared" ca="1" si="218"/>
        <v>5.8000000000000003E-2</v>
      </c>
      <c r="BS71" s="6">
        <f t="shared" ca="1" si="218"/>
        <v>5.8000000000000003E-2</v>
      </c>
      <c r="BT71" s="6">
        <f t="shared" ca="1" si="218"/>
        <v>5.8000000000000003E-2</v>
      </c>
      <c r="BU71" s="6">
        <f t="shared" ca="1" si="218"/>
        <v>5.8000000000000003E-2</v>
      </c>
      <c r="BV71" s="6">
        <f t="shared" ca="1" si="218"/>
        <v>5.8000000000000003E-2</v>
      </c>
      <c r="BW71" s="6">
        <f t="shared" ca="1" si="218"/>
        <v>5.8000000000000003E-2</v>
      </c>
      <c r="BX71" s="6">
        <f t="shared" ca="1" si="218"/>
        <v>5.8000000000000003E-2</v>
      </c>
      <c r="BY71" s="31">
        <f t="shared" ca="1" si="219"/>
        <v>736320.03</v>
      </c>
      <c r="BZ71" s="31">
        <f t="shared" ca="1" si="220"/>
        <v>1473699.7</v>
      </c>
      <c r="CA71" s="31">
        <f t="shared" ca="1" si="221"/>
        <v>720506.39</v>
      </c>
      <c r="CB71" s="31">
        <f t="shared" ca="1" si="222"/>
        <v>256660.71</v>
      </c>
      <c r="CC71" s="31">
        <f t="shared" ca="1" si="223"/>
        <v>598908.9</v>
      </c>
      <c r="CD71" s="31">
        <f t="shared" ca="1" si="224"/>
        <v>477746.66</v>
      </c>
      <c r="CE71" s="31">
        <f t="shared" ca="1" si="225"/>
        <v>2097932.88</v>
      </c>
      <c r="CF71" s="31">
        <f t="shared" ca="1" si="226"/>
        <v>724906.47</v>
      </c>
      <c r="CG71" s="31">
        <f t="shared" ca="1" si="227"/>
        <v>385019.03</v>
      </c>
      <c r="CH71" s="31">
        <f t="shared" ca="1" si="228"/>
        <v>448395.37</v>
      </c>
      <c r="CI71" s="31">
        <f t="shared" ca="1" si="229"/>
        <v>609409.36</v>
      </c>
      <c r="CJ71" s="31">
        <f t="shared" ca="1" si="230"/>
        <v>456146.59</v>
      </c>
      <c r="CK71" s="32">
        <f t="shared" ca="1" si="56"/>
        <v>8886.6200000000008</v>
      </c>
      <c r="CL71" s="32">
        <f t="shared" ca="1" si="57"/>
        <v>17786.03</v>
      </c>
      <c r="CM71" s="32">
        <f t="shared" ca="1" si="58"/>
        <v>8695.77</v>
      </c>
      <c r="CN71" s="32">
        <f t="shared" ca="1" si="59"/>
        <v>3097.63</v>
      </c>
      <c r="CO71" s="32">
        <f t="shared" ca="1" si="60"/>
        <v>7228.21</v>
      </c>
      <c r="CP71" s="32">
        <f t="shared" ca="1" si="61"/>
        <v>5765.91</v>
      </c>
      <c r="CQ71" s="32">
        <f t="shared" ca="1" si="62"/>
        <v>25319.88</v>
      </c>
      <c r="CR71" s="32">
        <f t="shared" ca="1" si="63"/>
        <v>8748.8700000000008</v>
      </c>
      <c r="CS71" s="32">
        <f t="shared" ca="1" si="64"/>
        <v>4646.78</v>
      </c>
      <c r="CT71" s="32">
        <f t="shared" ca="1" si="65"/>
        <v>5411.67</v>
      </c>
      <c r="CU71" s="32">
        <f t="shared" ca="1" si="66"/>
        <v>7354.94</v>
      </c>
      <c r="CV71" s="32">
        <f t="shared" ca="1" si="67"/>
        <v>5505.22</v>
      </c>
      <c r="CW71" s="31">
        <f t="shared" ca="1" si="191"/>
        <v>201853.24000000005</v>
      </c>
      <c r="CX71" s="31">
        <f t="shared" ca="1" si="192"/>
        <v>403996.99</v>
      </c>
      <c r="CY71" s="31">
        <f t="shared" ca="1" si="193"/>
        <v>197518.13999999998</v>
      </c>
      <c r="CZ71" s="31">
        <f t="shared" ca="1" si="194"/>
        <v>72130.510000000009</v>
      </c>
      <c r="DA71" s="31">
        <f t="shared" ca="1" si="195"/>
        <v>168314.04999999996</v>
      </c>
      <c r="DB71" s="31">
        <f t="shared" ca="1" si="196"/>
        <v>134263.28999999995</v>
      </c>
      <c r="DC71" s="31">
        <f t="shared" ca="1" si="197"/>
        <v>481077.71999999986</v>
      </c>
      <c r="DD71" s="31">
        <f t="shared" ca="1" si="198"/>
        <v>166228.54999999999</v>
      </c>
      <c r="DE71" s="31">
        <f t="shared" ca="1" si="199"/>
        <v>88288.84000000004</v>
      </c>
      <c r="DF71" s="31">
        <f t="shared" ca="1" si="200"/>
        <v>62620.73</v>
      </c>
      <c r="DG71" s="31">
        <f t="shared" ca="1" si="201"/>
        <v>85107.15999999996</v>
      </c>
      <c r="DH71" s="31">
        <f t="shared" ca="1" si="202"/>
        <v>63703.229999999967</v>
      </c>
      <c r="DI71" s="32">
        <f t="shared" ca="1" si="231"/>
        <v>10092.66</v>
      </c>
      <c r="DJ71" s="32">
        <f t="shared" ca="1" si="232"/>
        <v>20199.849999999999</v>
      </c>
      <c r="DK71" s="32">
        <f t="shared" ca="1" si="233"/>
        <v>9875.91</v>
      </c>
      <c r="DL71" s="32">
        <f t="shared" ca="1" si="234"/>
        <v>3606.53</v>
      </c>
      <c r="DM71" s="32">
        <f t="shared" ca="1" si="235"/>
        <v>8415.7000000000007</v>
      </c>
      <c r="DN71" s="32">
        <f t="shared" ca="1" si="236"/>
        <v>6713.16</v>
      </c>
      <c r="DO71" s="32">
        <f t="shared" ca="1" si="237"/>
        <v>24053.89</v>
      </c>
      <c r="DP71" s="32">
        <f t="shared" ca="1" si="238"/>
        <v>8311.43</v>
      </c>
      <c r="DQ71" s="32">
        <f t="shared" ca="1" si="239"/>
        <v>4414.4399999999996</v>
      </c>
      <c r="DR71" s="32">
        <f t="shared" ca="1" si="240"/>
        <v>3131.04</v>
      </c>
      <c r="DS71" s="32">
        <f t="shared" ca="1" si="241"/>
        <v>4255.3599999999997</v>
      </c>
      <c r="DT71" s="32">
        <f t="shared" ca="1" si="242"/>
        <v>3185.16</v>
      </c>
      <c r="DU71" s="31">
        <f t="shared" ca="1" si="243"/>
        <v>37628.379999999997</v>
      </c>
      <c r="DV71" s="31">
        <f t="shared" ca="1" si="244"/>
        <v>74367.34</v>
      </c>
      <c r="DW71" s="31">
        <f t="shared" ca="1" si="245"/>
        <v>35942.25</v>
      </c>
      <c r="DX71" s="31">
        <f t="shared" ca="1" si="246"/>
        <v>12957.07</v>
      </c>
      <c r="DY71" s="31">
        <f t="shared" ca="1" si="247"/>
        <v>29854.44</v>
      </c>
      <c r="DZ71" s="31">
        <f t="shared" ca="1" si="248"/>
        <v>23501.16</v>
      </c>
      <c r="EA71" s="31">
        <f t="shared" ca="1" si="249"/>
        <v>83119.44</v>
      </c>
      <c r="EB71" s="31">
        <f t="shared" ca="1" si="250"/>
        <v>28332.32</v>
      </c>
      <c r="EC71" s="31">
        <f t="shared" ca="1" si="251"/>
        <v>14841.91</v>
      </c>
      <c r="ED71" s="31">
        <f t="shared" ca="1" si="252"/>
        <v>10385.4</v>
      </c>
      <c r="EE71" s="31">
        <f t="shared" ca="1" si="253"/>
        <v>13915.91</v>
      </c>
      <c r="EF71" s="31">
        <f t="shared" ca="1" si="254"/>
        <v>10272.16</v>
      </c>
      <c r="EG71" s="32">
        <f t="shared" ca="1" si="255"/>
        <v>249574.28000000006</v>
      </c>
      <c r="EH71" s="32">
        <f t="shared" ca="1" si="256"/>
        <v>498564.17999999993</v>
      </c>
      <c r="EI71" s="32">
        <f t="shared" ca="1" si="257"/>
        <v>243336.3</v>
      </c>
      <c r="EJ71" s="32">
        <f t="shared" ca="1" si="258"/>
        <v>88694.110000000015</v>
      </c>
      <c r="EK71" s="32">
        <f t="shared" ca="1" si="259"/>
        <v>206584.18999999997</v>
      </c>
      <c r="EL71" s="32">
        <f t="shared" ca="1" si="260"/>
        <v>164477.60999999996</v>
      </c>
      <c r="EM71" s="32">
        <f t="shared" ca="1" si="261"/>
        <v>588251.04999999981</v>
      </c>
      <c r="EN71" s="32">
        <f t="shared" ca="1" si="262"/>
        <v>202872.3</v>
      </c>
      <c r="EO71" s="32">
        <f t="shared" ca="1" si="263"/>
        <v>107545.19000000005</v>
      </c>
      <c r="EP71" s="32">
        <f t="shared" ca="1" si="264"/>
        <v>76137.17</v>
      </c>
      <c r="EQ71" s="32">
        <f t="shared" ca="1" si="265"/>
        <v>103278.42999999996</v>
      </c>
      <c r="ER71" s="32">
        <f t="shared" ca="1" si="266"/>
        <v>77160.549999999974</v>
      </c>
    </row>
    <row r="72" spans="1:148" x14ac:dyDescent="0.25">
      <c r="A72" t="s">
        <v>483</v>
      </c>
      <c r="B72" s="1" t="s">
        <v>79</v>
      </c>
      <c r="C72" t="str">
        <f t="shared" ca="1" si="216"/>
        <v>GN3</v>
      </c>
      <c r="D72" t="str">
        <f t="shared" ca="1" si="217"/>
        <v>Genesee #3</v>
      </c>
      <c r="E72" s="51">
        <v>324202.28820000001</v>
      </c>
      <c r="F72" s="51">
        <v>305146.64159999997</v>
      </c>
      <c r="G72" s="51">
        <v>294395.97580000001</v>
      </c>
      <c r="H72" s="51">
        <v>322564.26809999999</v>
      </c>
      <c r="I72" s="51">
        <v>236344.54380000001</v>
      </c>
      <c r="J72" s="51">
        <v>311194.65490000002</v>
      </c>
      <c r="K72" s="51">
        <v>322472.7671</v>
      </c>
      <c r="L72" s="51">
        <v>334525.15870000003</v>
      </c>
      <c r="M72" s="51">
        <v>286468.72560000001</v>
      </c>
      <c r="N72" s="51">
        <v>68605.939299999998</v>
      </c>
      <c r="O72" s="51">
        <v>329025.4325</v>
      </c>
      <c r="P72" s="51">
        <v>340434.00679999997</v>
      </c>
      <c r="Q72" s="32">
        <v>14506873.01</v>
      </c>
      <c r="R72" s="32">
        <v>29458393.460000001</v>
      </c>
      <c r="S72" s="32">
        <v>12553145.85</v>
      </c>
      <c r="T72" s="32">
        <v>9878256.8000000007</v>
      </c>
      <c r="U72" s="32">
        <v>12662804.57</v>
      </c>
      <c r="V72" s="32">
        <v>13413955.77</v>
      </c>
      <c r="W72" s="32">
        <v>40511954.770000003</v>
      </c>
      <c r="X72" s="32">
        <v>15160191.140000001</v>
      </c>
      <c r="Y72" s="32">
        <v>6555455.8899999997</v>
      </c>
      <c r="Z72" s="32">
        <v>1556757.46</v>
      </c>
      <c r="AA72" s="32">
        <v>12418735.23</v>
      </c>
      <c r="AB72" s="32">
        <v>9157357.0700000003</v>
      </c>
      <c r="AC72" s="2">
        <v>4.3899999999999997</v>
      </c>
      <c r="AD72" s="2">
        <v>4.3899999999999997</v>
      </c>
      <c r="AE72" s="2">
        <v>4.3899999999999997</v>
      </c>
      <c r="AF72" s="2">
        <v>4.3899999999999997</v>
      </c>
      <c r="AG72" s="2">
        <v>4.3899999999999997</v>
      </c>
      <c r="AH72" s="2">
        <v>4.3899999999999997</v>
      </c>
      <c r="AI72" s="2">
        <v>4.3899999999999997</v>
      </c>
      <c r="AJ72" s="2">
        <v>4.3899999999999997</v>
      </c>
      <c r="AK72" s="2">
        <v>4.3899999999999997</v>
      </c>
      <c r="AL72" s="2">
        <v>4.3899999999999997</v>
      </c>
      <c r="AM72" s="2">
        <v>4.3899999999999997</v>
      </c>
      <c r="AN72" s="2">
        <v>4.3899999999999997</v>
      </c>
      <c r="AO72" s="33">
        <v>636851.73</v>
      </c>
      <c r="AP72" s="33">
        <v>1293223.47</v>
      </c>
      <c r="AQ72" s="33">
        <v>551083.1</v>
      </c>
      <c r="AR72" s="33">
        <v>433655.47</v>
      </c>
      <c r="AS72" s="33">
        <v>555897.12</v>
      </c>
      <c r="AT72" s="33">
        <v>588872.66</v>
      </c>
      <c r="AU72" s="33">
        <v>1778474.81</v>
      </c>
      <c r="AV72" s="33">
        <v>665532.39</v>
      </c>
      <c r="AW72" s="33">
        <v>287784.51</v>
      </c>
      <c r="AX72" s="33">
        <v>68341.649999999994</v>
      </c>
      <c r="AY72" s="33">
        <v>545182.48</v>
      </c>
      <c r="AZ72" s="33">
        <v>402007.98</v>
      </c>
      <c r="BA72" s="31">
        <f t="shared" ref="BA72:BA135" si="267">ROUND(Q72*BA$3,2)</f>
        <v>-15957.56</v>
      </c>
      <c r="BB72" s="31">
        <f t="shared" ref="BB72:BB135" si="268">ROUND(R72*BB$3,2)</f>
        <v>-32404.23</v>
      </c>
      <c r="BC72" s="31">
        <f t="shared" ref="BC72:BC135" si="269">ROUND(S72*BC$3,2)</f>
        <v>-13808.46</v>
      </c>
      <c r="BD72" s="31">
        <f t="shared" ref="BD72:BD135" si="270">ROUND(T72*BD$3,2)</f>
        <v>-14817.39</v>
      </c>
      <c r="BE72" s="31">
        <f t="shared" ref="BE72:BE135" si="271">ROUND(U72*BE$3,2)</f>
        <v>-18994.21</v>
      </c>
      <c r="BF72" s="31">
        <f t="shared" ref="BF72:BF135" si="272">ROUND(V72*BF$3,2)</f>
        <v>-20120.93</v>
      </c>
      <c r="BG72" s="31">
        <f t="shared" ref="BG72:BG135" si="273">ROUND(W72*BG$3,2)</f>
        <v>60767.93</v>
      </c>
      <c r="BH72" s="31">
        <f t="shared" ref="BH72:BH135" si="274">ROUND(X72*BH$3,2)</f>
        <v>22740.29</v>
      </c>
      <c r="BI72" s="31">
        <f t="shared" ref="BI72:BI135" si="275">ROUND(Y72*BI$3,2)</f>
        <v>9833.18</v>
      </c>
      <c r="BJ72" s="31">
        <f t="shared" ref="BJ72:BJ135" si="276">ROUND(Z72*BJ$3,2)</f>
        <v>10430.27</v>
      </c>
      <c r="BK72" s="31">
        <f t="shared" ref="BK72:BK135" si="277">ROUND(AA72*BK$3,2)</f>
        <v>83205.53</v>
      </c>
      <c r="BL72" s="31">
        <f t="shared" ref="BL72:BL135" si="278">ROUND(AB72*BL$3,2)</f>
        <v>61354.29</v>
      </c>
      <c r="BM72" s="6">
        <f t="shared" ca="1" si="218"/>
        <v>5.7099999999999998E-2</v>
      </c>
      <c r="BN72" s="6">
        <f t="shared" ca="1" si="218"/>
        <v>5.7099999999999998E-2</v>
      </c>
      <c r="BO72" s="6">
        <f t="shared" ca="1" si="218"/>
        <v>5.7099999999999998E-2</v>
      </c>
      <c r="BP72" s="6">
        <f t="shared" ca="1" si="218"/>
        <v>5.7099999999999998E-2</v>
      </c>
      <c r="BQ72" s="6">
        <f t="shared" ca="1" si="218"/>
        <v>5.7099999999999998E-2</v>
      </c>
      <c r="BR72" s="6">
        <f t="shared" ca="1" si="218"/>
        <v>5.7099999999999998E-2</v>
      </c>
      <c r="BS72" s="6">
        <f t="shared" ca="1" si="218"/>
        <v>5.7099999999999998E-2</v>
      </c>
      <c r="BT72" s="6">
        <f t="shared" ca="1" si="218"/>
        <v>5.7099999999999998E-2</v>
      </c>
      <c r="BU72" s="6">
        <f t="shared" ca="1" si="218"/>
        <v>5.7099999999999998E-2</v>
      </c>
      <c r="BV72" s="6">
        <f t="shared" ca="1" si="218"/>
        <v>5.7099999999999998E-2</v>
      </c>
      <c r="BW72" s="6">
        <f t="shared" ca="1" si="218"/>
        <v>5.7099999999999998E-2</v>
      </c>
      <c r="BX72" s="6">
        <f t="shared" ca="1" si="218"/>
        <v>5.7099999999999998E-2</v>
      </c>
      <c r="BY72" s="31">
        <f t="shared" ca="1" si="219"/>
        <v>828342.45</v>
      </c>
      <c r="BZ72" s="31">
        <f t="shared" ca="1" si="220"/>
        <v>1682074.27</v>
      </c>
      <c r="CA72" s="31">
        <f t="shared" ca="1" si="221"/>
        <v>716784.63</v>
      </c>
      <c r="CB72" s="31">
        <f t="shared" ca="1" si="222"/>
        <v>564048.46</v>
      </c>
      <c r="CC72" s="31">
        <f t="shared" ca="1" si="223"/>
        <v>723046.14</v>
      </c>
      <c r="CD72" s="31">
        <f t="shared" ca="1" si="224"/>
        <v>765936.87</v>
      </c>
      <c r="CE72" s="31">
        <f t="shared" ca="1" si="225"/>
        <v>2313232.62</v>
      </c>
      <c r="CF72" s="31">
        <f t="shared" ca="1" si="226"/>
        <v>865646.91</v>
      </c>
      <c r="CG72" s="31">
        <f t="shared" ca="1" si="227"/>
        <v>374316.53</v>
      </c>
      <c r="CH72" s="31">
        <f t="shared" ca="1" si="228"/>
        <v>88890.85</v>
      </c>
      <c r="CI72" s="31">
        <f t="shared" ca="1" si="229"/>
        <v>709109.78</v>
      </c>
      <c r="CJ72" s="31">
        <f t="shared" ca="1" si="230"/>
        <v>522885.09</v>
      </c>
      <c r="CK72" s="32">
        <f t="shared" ref="CK72:CK135" ca="1" si="279">ROUND(Q72*$CV$3,2)</f>
        <v>10154.81</v>
      </c>
      <c r="CL72" s="32">
        <f t="shared" ref="CL72:CL135" ca="1" si="280">ROUND(R72*$CV$3,2)</f>
        <v>20620.88</v>
      </c>
      <c r="CM72" s="32">
        <f t="shared" ref="CM72:CM135" ca="1" si="281">ROUND(S72*$CV$3,2)</f>
        <v>8787.2000000000007</v>
      </c>
      <c r="CN72" s="32">
        <f t="shared" ref="CN72:CN135" ca="1" si="282">ROUND(T72*$CV$3,2)</f>
        <v>6914.78</v>
      </c>
      <c r="CO72" s="32">
        <f t="shared" ref="CO72:CO135" ca="1" si="283">ROUND(U72*$CV$3,2)</f>
        <v>8863.9599999999991</v>
      </c>
      <c r="CP72" s="32">
        <f t="shared" ref="CP72:CP135" ca="1" si="284">ROUND(V72*$CV$3,2)</f>
        <v>9389.77</v>
      </c>
      <c r="CQ72" s="32">
        <f t="shared" ref="CQ72:CQ135" ca="1" si="285">ROUND(W72*$CV$3,2)</f>
        <v>28358.37</v>
      </c>
      <c r="CR72" s="32">
        <f t="shared" ref="CR72:CR135" ca="1" si="286">ROUND(X72*$CV$3,2)</f>
        <v>10612.13</v>
      </c>
      <c r="CS72" s="32">
        <f t="shared" ref="CS72:CS135" ca="1" si="287">ROUND(Y72*$CV$3,2)</f>
        <v>4588.82</v>
      </c>
      <c r="CT72" s="32">
        <f t="shared" ref="CT72:CT135" ca="1" si="288">ROUND(Z72*$CV$3,2)</f>
        <v>1089.73</v>
      </c>
      <c r="CU72" s="32">
        <f t="shared" ref="CU72:CU135" ca="1" si="289">ROUND(AA72*$CV$3,2)</f>
        <v>8693.11</v>
      </c>
      <c r="CV72" s="32">
        <f t="shared" ref="CV72:CV135" ca="1" si="290">ROUND(AB72*$CV$3,2)</f>
        <v>6410.15</v>
      </c>
      <c r="CW72" s="31">
        <f t="shared" ref="CW72:CW135" ca="1" si="291">BY72+CK72-AO72-BA72</f>
        <v>217603.09000000003</v>
      </c>
      <c r="CX72" s="31">
        <f t="shared" ref="CX72:CX135" ca="1" si="292">BZ72+CL72-AP72-BB72</f>
        <v>441875.90999999992</v>
      </c>
      <c r="CY72" s="31">
        <f t="shared" ref="CY72:CY135" ca="1" si="293">CA72+CM72-AQ72-BC72</f>
        <v>188297.18999999997</v>
      </c>
      <c r="CZ72" s="31">
        <f t="shared" ref="CZ72:CZ135" ca="1" si="294">CB72+CN72-AR72-BD72</f>
        <v>152125.16000000003</v>
      </c>
      <c r="DA72" s="31">
        <f t="shared" ref="DA72:DA135" ca="1" si="295">CC72+CO72-AS72-BE72</f>
        <v>195007.18999999997</v>
      </c>
      <c r="DB72" s="31">
        <f t="shared" ref="DB72:DB135" ca="1" si="296">CD72+CP72-AT72-BF72</f>
        <v>206574.90999999997</v>
      </c>
      <c r="DC72" s="31">
        <f t="shared" ref="DC72:DC135" ca="1" si="297">CE72+CQ72-AU72-BG72</f>
        <v>502348.25000000017</v>
      </c>
      <c r="DD72" s="31">
        <f t="shared" ref="DD72:DD135" ca="1" si="298">CF72+CR72-AV72-BH72</f>
        <v>187986.36000000002</v>
      </c>
      <c r="DE72" s="31">
        <f t="shared" ref="DE72:DE135" ca="1" si="299">CG72+CS72-AW72-BI72</f>
        <v>81287.660000000033</v>
      </c>
      <c r="DF72" s="31">
        <f t="shared" ref="DF72:DF135" ca="1" si="300">CH72+CT72-AX72-BJ72</f>
        <v>11208.660000000007</v>
      </c>
      <c r="DG72" s="31">
        <f t="shared" ref="DG72:DG135" ca="1" si="301">CI72+CU72-AY72-BK72</f>
        <v>89414.880000000034</v>
      </c>
      <c r="DH72" s="31">
        <f t="shared" ref="DH72:DH135" ca="1" si="302">CJ72+CV72-AZ72-BL72</f>
        <v>65932.97</v>
      </c>
      <c r="DI72" s="32">
        <f t="shared" ca="1" si="231"/>
        <v>10880.15</v>
      </c>
      <c r="DJ72" s="32">
        <f t="shared" ca="1" si="232"/>
        <v>22093.8</v>
      </c>
      <c r="DK72" s="32">
        <f t="shared" ca="1" si="233"/>
        <v>9414.86</v>
      </c>
      <c r="DL72" s="32">
        <f t="shared" ca="1" si="234"/>
        <v>7606.26</v>
      </c>
      <c r="DM72" s="32">
        <f t="shared" ca="1" si="235"/>
        <v>9750.36</v>
      </c>
      <c r="DN72" s="32">
        <f t="shared" ca="1" si="236"/>
        <v>10328.75</v>
      </c>
      <c r="DO72" s="32">
        <f t="shared" ca="1" si="237"/>
        <v>25117.41</v>
      </c>
      <c r="DP72" s="32">
        <f t="shared" ca="1" si="238"/>
        <v>9399.32</v>
      </c>
      <c r="DQ72" s="32">
        <f t="shared" ca="1" si="239"/>
        <v>4064.38</v>
      </c>
      <c r="DR72" s="32">
        <f t="shared" ca="1" si="240"/>
        <v>560.42999999999995</v>
      </c>
      <c r="DS72" s="32">
        <f t="shared" ca="1" si="241"/>
        <v>4470.74</v>
      </c>
      <c r="DT72" s="32">
        <f t="shared" ca="1" si="242"/>
        <v>3296.65</v>
      </c>
      <c r="DU72" s="31">
        <f t="shared" ca="1" si="243"/>
        <v>40564.379999999997</v>
      </c>
      <c r="DV72" s="31">
        <f t="shared" ca="1" si="244"/>
        <v>81340.05</v>
      </c>
      <c r="DW72" s="31">
        <f t="shared" ca="1" si="245"/>
        <v>34264.32</v>
      </c>
      <c r="DX72" s="31">
        <f t="shared" ca="1" si="246"/>
        <v>27326.81</v>
      </c>
      <c r="DY72" s="31">
        <f t="shared" ca="1" si="247"/>
        <v>34589.1</v>
      </c>
      <c r="DZ72" s="31">
        <f t="shared" ca="1" si="248"/>
        <v>36158.43</v>
      </c>
      <c r="EA72" s="31">
        <f t="shared" ca="1" si="249"/>
        <v>86794.51</v>
      </c>
      <c r="EB72" s="31">
        <f t="shared" ca="1" si="250"/>
        <v>32040.76</v>
      </c>
      <c r="EC72" s="31">
        <f t="shared" ca="1" si="251"/>
        <v>13664.97</v>
      </c>
      <c r="ED72" s="31">
        <f t="shared" ca="1" si="252"/>
        <v>1858.91</v>
      </c>
      <c r="EE72" s="31">
        <f t="shared" ca="1" si="253"/>
        <v>14620.27</v>
      </c>
      <c r="EF72" s="31">
        <f t="shared" ca="1" si="254"/>
        <v>10631.7</v>
      </c>
      <c r="EG72" s="32">
        <f t="shared" ca="1" si="255"/>
        <v>269047.62</v>
      </c>
      <c r="EH72" s="32">
        <f t="shared" ca="1" si="256"/>
        <v>545309.75999999989</v>
      </c>
      <c r="EI72" s="32">
        <f t="shared" ca="1" si="257"/>
        <v>231976.37</v>
      </c>
      <c r="EJ72" s="32">
        <f t="shared" ca="1" si="258"/>
        <v>187058.23000000004</v>
      </c>
      <c r="EK72" s="32">
        <f t="shared" ca="1" si="259"/>
        <v>239346.65</v>
      </c>
      <c r="EL72" s="32">
        <f t="shared" ca="1" si="260"/>
        <v>253062.08999999997</v>
      </c>
      <c r="EM72" s="32">
        <f t="shared" ca="1" si="261"/>
        <v>614260.17000000016</v>
      </c>
      <c r="EN72" s="32">
        <f t="shared" ca="1" si="262"/>
        <v>229426.44000000003</v>
      </c>
      <c r="EO72" s="32">
        <f t="shared" ca="1" si="263"/>
        <v>99017.010000000038</v>
      </c>
      <c r="EP72" s="32">
        <f t="shared" ca="1" si="264"/>
        <v>13628.000000000007</v>
      </c>
      <c r="EQ72" s="32">
        <f t="shared" ca="1" si="265"/>
        <v>108505.89000000004</v>
      </c>
      <c r="ER72" s="32">
        <f t="shared" ca="1" si="266"/>
        <v>79861.319999999992</v>
      </c>
    </row>
    <row r="73" spans="1:148" x14ac:dyDescent="0.25">
      <c r="A73" t="s">
        <v>484</v>
      </c>
      <c r="B73" s="1" t="s">
        <v>43</v>
      </c>
      <c r="C73" t="str">
        <f t="shared" ref="C73:C104" ca="1" si="303">VLOOKUP($B73,LocationLookup,2,FALSE)</f>
        <v>GPEC</v>
      </c>
      <c r="D73" t="str">
        <f t="shared" ref="D73:D104" ca="1" si="304">VLOOKUP($C73,LossFactorLookup,2,FALSE)</f>
        <v>Grande Prairie EcoPower Industrial System</v>
      </c>
      <c r="E73" s="51">
        <v>5786.2203</v>
      </c>
      <c r="F73" s="51">
        <v>5123.5293000000001</v>
      </c>
      <c r="G73" s="51">
        <v>6374.2788</v>
      </c>
      <c r="H73" s="51">
        <v>6658.9105</v>
      </c>
      <c r="I73" s="51">
        <v>3528.0191</v>
      </c>
      <c r="J73" s="51">
        <v>5051.4713000000002</v>
      </c>
      <c r="K73" s="51">
        <v>5963.2529999999997</v>
      </c>
      <c r="L73" s="51">
        <v>5439.9957999999997</v>
      </c>
      <c r="M73" s="51">
        <v>5828.3633</v>
      </c>
      <c r="N73" s="51">
        <v>5396.6976999999997</v>
      </c>
      <c r="O73" s="51">
        <v>5430.7413999999999</v>
      </c>
      <c r="P73" s="51">
        <v>6055.3607000000002</v>
      </c>
      <c r="Q73" s="32">
        <v>271329.33</v>
      </c>
      <c r="R73" s="32">
        <v>478221.98</v>
      </c>
      <c r="S73" s="32">
        <v>266853.88</v>
      </c>
      <c r="T73" s="32">
        <v>198294.21</v>
      </c>
      <c r="U73" s="32">
        <v>178391.77</v>
      </c>
      <c r="V73" s="32">
        <v>229001.60000000001</v>
      </c>
      <c r="W73" s="32">
        <v>641779.51</v>
      </c>
      <c r="X73" s="32">
        <v>168227.03</v>
      </c>
      <c r="Y73" s="32">
        <v>137821.73000000001</v>
      </c>
      <c r="Z73" s="32">
        <v>139568.84</v>
      </c>
      <c r="AA73" s="32">
        <v>212160.21</v>
      </c>
      <c r="AB73" s="32">
        <v>158436.26999999999</v>
      </c>
      <c r="AC73" s="2">
        <v>-6.01</v>
      </c>
      <c r="AD73" s="2">
        <v>-6.01</v>
      </c>
      <c r="AE73" s="2">
        <v>-6.01</v>
      </c>
      <c r="AF73" s="2">
        <v>-6.01</v>
      </c>
      <c r="AG73" s="2">
        <v>-6.01</v>
      </c>
      <c r="AH73" s="2">
        <v>-6.01</v>
      </c>
      <c r="AI73" s="2">
        <v>-6.01</v>
      </c>
      <c r="AJ73" s="2">
        <v>-6.01</v>
      </c>
      <c r="AK73" s="2">
        <v>-6.01</v>
      </c>
      <c r="AL73" s="2">
        <v>-6.01</v>
      </c>
      <c r="AM73" s="2">
        <v>-6.01</v>
      </c>
      <c r="AN73" s="2">
        <v>-6.01</v>
      </c>
      <c r="AO73" s="33">
        <v>-16306.89</v>
      </c>
      <c r="AP73" s="33">
        <v>-28741.14</v>
      </c>
      <c r="AQ73" s="33">
        <v>-16037.92</v>
      </c>
      <c r="AR73" s="33">
        <v>-11917.48</v>
      </c>
      <c r="AS73" s="33">
        <v>-10721.35</v>
      </c>
      <c r="AT73" s="33">
        <v>-13763</v>
      </c>
      <c r="AU73" s="33">
        <v>-38570.949999999997</v>
      </c>
      <c r="AV73" s="33">
        <v>-10110.44</v>
      </c>
      <c r="AW73" s="33">
        <v>-8283.09</v>
      </c>
      <c r="AX73" s="33">
        <v>-8388.09</v>
      </c>
      <c r="AY73" s="33">
        <v>-12750.83</v>
      </c>
      <c r="AZ73" s="33">
        <v>-9522.02</v>
      </c>
      <c r="BA73" s="31">
        <f t="shared" si="267"/>
        <v>-298.45999999999998</v>
      </c>
      <c r="BB73" s="31">
        <f t="shared" si="268"/>
        <v>-526.04</v>
      </c>
      <c r="BC73" s="31">
        <f t="shared" si="269"/>
        <v>-293.54000000000002</v>
      </c>
      <c r="BD73" s="31">
        <f t="shared" si="270"/>
        <v>-297.44</v>
      </c>
      <c r="BE73" s="31">
        <f t="shared" si="271"/>
        <v>-267.58999999999997</v>
      </c>
      <c r="BF73" s="31">
        <f t="shared" si="272"/>
        <v>-343.5</v>
      </c>
      <c r="BG73" s="31">
        <f t="shared" si="273"/>
        <v>962.67</v>
      </c>
      <c r="BH73" s="31">
        <f t="shared" si="274"/>
        <v>252.34</v>
      </c>
      <c r="BI73" s="31">
        <f t="shared" si="275"/>
        <v>206.73</v>
      </c>
      <c r="BJ73" s="31">
        <f t="shared" si="276"/>
        <v>935.11</v>
      </c>
      <c r="BK73" s="31">
        <f t="shared" si="277"/>
        <v>1421.47</v>
      </c>
      <c r="BL73" s="31">
        <f t="shared" si="278"/>
        <v>1061.52</v>
      </c>
      <c r="BM73" s="6">
        <f t="shared" ca="1" si="218"/>
        <v>-0.12</v>
      </c>
      <c r="BN73" s="6">
        <f t="shared" ca="1" si="218"/>
        <v>-0.12</v>
      </c>
      <c r="BO73" s="6">
        <f t="shared" ca="1" si="218"/>
        <v>-0.12</v>
      </c>
      <c r="BP73" s="6">
        <f t="shared" ca="1" si="218"/>
        <v>-0.12</v>
      </c>
      <c r="BQ73" s="6">
        <f t="shared" ca="1" si="218"/>
        <v>-0.12</v>
      </c>
      <c r="BR73" s="6">
        <f t="shared" ca="1" si="218"/>
        <v>-0.12</v>
      </c>
      <c r="BS73" s="6">
        <f t="shared" ca="1" si="218"/>
        <v>-0.12</v>
      </c>
      <c r="BT73" s="6">
        <f t="shared" ca="1" si="218"/>
        <v>-0.12</v>
      </c>
      <c r="BU73" s="6">
        <f t="shared" ca="1" si="218"/>
        <v>-0.12</v>
      </c>
      <c r="BV73" s="6">
        <f t="shared" ca="1" si="218"/>
        <v>-0.12</v>
      </c>
      <c r="BW73" s="6">
        <f t="shared" ca="1" si="218"/>
        <v>-0.12</v>
      </c>
      <c r="BX73" s="6">
        <f t="shared" ca="1" si="218"/>
        <v>-0.12</v>
      </c>
      <c r="BY73" s="31">
        <f t="shared" ca="1" si="219"/>
        <v>-32559.52</v>
      </c>
      <c r="BZ73" s="31">
        <f t="shared" ca="1" si="220"/>
        <v>-57386.64</v>
      </c>
      <c r="CA73" s="31">
        <f t="shared" ca="1" si="221"/>
        <v>-32022.47</v>
      </c>
      <c r="CB73" s="31">
        <f t="shared" ca="1" si="222"/>
        <v>-23795.31</v>
      </c>
      <c r="CC73" s="31">
        <f t="shared" ca="1" si="223"/>
        <v>-21407.01</v>
      </c>
      <c r="CD73" s="31">
        <f t="shared" ca="1" si="224"/>
        <v>-27480.19</v>
      </c>
      <c r="CE73" s="31">
        <f t="shared" ca="1" si="225"/>
        <v>-77013.539999999994</v>
      </c>
      <c r="CF73" s="31">
        <f t="shared" ca="1" si="226"/>
        <v>-20187.240000000002</v>
      </c>
      <c r="CG73" s="31">
        <f t="shared" ca="1" si="227"/>
        <v>-16538.61</v>
      </c>
      <c r="CH73" s="31">
        <f t="shared" ca="1" si="228"/>
        <v>-16748.259999999998</v>
      </c>
      <c r="CI73" s="31">
        <f t="shared" ca="1" si="229"/>
        <v>-25459.23</v>
      </c>
      <c r="CJ73" s="31">
        <f t="shared" ca="1" si="230"/>
        <v>-19012.349999999999</v>
      </c>
      <c r="CK73" s="32">
        <f t="shared" ca="1" si="279"/>
        <v>189.93</v>
      </c>
      <c r="CL73" s="32">
        <f t="shared" ca="1" si="280"/>
        <v>334.76</v>
      </c>
      <c r="CM73" s="32">
        <f t="shared" ca="1" si="281"/>
        <v>186.8</v>
      </c>
      <c r="CN73" s="32">
        <f t="shared" ca="1" si="282"/>
        <v>138.81</v>
      </c>
      <c r="CO73" s="32">
        <f t="shared" ca="1" si="283"/>
        <v>124.87</v>
      </c>
      <c r="CP73" s="32">
        <f t="shared" ca="1" si="284"/>
        <v>160.30000000000001</v>
      </c>
      <c r="CQ73" s="32">
        <f t="shared" ca="1" si="285"/>
        <v>449.25</v>
      </c>
      <c r="CR73" s="32">
        <f t="shared" ca="1" si="286"/>
        <v>117.76</v>
      </c>
      <c r="CS73" s="32">
        <f t="shared" ca="1" si="287"/>
        <v>96.48</v>
      </c>
      <c r="CT73" s="32">
        <f t="shared" ca="1" si="288"/>
        <v>97.7</v>
      </c>
      <c r="CU73" s="32">
        <f t="shared" ca="1" si="289"/>
        <v>148.51</v>
      </c>
      <c r="CV73" s="32">
        <f t="shared" ca="1" si="290"/>
        <v>110.91</v>
      </c>
      <c r="CW73" s="31">
        <f t="shared" ca="1" si="291"/>
        <v>-15764.240000000002</v>
      </c>
      <c r="CX73" s="31">
        <f t="shared" ca="1" si="292"/>
        <v>-27784.699999999997</v>
      </c>
      <c r="CY73" s="31">
        <f t="shared" ca="1" si="293"/>
        <v>-15504.210000000001</v>
      </c>
      <c r="CZ73" s="31">
        <f t="shared" ca="1" si="294"/>
        <v>-11441.58</v>
      </c>
      <c r="DA73" s="31">
        <f t="shared" ca="1" si="295"/>
        <v>-10293.199999999999</v>
      </c>
      <c r="DB73" s="31">
        <f t="shared" ca="1" si="296"/>
        <v>-13213.39</v>
      </c>
      <c r="DC73" s="31">
        <f t="shared" ca="1" si="297"/>
        <v>-38956.009999999995</v>
      </c>
      <c r="DD73" s="31">
        <f t="shared" ca="1" si="298"/>
        <v>-10211.380000000003</v>
      </c>
      <c r="DE73" s="31">
        <f t="shared" ca="1" si="299"/>
        <v>-8365.77</v>
      </c>
      <c r="DF73" s="31">
        <f t="shared" ca="1" si="300"/>
        <v>-9197.5799999999981</v>
      </c>
      <c r="DG73" s="31">
        <f t="shared" ca="1" si="301"/>
        <v>-13981.36</v>
      </c>
      <c r="DH73" s="31">
        <f t="shared" ca="1" si="302"/>
        <v>-10440.939999999999</v>
      </c>
      <c r="DI73" s="32">
        <f t="shared" ca="1" si="231"/>
        <v>-788.21</v>
      </c>
      <c r="DJ73" s="32">
        <f t="shared" ca="1" si="232"/>
        <v>-1389.24</v>
      </c>
      <c r="DK73" s="32">
        <f t="shared" ca="1" si="233"/>
        <v>-775.21</v>
      </c>
      <c r="DL73" s="32">
        <f t="shared" ca="1" si="234"/>
        <v>-572.08000000000004</v>
      </c>
      <c r="DM73" s="32">
        <f t="shared" ca="1" si="235"/>
        <v>-514.66</v>
      </c>
      <c r="DN73" s="32">
        <f t="shared" ca="1" si="236"/>
        <v>-660.67</v>
      </c>
      <c r="DO73" s="32">
        <f t="shared" ca="1" si="237"/>
        <v>-1947.8</v>
      </c>
      <c r="DP73" s="32">
        <f t="shared" ca="1" si="238"/>
        <v>-510.57</v>
      </c>
      <c r="DQ73" s="32">
        <f t="shared" ca="1" si="239"/>
        <v>-418.29</v>
      </c>
      <c r="DR73" s="32">
        <f t="shared" ca="1" si="240"/>
        <v>-459.88</v>
      </c>
      <c r="DS73" s="32">
        <f t="shared" ca="1" si="241"/>
        <v>-699.07</v>
      </c>
      <c r="DT73" s="32">
        <f t="shared" ca="1" si="242"/>
        <v>-522.04999999999995</v>
      </c>
      <c r="DU73" s="31">
        <f t="shared" ca="1" si="243"/>
        <v>-2938.68</v>
      </c>
      <c r="DV73" s="31">
        <f t="shared" ca="1" si="244"/>
        <v>-5114.58</v>
      </c>
      <c r="DW73" s="31">
        <f t="shared" ca="1" si="245"/>
        <v>-2821.29</v>
      </c>
      <c r="DX73" s="31">
        <f t="shared" ca="1" si="246"/>
        <v>-2055.29</v>
      </c>
      <c r="DY73" s="31">
        <f t="shared" ca="1" si="247"/>
        <v>-1825.74</v>
      </c>
      <c r="DZ73" s="31">
        <f t="shared" ca="1" si="248"/>
        <v>-2312.84</v>
      </c>
      <c r="EA73" s="31">
        <f t="shared" ca="1" si="249"/>
        <v>-6730.72</v>
      </c>
      <c r="EB73" s="31">
        <f t="shared" ca="1" si="250"/>
        <v>-1740.45</v>
      </c>
      <c r="EC73" s="31">
        <f t="shared" ca="1" si="251"/>
        <v>-1406.34</v>
      </c>
      <c r="ED73" s="31">
        <f t="shared" ca="1" si="252"/>
        <v>-1525.38</v>
      </c>
      <c r="EE73" s="31">
        <f t="shared" ca="1" si="253"/>
        <v>-2286.1</v>
      </c>
      <c r="EF73" s="31">
        <f t="shared" ca="1" si="254"/>
        <v>-1683.6</v>
      </c>
      <c r="EG73" s="32">
        <f t="shared" ca="1" si="255"/>
        <v>-19491.13</v>
      </c>
      <c r="EH73" s="32">
        <f t="shared" ca="1" si="256"/>
        <v>-34288.519999999997</v>
      </c>
      <c r="EI73" s="32">
        <f t="shared" ca="1" si="257"/>
        <v>-19100.710000000003</v>
      </c>
      <c r="EJ73" s="32">
        <f t="shared" ca="1" si="258"/>
        <v>-14068.95</v>
      </c>
      <c r="EK73" s="32">
        <f t="shared" ca="1" si="259"/>
        <v>-12633.599999999999</v>
      </c>
      <c r="EL73" s="32">
        <f t="shared" ca="1" si="260"/>
        <v>-16186.9</v>
      </c>
      <c r="EM73" s="32">
        <f t="shared" ca="1" si="261"/>
        <v>-47634.53</v>
      </c>
      <c r="EN73" s="32">
        <f t="shared" ca="1" si="262"/>
        <v>-12462.400000000003</v>
      </c>
      <c r="EO73" s="32">
        <f t="shared" ca="1" si="263"/>
        <v>-10190.400000000001</v>
      </c>
      <c r="EP73" s="32">
        <f t="shared" ca="1" si="264"/>
        <v>-11182.839999999997</v>
      </c>
      <c r="EQ73" s="32">
        <f t="shared" ca="1" si="265"/>
        <v>-16966.53</v>
      </c>
      <c r="ER73" s="32">
        <f t="shared" ca="1" si="266"/>
        <v>-12646.589999999998</v>
      </c>
    </row>
    <row r="74" spans="1:148" x14ac:dyDescent="0.25">
      <c r="A74" t="s">
        <v>500</v>
      </c>
      <c r="B74" s="1" t="s">
        <v>119</v>
      </c>
      <c r="C74" t="str">
        <f t="shared" ca="1" si="303"/>
        <v>GWW1</v>
      </c>
      <c r="D74" t="str">
        <f t="shared" ca="1" si="304"/>
        <v>Soderglen Wind Facility</v>
      </c>
      <c r="E74" s="51">
        <v>25386.441699999999</v>
      </c>
      <c r="F74" s="51">
        <v>14946.900900000001</v>
      </c>
      <c r="G74" s="51">
        <v>15174.8027</v>
      </c>
      <c r="H74" s="51">
        <v>23412.430400000001</v>
      </c>
      <c r="I74" s="51">
        <v>11749.857099999999</v>
      </c>
      <c r="J74" s="51">
        <v>13070.9413</v>
      </c>
      <c r="K74" s="51">
        <v>10592.2155</v>
      </c>
      <c r="L74" s="51">
        <v>10039.4179</v>
      </c>
      <c r="M74" s="51">
        <v>14622.5412</v>
      </c>
      <c r="N74" s="51">
        <v>22932.386299999998</v>
      </c>
      <c r="O74" s="51">
        <v>15198.4138</v>
      </c>
      <c r="P74" s="51">
        <v>22735.132699999998</v>
      </c>
      <c r="Q74" s="32">
        <v>782101.07</v>
      </c>
      <c r="R74" s="32">
        <v>866782.2</v>
      </c>
      <c r="S74" s="32">
        <v>384748.2</v>
      </c>
      <c r="T74" s="32">
        <v>614852.37</v>
      </c>
      <c r="U74" s="32">
        <v>607571.94999999995</v>
      </c>
      <c r="V74" s="32">
        <v>347704.74</v>
      </c>
      <c r="W74" s="32">
        <v>706064.67</v>
      </c>
      <c r="X74" s="32">
        <v>322568.81</v>
      </c>
      <c r="Y74" s="32">
        <v>295017.26</v>
      </c>
      <c r="Z74" s="32">
        <v>554748.69999999995</v>
      </c>
      <c r="AA74" s="32">
        <v>404297.2</v>
      </c>
      <c r="AB74" s="32">
        <v>559060.06000000006</v>
      </c>
      <c r="AC74" s="2">
        <v>3.93</v>
      </c>
      <c r="AD74" s="2">
        <v>3.93</v>
      </c>
      <c r="AE74" s="2">
        <v>3.93</v>
      </c>
      <c r="AF74" s="2">
        <v>3.93</v>
      </c>
      <c r="AG74" s="2">
        <v>3.93</v>
      </c>
      <c r="AH74" s="2">
        <v>3.93</v>
      </c>
      <c r="AI74" s="2">
        <v>3.93</v>
      </c>
      <c r="AJ74" s="2">
        <v>3.93</v>
      </c>
      <c r="AK74" s="2">
        <v>3.93</v>
      </c>
      <c r="AL74" s="2">
        <v>3.93</v>
      </c>
      <c r="AM74" s="2">
        <v>3.93</v>
      </c>
      <c r="AN74" s="2">
        <v>3.93</v>
      </c>
      <c r="AO74" s="33">
        <v>30736.57</v>
      </c>
      <c r="AP74" s="33">
        <v>34064.54</v>
      </c>
      <c r="AQ74" s="33">
        <v>15120.6</v>
      </c>
      <c r="AR74" s="33">
        <v>24163.7</v>
      </c>
      <c r="AS74" s="33">
        <v>23877.58</v>
      </c>
      <c r="AT74" s="33">
        <v>13664.8</v>
      </c>
      <c r="AU74" s="33">
        <v>27748.34</v>
      </c>
      <c r="AV74" s="33">
        <v>12676.95</v>
      </c>
      <c r="AW74" s="33">
        <v>11594.18</v>
      </c>
      <c r="AX74" s="33">
        <v>21801.62</v>
      </c>
      <c r="AY74" s="33">
        <v>15888.88</v>
      </c>
      <c r="AZ74" s="33">
        <v>21971.06</v>
      </c>
      <c r="BA74" s="31">
        <f t="shared" si="267"/>
        <v>-860.31</v>
      </c>
      <c r="BB74" s="31">
        <f t="shared" si="268"/>
        <v>-953.46</v>
      </c>
      <c r="BC74" s="31">
        <f t="shared" si="269"/>
        <v>-423.22</v>
      </c>
      <c r="BD74" s="31">
        <f t="shared" si="270"/>
        <v>-922.28</v>
      </c>
      <c r="BE74" s="31">
        <f t="shared" si="271"/>
        <v>-911.36</v>
      </c>
      <c r="BF74" s="31">
        <f t="shared" si="272"/>
        <v>-521.55999999999995</v>
      </c>
      <c r="BG74" s="31">
        <f t="shared" si="273"/>
        <v>1059.0999999999999</v>
      </c>
      <c r="BH74" s="31">
        <f t="shared" si="274"/>
        <v>483.85</v>
      </c>
      <c r="BI74" s="31">
        <f t="shared" si="275"/>
        <v>442.53</v>
      </c>
      <c r="BJ74" s="31">
        <f t="shared" si="276"/>
        <v>3716.82</v>
      </c>
      <c r="BK74" s="31">
        <f t="shared" si="277"/>
        <v>2708.79</v>
      </c>
      <c r="BL74" s="31">
        <f t="shared" si="278"/>
        <v>3745.7</v>
      </c>
      <c r="BM74" s="6">
        <f t="shared" ca="1" si="218"/>
        <v>3.8399999999999997E-2</v>
      </c>
      <c r="BN74" s="6">
        <f t="shared" ca="1" si="218"/>
        <v>3.8399999999999997E-2</v>
      </c>
      <c r="BO74" s="6">
        <f t="shared" ca="1" si="218"/>
        <v>3.8399999999999997E-2</v>
      </c>
      <c r="BP74" s="6">
        <f t="shared" ca="1" si="218"/>
        <v>3.8399999999999997E-2</v>
      </c>
      <c r="BQ74" s="6">
        <f t="shared" ca="1" si="218"/>
        <v>3.8399999999999997E-2</v>
      </c>
      <c r="BR74" s="6">
        <f t="shared" ca="1" si="218"/>
        <v>3.8399999999999997E-2</v>
      </c>
      <c r="BS74" s="6">
        <f t="shared" ca="1" si="218"/>
        <v>3.8399999999999997E-2</v>
      </c>
      <c r="BT74" s="6">
        <f t="shared" ca="1" si="218"/>
        <v>3.8399999999999997E-2</v>
      </c>
      <c r="BU74" s="6">
        <f t="shared" ca="1" si="218"/>
        <v>3.8399999999999997E-2</v>
      </c>
      <c r="BV74" s="6">
        <f t="shared" ca="1" si="218"/>
        <v>3.8399999999999997E-2</v>
      </c>
      <c r="BW74" s="6">
        <f t="shared" ca="1" si="218"/>
        <v>3.8399999999999997E-2</v>
      </c>
      <c r="BX74" s="6">
        <f t="shared" ca="1" si="218"/>
        <v>3.8399999999999997E-2</v>
      </c>
      <c r="BY74" s="31">
        <f t="shared" ca="1" si="219"/>
        <v>30032.68</v>
      </c>
      <c r="BZ74" s="31">
        <f t="shared" ca="1" si="220"/>
        <v>33284.44</v>
      </c>
      <c r="CA74" s="31">
        <f t="shared" ca="1" si="221"/>
        <v>14774.33</v>
      </c>
      <c r="CB74" s="31">
        <f t="shared" ca="1" si="222"/>
        <v>23610.33</v>
      </c>
      <c r="CC74" s="31">
        <f t="shared" ca="1" si="223"/>
        <v>23330.76</v>
      </c>
      <c r="CD74" s="31">
        <f t="shared" ca="1" si="224"/>
        <v>13351.86</v>
      </c>
      <c r="CE74" s="31">
        <f t="shared" ca="1" si="225"/>
        <v>27112.880000000001</v>
      </c>
      <c r="CF74" s="31">
        <f t="shared" ca="1" si="226"/>
        <v>12386.64</v>
      </c>
      <c r="CG74" s="31">
        <f t="shared" ca="1" si="227"/>
        <v>11328.66</v>
      </c>
      <c r="CH74" s="31">
        <f t="shared" ca="1" si="228"/>
        <v>21302.35</v>
      </c>
      <c r="CI74" s="31">
        <f t="shared" ca="1" si="229"/>
        <v>15525.01</v>
      </c>
      <c r="CJ74" s="31">
        <f t="shared" ca="1" si="230"/>
        <v>21467.91</v>
      </c>
      <c r="CK74" s="32">
        <f t="shared" ca="1" si="279"/>
        <v>547.47</v>
      </c>
      <c r="CL74" s="32">
        <f t="shared" ca="1" si="280"/>
        <v>606.75</v>
      </c>
      <c r="CM74" s="32">
        <f t="shared" ca="1" si="281"/>
        <v>269.32</v>
      </c>
      <c r="CN74" s="32">
        <f t="shared" ca="1" si="282"/>
        <v>430.4</v>
      </c>
      <c r="CO74" s="32">
        <f t="shared" ca="1" si="283"/>
        <v>425.3</v>
      </c>
      <c r="CP74" s="32">
        <f t="shared" ca="1" si="284"/>
        <v>243.39</v>
      </c>
      <c r="CQ74" s="32">
        <f t="shared" ca="1" si="285"/>
        <v>494.25</v>
      </c>
      <c r="CR74" s="32">
        <f t="shared" ca="1" si="286"/>
        <v>225.8</v>
      </c>
      <c r="CS74" s="32">
        <f t="shared" ca="1" si="287"/>
        <v>206.51</v>
      </c>
      <c r="CT74" s="32">
        <f t="shared" ca="1" si="288"/>
        <v>388.32</v>
      </c>
      <c r="CU74" s="32">
        <f t="shared" ca="1" si="289"/>
        <v>283.01</v>
      </c>
      <c r="CV74" s="32">
        <f t="shared" ca="1" si="290"/>
        <v>391.34</v>
      </c>
      <c r="CW74" s="31">
        <f t="shared" ca="1" si="291"/>
        <v>703.89000000000169</v>
      </c>
      <c r="CX74" s="31">
        <f t="shared" ca="1" si="292"/>
        <v>780.11000000000149</v>
      </c>
      <c r="CY74" s="31">
        <f t="shared" ca="1" si="293"/>
        <v>346.2699999999993</v>
      </c>
      <c r="CZ74" s="31">
        <f t="shared" ca="1" si="294"/>
        <v>799.31000000000245</v>
      </c>
      <c r="DA74" s="31">
        <f t="shared" ca="1" si="295"/>
        <v>789.83999999999594</v>
      </c>
      <c r="DB74" s="31">
        <f t="shared" ca="1" si="296"/>
        <v>452.01000000000067</v>
      </c>
      <c r="DC74" s="31">
        <f t="shared" ca="1" si="297"/>
        <v>-1200.309999999999</v>
      </c>
      <c r="DD74" s="31">
        <f t="shared" ca="1" si="298"/>
        <v>-548.36000000000206</v>
      </c>
      <c r="DE74" s="31">
        <f t="shared" ca="1" si="299"/>
        <v>-501.54000000000019</v>
      </c>
      <c r="DF74" s="31">
        <f t="shared" ca="1" si="300"/>
        <v>-3827.7700000000009</v>
      </c>
      <c r="DG74" s="31">
        <f t="shared" ca="1" si="301"/>
        <v>-2789.6499999999987</v>
      </c>
      <c r="DH74" s="31">
        <f t="shared" ca="1" si="302"/>
        <v>-3857.5100000000011</v>
      </c>
      <c r="DI74" s="32">
        <f t="shared" ca="1" si="231"/>
        <v>35.19</v>
      </c>
      <c r="DJ74" s="32">
        <f t="shared" ca="1" si="232"/>
        <v>39.01</v>
      </c>
      <c r="DK74" s="32">
        <f t="shared" ca="1" si="233"/>
        <v>17.309999999999999</v>
      </c>
      <c r="DL74" s="32">
        <f t="shared" ca="1" si="234"/>
        <v>39.97</v>
      </c>
      <c r="DM74" s="32">
        <f t="shared" ca="1" si="235"/>
        <v>39.49</v>
      </c>
      <c r="DN74" s="32">
        <f t="shared" ca="1" si="236"/>
        <v>22.6</v>
      </c>
      <c r="DO74" s="32">
        <f t="shared" ca="1" si="237"/>
        <v>-60.02</v>
      </c>
      <c r="DP74" s="32">
        <f t="shared" ca="1" si="238"/>
        <v>-27.42</v>
      </c>
      <c r="DQ74" s="32">
        <f t="shared" ca="1" si="239"/>
        <v>-25.08</v>
      </c>
      <c r="DR74" s="32">
        <f t="shared" ca="1" si="240"/>
        <v>-191.39</v>
      </c>
      <c r="DS74" s="32">
        <f t="shared" ca="1" si="241"/>
        <v>-139.47999999999999</v>
      </c>
      <c r="DT74" s="32">
        <f t="shared" ca="1" si="242"/>
        <v>-192.88</v>
      </c>
      <c r="DU74" s="31">
        <f t="shared" ca="1" si="243"/>
        <v>131.22</v>
      </c>
      <c r="DV74" s="31">
        <f t="shared" ca="1" si="244"/>
        <v>143.6</v>
      </c>
      <c r="DW74" s="31">
        <f t="shared" ca="1" si="245"/>
        <v>63.01</v>
      </c>
      <c r="DX74" s="31">
        <f t="shared" ca="1" si="246"/>
        <v>143.58000000000001</v>
      </c>
      <c r="DY74" s="31">
        <f t="shared" ca="1" si="247"/>
        <v>140.1</v>
      </c>
      <c r="DZ74" s="31">
        <f t="shared" ca="1" si="248"/>
        <v>79.12</v>
      </c>
      <c r="EA74" s="31">
        <f t="shared" ca="1" si="249"/>
        <v>-207.39</v>
      </c>
      <c r="EB74" s="31">
        <f t="shared" ca="1" si="250"/>
        <v>-93.46</v>
      </c>
      <c r="EC74" s="31">
        <f t="shared" ca="1" si="251"/>
        <v>-84.31</v>
      </c>
      <c r="ED74" s="31">
        <f t="shared" ca="1" si="252"/>
        <v>-634.82000000000005</v>
      </c>
      <c r="EE74" s="31">
        <f t="shared" ca="1" si="253"/>
        <v>-456.14</v>
      </c>
      <c r="EF74" s="31">
        <f t="shared" ca="1" si="254"/>
        <v>-622.02</v>
      </c>
      <c r="EG74" s="32">
        <f t="shared" ca="1" si="255"/>
        <v>870.30000000000177</v>
      </c>
      <c r="EH74" s="32">
        <f t="shared" ca="1" si="256"/>
        <v>962.72000000000151</v>
      </c>
      <c r="EI74" s="32">
        <f t="shared" ca="1" si="257"/>
        <v>426.58999999999929</v>
      </c>
      <c r="EJ74" s="32">
        <f t="shared" ca="1" si="258"/>
        <v>982.86000000000251</v>
      </c>
      <c r="EK74" s="32">
        <f t="shared" ca="1" si="259"/>
        <v>969.42999999999597</v>
      </c>
      <c r="EL74" s="32">
        <f t="shared" ca="1" si="260"/>
        <v>553.7300000000007</v>
      </c>
      <c r="EM74" s="32">
        <f t="shared" ca="1" si="261"/>
        <v>-1467.7199999999989</v>
      </c>
      <c r="EN74" s="32">
        <f t="shared" ca="1" si="262"/>
        <v>-669.24000000000206</v>
      </c>
      <c r="EO74" s="32">
        <f t="shared" ca="1" si="263"/>
        <v>-610.93000000000029</v>
      </c>
      <c r="EP74" s="32">
        <f t="shared" ca="1" si="264"/>
        <v>-4653.9800000000005</v>
      </c>
      <c r="EQ74" s="32">
        <f t="shared" ca="1" si="265"/>
        <v>-3385.2699999999986</v>
      </c>
      <c r="ER74" s="32">
        <f t="shared" ca="1" si="266"/>
        <v>-4672.4100000000017</v>
      </c>
    </row>
    <row r="75" spans="1:148" x14ac:dyDescent="0.25">
      <c r="A75" t="s">
        <v>485</v>
      </c>
      <c r="B75" s="1" t="s">
        <v>84</v>
      </c>
      <c r="C75" t="str">
        <f t="shared" ca="1" si="303"/>
        <v>HAL1</v>
      </c>
      <c r="D75" t="str">
        <f t="shared" ca="1" si="304"/>
        <v>Halkirk Wind Facility</v>
      </c>
      <c r="E75" s="51">
        <v>66460.729900000006</v>
      </c>
      <c r="F75" s="51">
        <v>36017.356699999997</v>
      </c>
      <c r="G75" s="51">
        <v>35044.460800000001</v>
      </c>
      <c r="H75" s="51">
        <v>33440.705900000001</v>
      </c>
      <c r="I75" s="51">
        <v>25802.235400000001</v>
      </c>
      <c r="J75" s="51">
        <v>33278.638299999999</v>
      </c>
      <c r="K75" s="51">
        <v>34574.075700000001</v>
      </c>
      <c r="L75" s="51">
        <v>16706.524700000002</v>
      </c>
      <c r="M75" s="51">
        <v>34330.977400000003</v>
      </c>
      <c r="N75" s="51">
        <v>55648.674700000003</v>
      </c>
      <c r="O75" s="51">
        <v>41451.998500000002</v>
      </c>
      <c r="P75" s="51">
        <v>48896.846700000002</v>
      </c>
      <c r="Q75" s="32">
        <v>2748917.41</v>
      </c>
      <c r="R75" s="32">
        <v>2847295.47</v>
      </c>
      <c r="S75" s="32">
        <v>1176395.25</v>
      </c>
      <c r="T75" s="32">
        <v>986006.84</v>
      </c>
      <c r="U75" s="32">
        <v>690179.13</v>
      </c>
      <c r="V75" s="32">
        <v>954970.31</v>
      </c>
      <c r="W75" s="32">
        <v>1859902.66</v>
      </c>
      <c r="X75" s="32">
        <v>441934.32</v>
      </c>
      <c r="Y75" s="32">
        <v>789831.86</v>
      </c>
      <c r="Z75" s="32">
        <v>1460588.14</v>
      </c>
      <c r="AA75" s="32">
        <v>1171462.5900000001</v>
      </c>
      <c r="AB75" s="32">
        <v>1259071.08</v>
      </c>
      <c r="AC75" s="2">
        <v>5.68</v>
      </c>
      <c r="AD75" s="2">
        <v>5.68</v>
      </c>
      <c r="AE75" s="2">
        <v>5.68</v>
      </c>
      <c r="AF75" s="2">
        <v>5.68</v>
      </c>
      <c r="AG75" s="2">
        <v>5.68</v>
      </c>
      <c r="AH75" s="2">
        <v>5.68</v>
      </c>
      <c r="AI75" s="2">
        <v>5.68</v>
      </c>
      <c r="AJ75" s="2">
        <v>5.68</v>
      </c>
      <c r="AK75" s="2">
        <v>5.68</v>
      </c>
      <c r="AL75" s="2">
        <v>5.68</v>
      </c>
      <c r="AM75" s="2">
        <v>5.68</v>
      </c>
      <c r="AN75" s="2">
        <v>5.68</v>
      </c>
      <c r="AO75" s="33">
        <v>156138.51</v>
      </c>
      <c r="AP75" s="33">
        <v>161726.38</v>
      </c>
      <c r="AQ75" s="33">
        <v>66819.25</v>
      </c>
      <c r="AR75" s="33">
        <v>56005.19</v>
      </c>
      <c r="AS75" s="33">
        <v>39202.17</v>
      </c>
      <c r="AT75" s="33">
        <v>54242.31</v>
      </c>
      <c r="AU75" s="33">
        <v>105642.47</v>
      </c>
      <c r="AV75" s="33">
        <v>25101.87</v>
      </c>
      <c r="AW75" s="33">
        <v>44862.45</v>
      </c>
      <c r="AX75" s="33">
        <v>82961.41</v>
      </c>
      <c r="AY75" s="33">
        <v>66539.070000000007</v>
      </c>
      <c r="AZ75" s="33">
        <v>71515.240000000005</v>
      </c>
      <c r="BA75" s="31">
        <f t="shared" si="267"/>
        <v>-3023.81</v>
      </c>
      <c r="BB75" s="31">
        <f t="shared" si="268"/>
        <v>-3132.03</v>
      </c>
      <c r="BC75" s="31">
        <f t="shared" si="269"/>
        <v>-1294.03</v>
      </c>
      <c r="BD75" s="31">
        <f t="shared" si="270"/>
        <v>-1479.01</v>
      </c>
      <c r="BE75" s="31">
        <f t="shared" si="271"/>
        <v>-1035.27</v>
      </c>
      <c r="BF75" s="31">
        <f t="shared" si="272"/>
        <v>-1432.46</v>
      </c>
      <c r="BG75" s="31">
        <f t="shared" si="273"/>
        <v>2789.85</v>
      </c>
      <c r="BH75" s="31">
        <f t="shared" si="274"/>
        <v>662.9</v>
      </c>
      <c r="BI75" s="31">
        <f t="shared" si="275"/>
        <v>1184.75</v>
      </c>
      <c r="BJ75" s="31">
        <f t="shared" si="276"/>
        <v>9785.94</v>
      </c>
      <c r="BK75" s="31">
        <f t="shared" si="277"/>
        <v>7848.8</v>
      </c>
      <c r="BL75" s="31">
        <f t="shared" si="278"/>
        <v>8435.7800000000007</v>
      </c>
      <c r="BM75" s="6">
        <f t="shared" ca="1" si="218"/>
        <v>4.7699999999999999E-2</v>
      </c>
      <c r="BN75" s="6">
        <f t="shared" ca="1" si="218"/>
        <v>4.7699999999999999E-2</v>
      </c>
      <c r="BO75" s="6">
        <f t="shared" ca="1" si="218"/>
        <v>4.7699999999999999E-2</v>
      </c>
      <c r="BP75" s="6">
        <f t="shared" ca="1" si="218"/>
        <v>4.7699999999999999E-2</v>
      </c>
      <c r="BQ75" s="6">
        <f t="shared" ca="1" si="218"/>
        <v>4.7699999999999999E-2</v>
      </c>
      <c r="BR75" s="6">
        <f t="shared" ca="1" si="218"/>
        <v>4.7699999999999999E-2</v>
      </c>
      <c r="BS75" s="6">
        <f t="shared" ca="1" si="218"/>
        <v>4.7699999999999999E-2</v>
      </c>
      <c r="BT75" s="6">
        <f t="shared" ca="1" si="218"/>
        <v>4.7699999999999999E-2</v>
      </c>
      <c r="BU75" s="6">
        <f t="shared" ca="1" si="218"/>
        <v>4.7699999999999999E-2</v>
      </c>
      <c r="BV75" s="6">
        <f t="shared" ca="1" si="218"/>
        <v>4.7699999999999999E-2</v>
      </c>
      <c r="BW75" s="6">
        <f t="shared" ca="1" si="218"/>
        <v>4.7699999999999999E-2</v>
      </c>
      <c r="BX75" s="6">
        <f t="shared" ca="1" si="218"/>
        <v>4.7699999999999999E-2</v>
      </c>
      <c r="BY75" s="31">
        <f t="shared" ca="1" si="219"/>
        <v>131123.35999999999</v>
      </c>
      <c r="BZ75" s="31">
        <f t="shared" ca="1" si="220"/>
        <v>135815.99</v>
      </c>
      <c r="CA75" s="31">
        <f t="shared" ca="1" si="221"/>
        <v>56114.05</v>
      </c>
      <c r="CB75" s="31">
        <f t="shared" ca="1" si="222"/>
        <v>47032.53</v>
      </c>
      <c r="CC75" s="31">
        <f t="shared" ca="1" si="223"/>
        <v>32921.54</v>
      </c>
      <c r="CD75" s="31">
        <f t="shared" ca="1" si="224"/>
        <v>45552.08</v>
      </c>
      <c r="CE75" s="31">
        <f t="shared" ca="1" si="225"/>
        <v>88717.36</v>
      </c>
      <c r="CF75" s="31">
        <f t="shared" ca="1" si="226"/>
        <v>21080.27</v>
      </c>
      <c r="CG75" s="31">
        <f t="shared" ca="1" si="227"/>
        <v>37674.980000000003</v>
      </c>
      <c r="CH75" s="31">
        <f t="shared" ca="1" si="228"/>
        <v>69670.05</v>
      </c>
      <c r="CI75" s="31">
        <f t="shared" ca="1" si="229"/>
        <v>55878.77</v>
      </c>
      <c r="CJ75" s="31">
        <f t="shared" ca="1" si="230"/>
        <v>60057.69</v>
      </c>
      <c r="CK75" s="32">
        <f t="shared" ca="1" si="279"/>
        <v>1924.24</v>
      </c>
      <c r="CL75" s="32">
        <f t="shared" ca="1" si="280"/>
        <v>1993.11</v>
      </c>
      <c r="CM75" s="32">
        <f t="shared" ca="1" si="281"/>
        <v>823.48</v>
      </c>
      <c r="CN75" s="32">
        <f t="shared" ca="1" si="282"/>
        <v>690.2</v>
      </c>
      <c r="CO75" s="32">
        <f t="shared" ca="1" si="283"/>
        <v>483.13</v>
      </c>
      <c r="CP75" s="32">
        <f t="shared" ca="1" si="284"/>
        <v>668.48</v>
      </c>
      <c r="CQ75" s="32">
        <f t="shared" ca="1" si="285"/>
        <v>1301.93</v>
      </c>
      <c r="CR75" s="32">
        <f t="shared" ca="1" si="286"/>
        <v>309.35000000000002</v>
      </c>
      <c r="CS75" s="32">
        <f t="shared" ca="1" si="287"/>
        <v>552.88</v>
      </c>
      <c r="CT75" s="32">
        <f t="shared" ca="1" si="288"/>
        <v>1022.41</v>
      </c>
      <c r="CU75" s="32">
        <f t="shared" ca="1" si="289"/>
        <v>820.02</v>
      </c>
      <c r="CV75" s="32">
        <f t="shared" ca="1" si="290"/>
        <v>881.35</v>
      </c>
      <c r="CW75" s="31">
        <f t="shared" ca="1" si="291"/>
        <v>-20067.100000000031</v>
      </c>
      <c r="CX75" s="31">
        <f t="shared" ca="1" si="292"/>
        <v>-20785.250000000029</v>
      </c>
      <c r="CY75" s="31">
        <f t="shared" ca="1" si="293"/>
        <v>-8587.6899999999932</v>
      </c>
      <c r="CZ75" s="31">
        <f t="shared" ca="1" si="294"/>
        <v>-6803.4500000000062</v>
      </c>
      <c r="DA75" s="31">
        <f t="shared" ca="1" si="295"/>
        <v>-4762.2299999999996</v>
      </c>
      <c r="DB75" s="31">
        <f t="shared" ca="1" si="296"/>
        <v>-6589.2899999999927</v>
      </c>
      <c r="DC75" s="31">
        <f t="shared" ca="1" si="297"/>
        <v>-18413.030000000006</v>
      </c>
      <c r="DD75" s="31">
        <f t="shared" ca="1" si="298"/>
        <v>-4375.1499999999996</v>
      </c>
      <c r="DE75" s="31">
        <f t="shared" ca="1" si="299"/>
        <v>-7819.3399999999965</v>
      </c>
      <c r="DF75" s="31">
        <f t="shared" ca="1" si="300"/>
        <v>-22054.89</v>
      </c>
      <c r="DG75" s="31">
        <f t="shared" ca="1" si="301"/>
        <v>-17689.080000000013</v>
      </c>
      <c r="DH75" s="31">
        <f t="shared" ca="1" si="302"/>
        <v>-19011.980000000003</v>
      </c>
      <c r="DI75" s="32">
        <f t="shared" ca="1" si="231"/>
        <v>-1003.36</v>
      </c>
      <c r="DJ75" s="32">
        <f t="shared" ca="1" si="232"/>
        <v>-1039.26</v>
      </c>
      <c r="DK75" s="32">
        <f t="shared" ca="1" si="233"/>
        <v>-429.38</v>
      </c>
      <c r="DL75" s="32">
        <f t="shared" ca="1" si="234"/>
        <v>-340.17</v>
      </c>
      <c r="DM75" s="32">
        <f t="shared" ca="1" si="235"/>
        <v>-238.11</v>
      </c>
      <c r="DN75" s="32">
        <f t="shared" ca="1" si="236"/>
        <v>-329.46</v>
      </c>
      <c r="DO75" s="32">
        <f t="shared" ca="1" si="237"/>
        <v>-920.65</v>
      </c>
      <c r="DP75" s="32">
        <f t="shared" ca="1" si="238"/>
        <v>-218.76</v>
      </c>
      <c r="DQ75" s="32">
        <f t="shared" ca="1" si="239"/>
        <v>-390.97</v>
      </c>
      <c r="DR75" s="32">
        <f t="shared" ca="1" si="240"/>
        <v>-1102.74</v>
      </c>
      <c r="DS75" s="32">
        <f t="shared" ca="1" si="241"/>
        <v>-884.45</v>
      </c>
      <c r="DT75" s="32">
        <f t="shared" ca="1" si="242"/>
        <v>-950.6</v>
      </c>
      <c r="DU75" s="31">
        <f t="shared" ca="1" si="243"/>
        <v>-3740.8</v>
      </c>
      <c r="DV75" s="31">
        <f t="shared" ca="1" si="244"/>
        <v>-3826.13</v>
      </c>
      <c r="DW75" s="31">
        <f t="shared" ca="1" si="245"/>
        <v>-1562.7</v>
      </c>
      <c r="DX75" s="31">
        <f t="shared" ca="1" si="246"/>
        <v>-1222.1300000000001</v>
      </c>
      <c r="DY75" s="31">
        <f t="shared" ca="1" si="247"/>
        <v>-844.69</v>
      </c>
      <c r="DZ75" s="31">
        <f t="shared" ca="1" si="248"/>
        <v>-1153.3800000000001</v>
      </c>
      <c r="EA75" s="31">
        <f t="shared" ca="1" si="249"/>
        <v>-3181.36</v>
      </c>
      <c r="EB75" s="31">
        <f t="shared" ca="1" si="250"/>
        <v>-745.71</v>
      </c>
      <c r="EC75" s="31">
        <f t="shared" ca="1" si="251"/>
        <v>-1314.48</v>
      </c>
      <c r="ED75" s="31">
        <f t="shared" ca="1" si="252"/>
        <v>-3657.72</v>
      </c>
      <c r="EE75" s="31">
        <f t="shared" ca="1" si="253"/>
        <v>-2892.35</v>
      </c>
      <c r="EF75" s="31">
        <f t="shared" ca="1" si="254"/>
        <v>-3065.68</v>
      </c>
      <c r="EG75" s="32">
        <f t="shared" ca="1" si="255"/>
        <v>-24811.260000000031</v>
      </c>
      <c r="EH75" s="32">
        <f t="shared" ca="1" si="256"/>
        <v>-25650.640000000029</v>
      </c>
      <c r="EI75" s="32">
        <f t="shared" ca="1" si="257"/>
        <v>-10579.769999999993</v>
      </c>
      <c r="EJ75" s="32">
        <f t="shared" ca="1" si="258"/>
        <v>-8365.7500000000073</v>
      </c>
      <c r="EK75" s="32">
        <f t="shared" ca="1" si="259"/>
        <v>-5845.0299999999988</v>
      </c>
      <c r="EL75" s="32">
        <f t="shared" ca="1" si="260"/>
        <v>-8072.1299999999928</v>
      </c>
      <c r="EM75" s="32">
        <f t="shared" ca="1" si="261"/>
        <v>-22515.040000000008</v>
      </c>
      <c r="EN75" s="32">
        <f t="shared" ca="1" si="262"/>
        <v>-5339.62</v>
      </c>
      <c r="EO75" s="32">
        <f t="shared" ca="1" si="263"/>
        <v>-9524.7899999999954</v>
      </c>
      <c r="EP75" s="32">
        <f t="shared" ca="1" si="264"/>
        <v>-26815.350000000002</v>
      </c>
      <c r="EQ75" s="32">
        <f t="shared" ca="1" si="265"/>
        <v>-21465.880000000012</v>
      </c>
      <c r="ER75" s="32">
        <f t="shared" ca="1" si="266"/>
        <v>-23028.260000000002</v>
      </c>
    </row>
    <row r="76" spans="1:148" x14ac:dyDescent="0.25">
      <c r="A76" t="s">
        <v>486</v>
      </c>
      <c r="B76" s="1" t="s">
        <v>92</v>
      </c>
      <c r="C76" t="str">
        <f t="shared" ca="1" si="303"/>
        <v>HRM</v>
      </c>
      <c r="D76" t="str">
        <f t="shared" ca="1" si="304"/>
        <v>H. R. Milner</v>
      </c>
      <c r="E76" s="51">
        <v>48590.832632999998</v>
      </c>
      <c r="F76" s="51">
        <v>81081.634812999997</v>
      </c>
      <c r="G76" s="51">
        <v>54124.123779000001</v>
      </c>
      <c r="H76" s="51">
        <v>58660.073602999997</v>
      </c>
      <c r="I76" s="51">
        <v>67974.940919000001</v>
      </c>
      <c r="J76" s="51">
        <v>64661.602974000001</v>
      </c>
      <c r="K76" s="51">
        <v>64064.171122</v>
      </c>
      <c r="L76" s="51">
        <v>38885.310179</v>
      </c>
      <c r="M76" s="51">
        <v>37263.215136999999</v>
      </c>
      <c r="N76" s="51">
        <v>51849.314187999997</v>
      </c>
      <c r="O76" s="51">
        <v>58877.874028999999</v>
      </c>
      <c r="P76" s="51">
        <v>46532.266503999999</v>
      </c>
      <c r="Q76" s="32">
        <v>2770894.4</v>
      </c>
      <c r="R76" s="32">
        <v>8506306.5500000007</v>
      </c>
      <c r="S76" s="32">
        <v>2868117.37</v>
      </c>
      <c r="T76" s="32">
        <v>1857021.55</v>
      </c>
      <c r="U76" s="32">
        <v>4383665.21</v>
      </c>
      <c r="V76" s="32">
        <v>3033985.72</v>
      </c>
      <c r="W76" s="32">
        <v>10334117.33</v>
      </c>
      <c r="X76" s="32">
        <v>1146351.02</v>
      </c>
      <c r="Y76" s="32">
        <v>820930.43</v>
      </c>
      <c r="Z76" s="32">
        <v>1470421.3</v>
      </c>
      <c r="AA76" s="32">
        <v>2624727.85</v>
      </c>
      <c r="AB76" s="32">
        <v>1311980.1599999999</v>
      </c>
      <c r="AC76" s="2">
        <v>-3.33</v>
      </c>
      <c r="AD76" s="2">
        <v>-3.33</v>
      </c>
      <c r="AE76" s="2">
        <v>-3.33</v>
      </c>
      <c r="AF76" s="2">
        <v>-3.33</v>
      </c>
      <c r="AG76" s="2">
        <v>-3.33</v>
      </c>
      <c r="AH76" s="2">
        <v>-3.33</v>
      </c>
      <c r="AI76" s="2">
        <v>-3.33</v>
      </c>
      <c r="AJ76" s="2">
        <v>-3.33</v>
      </c>
      <c r="AK76" s="2">
        <v>-3.33</v>
      </c>
      <c r="AL76" s="2">
        <v>-3.33</v>
      </c>
      <c r="AM76" s="2">
        <v>-3.33</v>
      </c>
      <c r="AN76" s="2">
        <v>-3.33</v>
      </c>
      <c r="AO76" s="33">
        <v>-92270.78</v>
      </c>
      <c r="AP76" s="33">
        <v>-283260.01</v>
      </c>
      <c r="AQ76" s="33">
        <v>-95508.31</v>
      </c>
      <c r="AR76" s="33">
        <v>-61838.82</v>
      </c>
      <c r="AS76" s="33">
        <v>-145976.04999999999</v>
      </c>
      <c r="AT76" s="33">
        <v>-101031.72</v>
      </c>
      <c r="AU76" s="33">
        <v>-344126.11</v>
      </c>
      <c r="AV76" s="33">
        <v>-38173.49</v>
      </c>
      <c r="AW76" s="33">
        <v>-27336.98</v>
      </c>
      <c r="AX76" s="33">
        <v>-48965.03</v>
      </c>
      <c r="AY76" s="33">
        <v>-87403.44</v>
      </c>
      <c r="AZ76" s="33">
        <v>-43688.94</v>
      </c>
      <c r="BA76" s="31">
        <f t="shared" si="267"/>
        <v>-3047.98</v>
      </c>
      <c r="BB76" s="31">
        <f t="shared" si="268"/>
        <v>-9356.94</v>
      </c>
      <c r="BC76" s="31">
        <f t="shared" si="269"/>
        <v>-3154.93</v>
      </c>
      <c r="BD76" s="31">
        <f t="shared" si="270"/>
        <v>-2785.53</v>
      </c>
      <c r="BE76" s="31">
        <f t="shared" si="271"/>
        <v>-6575.5</v>
      </c>
      <c r="BF76" s="31">
        <f t="shared" si="272"/>
        <v>-4550.9799999999996</v>
      </c>
      <c r="BG76" s="31">
        <f t="shared" si="273"/>
        <v>15501.18</v>
      </c>
      <c r="BH76" s="31">
        <f t="shared" si="274"/>
        <v>1719.53</v>
      </c>
      <c r="BI76" s="31">
        <f t="shared" si="275"/>
        <v>1231.4000000000001</v>
      </c>
      <c r="BJ76" s="31">
        <f t="shared" si="276"/>
        <v>9851.82</v>
      </c>
      <c r="BK76" s="31">
        <f t="shared" si="277"/>
        <v>17585.68</v>
      </c>
      <c r="BL76" s="31">
        <f t="shared" si="278"/>
        <v>8790.27</v>
      </c>
      <c r="BM76" s="6">
        <f t="shared" ca="1" si="218"/>
        <v>-0.1135</v>
      </c>
      <c r="BN76" s="6">
        <f t="shared" ca="1" si="218"/>
        <v>-0.1135</v>
      </c>
      <c r="BO76" s="6">
        <f t="shared" ca="1" si="218"/>
        <v>-0.1135</v>
      </c>
      <c r="BP76" s="6">
        <f t="shared" ca="1" si="218"/>
        <v>-0.1135</v>
      </c>
      <c r="BQ76" s="6">
        <f t="shared" ca="1" si="218"/>
        <v>-0.1135</v>
      </c>
      <c r="BR76" s="6">
        <f t="shared" ca="1" si="218"/>
        <v>-0.1135</v>
      </c>
      <c r="BS76" s="6">
        <f t="shared" ca="1" si="218"/>
        <v>-0.1135</v>
      </c>
      <c r="BT76" s="6">
        <f t="shared" ca="1" si="218"/>
        <v>-0.1135</v>
      </c>
      <c r="BU76" s="6">
        <f t="shared" ca="1" si="218"/>
        <v>-0.1135</v>
      </c>
      <c r="BV76" s="6">
        <f t="shared" ca="1" si="218"/>
        <v>-0.1135</v>
      </c>
      <c r="BW76" s="6">
        <f t="shared" ca="1" si="218"/>
        <v>-0.1135</v>
      </c>
      <c r="BX76" s="6">
        <f t="shared" ca="1" si="218"/>
        <v>-0.1135</v>
      </c>
      <c r="BY76" s="31">
        <f t="shared" ca="1" si="219"/>
        <v>-314496.51</v>
      </c>
      <c r="BZ76" s="31">
        <f t="shared" ca="1" si="220"/>
        <v>-965465.79</v>
      </c>
      <c r="CA76" s="31">
        <f t="shared" ca="1" si="221"/>
        <v>-325531.32</v>
      </c>
      <c r="CB76" s="31">
        <f t="shared" ca="1" si="222"/>
        <v>-210771.95</v>
      </c>
      <c r="CC76" s="31">
        <f t="shared" ca="1" si="223"/>
        <v>-497546</v>
      </c>
      <c r="CD76" s="31">
        <f t="shared" ca="1" si="224"/>
        <v>-344357.38</v>
      </c>
      <c r="CE76" s="31">
        <f t="shared" ca="1" si="225"/>
        <v>-1172922.32</v>
      </c>
      <c r="CF76" s="31">
        <f t="shared" ca="1" si="226"/>
        <v>-130110.84</v>
      </c>
      <c r="CG76" s="31">
        <f t="shared" ca="1" si="227"/>
        <v>-93175.6</v>
      </c>
      <c r="CH76" s="31">
        <f t="shared" ca="1" si="228"/>
        <v>-166892.82</v>
      </c>
      <c r="CI76" s="31">
        <f t="shared" ca="1" si="229"/>
        <v>-297906.61</v>
      </c>
      <c r="CJ76" s="31">
        <f t="shared" ca="1" si="230"/>
        <v>-148909.75</v>
      </c>
      <c r="CK76" s="32">
        <f t="shared" ca="1" si="279"/>
        <v>1939.63</v>
      </c>
      <c r="CL76" s="32">
        <f t="shared" ca="1" si="280"/>
        <v>5954.41</v>
      </c>
      <c r="CM76" s="32">
        <f t="shared" ca="1" si="281"/>
        <v>2007.68</v>
      </c>
      <c r="CN76" s="32">
        <f t="shared" ca="1" si="282"/>
        <v>1299.92</v>
      </c>
      <c r="CO76" s="32">
        <f t="shared" ca="1" si="283"/>
        <v>3068.57</v>
      </c>
      <c r="CP76" s="32">
        <f t="shared" ca="1" si="284"/>
        <v>2123.79</v>
      </c>
      <c r="CQ76" s="32">
        <f t="shared" ca="1" si="285"/>
        <v>7233.88</v>
      </c>
      <c r="CR76" s="32">
        <f t="shared" ca="1" si="286"/>
        <v>802.45</v>
      </c>
      <c r="CS76" s="32">
        <f t="shared" ca="1" si="287"/>
        <v>574.65</v>
      </c>
      <c r="CT76" s="32">
        <f t="shared" ca="1" si="288"/>
        <v>1029.29</v>
      </c>
      <c r="CU76" s="32">
        <f t="shared" ca="1" si="289"/>
        <v>1837.31</v>
      </c>
      <c r="CV76" s="32">
        <f t="shared" ca="1" si="290"/>
        <v>918.39</v>
      </c>
      <c r="CW76" s="31">
        <f t="shared" ca="1" si="291"/>
        <v>-217238.12</v>
      </c>
      <c r="CX76" s="31">
        <f t="shared" ca="1" si="292"/>
        <v>-666894.43000000005</v>
      </c>
      <c r="CY76" s="31">
        <f t="shared" ca="1" si="293"/>
        <v>-224860.40000000002</v>
      </c>
      <c r="CZ76" s="31">
        <f t="shared" ca="1" si="294"/>
        <v>-144847.67999999999</v>
      </c>
      <c r="DA76" s="31">
        <f t="shared" ca="1" si="295"/>
        <v>-341925.88</v>
      </c>
      <c r="DB76" s="31">
        <f t="shared" ca="1" si="296"/>
        <v>-236650.89</v>
      </c>
      <c r="DC76" s="31">
        <f t="shared" ca="1" si="297"/>
        <v>-837063.51000000024</v>
      </c>
      <c r="DD76" s="31">
        <f t="shared" ca="1" si="298"/>
        <v>-92854.43</v>
      </c>
      <c r="DE76" s="31">
        <f t="shared" ca="1" si="299"/>
        <v>-66495.37000000001</v>
      </c>
      <c r="DF76" s="31">
        <f t="shared" ca="1" si="300"/>
        <v>-126750.32</v>
      </c>
      <c r="DG76" s="31">
        <f t="shared" ca="1" si="301"/>
        <v>-226251.53999999998</v>
      </c>
      <c r="DH76" s="31">
        <f t="shared" ca="1" si="302"/>
        <v>-113092.68999999999</v>
      </c>
      <c r="DI76" s="32">
        <f t="shared" ca="1" si="231"/>
        <v>-10861.91</v>
      </c>
      <c r="DJ76" s="32">
        <f t="shared" ca="1" si="232"/>
        <v>-33344.720000000001</v>
      </c>
      <c r="DK76" s="32">
        <f t="shared" ca="1" si="233"/>
        <v>-11243.02</v>
      </c>
      <c r="DL76" s="32">
        <f t="shared" ca="1" si="234"/>
        <v>-7242.38</v>
      </c>
      <c r="DM76" s="32">
        <f t="shared" ca="1" si="235"/>
        <v>-17096.29</v>
      </c>
      <c r="DN76" s="32">
        <f t="shared" ca="1" si="236"/>
        <v>-11832.54</v>
      </c>
      <c r="DO76" s="32">
        <f t="shared" ca="1" si="237"/>
        <v>-41853.18</v>
      </c>
      <c r="DP76" s="32">
        <f t="shared" ca="1" si="238"/>
        <v>-4642.72</v>
      </c>
      <c r="DQ76" s="32">
        <f t="shared" ca="1" si="239"/>
        <v>-3324.77</v>
      </c>
      <c r="DR76" s="32">
        <f t="shared" ca="1" si="240"/>
        <v>-6337.52</v>
      </c>
      <c r="DS76" s="32">
        <f t="shared" ca="1" si="241"/>
        <v>-11312.58</v>
      </c>
      <c r="DT76" s="32">
        <f t="shared" ca="1" si="242"/>
        <v>-5654.63</v>
      </c>
      <c r="DU76" s="31">
        <f t="shared" ca="1" si="243"/>
        <v>-40496.35</v>
      </c>
      <c r="DV76" s="31">
        <f t="shared" ca="1" si="244"/>
        <v>-122761.22</v>
      </c>
      <c r="DW76" s="31">
        <f t="shared" ca="1" si="245"/>
        <v>-40917.699999999997</v>
      </c>
      <c r="DX76" s="31">
        <f t="shared" ca="1" si="246"/>
        <v>-26019.53</v>
      </c>
      <c r="DY76" s="31">
        <f t="shared" ca="1" si="247"/>
        <v>-60648.58</v>
      </c>
      <c r="DZ76" s="31">
        <f t="shared" ca="1" si="248"/>
        <v>-41422.86</v>
      </c>
      <c r="EA76" s="31">
        <f t="shared" ca="1" si="249"/>
        <v>-144625.79999999999</v>
      </c>
      <c r="EB76" s="31">
        <f t="shared" ca="1" si="250"/>
        <v>-15826.29</v>
      </c>
      <c r="EC76" s="31">
        <f t="shared" ca="1" si="251"/>
        <v>-11178.29</v>
      </c>
      <c r="ED76" s="31">
        <f t="shared" ca="1" si="252"/>
        <v>-21021.040000000001</v>
      </c>
      <c r="EE76" s="31">
        <f t="shared" ca="1" si="253"/>
        <v>-36994.49</v>
      </c>
      <c r="EF76" s="31">
        <f t="shared" ca="1" si="254"/>
        <v>-18236.22</v>
      </c>
      <c r="EG76" s="32">
        <f t="shared" ca="1" si="255"/>
        <v>-268596.38</v>
      </c>
      <c r="EH76" s="32">
        <f t="shared" ca="1" si="256"/>
        <v>-823000.37</v>
      </c>
      <c r="EI76" s="32">
        <f t="shared" ca="1" si="257"/>
        <v>-277021.12</v>
      </c>
      <c r="EJ76" s="32">
        <f t="shared" ca="1" si="258"/>
        <v>-178109.59</v>
      </c>
      <c r="EK76" s="32">
        <f t="shared" ca="1" si="259"/>
        <v>-419670.75</v>
      </c>
      <c r="EL76" s="32">
        <f t="shared" ca="1" si="260"/>
        <v>-289906.29000000004</v>
      </c>
      <c r="EM76" s="32">
        <f t="shared" ca="1" si="261"/>
        <v>-1023542.4900000002</v>
      </c>
      <c r="EN76" s="32">
        <f t="shared" ca="1" si="262"/>
        <v>-113323.44</v>
      </c>
      <c r="EO76" s="32">
        <f t="shared" ca="1" si="263"/>
        <v>-80998.430000000022</v>
      </c>
      <c r="EP76" s="32">
        <f t="shared" ca="1" si="264"/>
        <v>-154108.88</v>
      </c>
      <c r="EQ76" s="32">
        <f t="shared" ca="1" si="265"/>
        <v>-274558.61</v>
      </c>
      <c r="ER76" s="32">
        <f t="shared" ca="1" si="266"/>
        <v>-136983.53999999998</v>
      </c>
    </row>
    <row r="77" spans="1:148" x14ac:dyDescent="0.25">
      <c r="A77" t="s">
        <v>461</v>
      </c>
      <c r="B77" s="1" t="s">
        <v>128</v>
      </c>
      <c r="C77" t="str">
        <f t="shared" ca="1" si="303"/>
        <v>HSH</v>
      </c>
      <c r="D77" t="str">
        <f t="shared" ca="1" si="304"/>
        <v>Horseshoe Hydro Facility</v>
      </c>
      <c r="E77" s="51">
        <v>5829.4196204</v>
      </c>
      <c r="F77" s="51">
        <v>4979.6008694000002</v>
      </c>
      <c r="G77" s="51">
        <v>5290.1729069000003</v>
      </c>
      <c r="H77" s="51">
        <v>5626.7222656000004</v>
      </c>
      <c r="I77" s="51">
        <v>6553.7804775000004</v>
      </c>
      <c r="J77" s="51">
        <v>9391.1629929999999</v>
      </c>
      <c r="K77" s="51">
        <v>10855.506493000001</v>
      </c>
      <c r="L77" s="51">
        <v>10140.574953200001</v>
      </c>
      <c r="M77" s="51">
        <v>3105.3120767</v>
      </c>
      <c r="N77" s="51">
        <v>4110.5317158999997</v>
      </c>
      <c r="O77" s="51">
        <v>3493.5950333000001</v>
      </c>
      <c r="P77" s="51">
        <v>2322.2294941</v>
      </c>
      <c r="Q77" s="32">
        <v>255782.82</v>
      </c>
      <c r="R77" s="32">
        <v>471138.9</v>
      </c>
      <c r="S77" s="32">
        <v>212578.35</v>
      </c>
      <c r="T77" s="32">
        <v>170142.59</v>
      </c>
      <c r="U77" s="32">
        <v>446729.73</v>
      </c>
      <c r="V77" s="32">
        <v>410192.38</v>
      </c>
      <c r="W77" s="32">
        <v>1336111.01</v>
      </c>
      <c r="X77" s="32">
        <v>471003.84</v>
      </c>
      <c r="Y77" s="32">
        <v>77203.95</v>
      </c>
      <c r="Z77" s="32">
        <v>112455.07</v>
      </c>
      <c r="AA77" s="32">
        <v>141549.25</v>
      </c>
      <c r="AB77" s="32">
        <v>52609.71</v>
      </c>
      <c r="AC77" s="2">
        <v>0.44</v>
      </c>
      <c r="AD77" s="2">
        <v>0.44</v>
      </c>
      <c r="AE77" s="2">
        <v>0.44</v>
      </c>
      <c r="AF77" s="2">
        <v>0.44</v>
      </c>
      <c r="AG77" s="2">
        <v>0.44</v>
      </c>
      <c r="AH77" s="2">
        <v>0.44</v>
      </c>
      <c r="AI77" s="2">
        <v>0.44</v>
      </c>
      <c r="AJ77" s="2">
        <v>0.44</v>
      </c>
      <c r="AK77" s="2">
        <v>0.44</v>
      </c>
      <c r="AL77" s="2">
        <v>0.44</v>
      </c>
      <c r="AM77" s="2">
        <v>0.44</v>
      </c>
      <c r="AN77" s="2">
        <v>0.44</v>
      </c>
      <c r="AO77" s="33">
        <v>1125.44</v>
      </c>
      <c r="AP77" s="33">
        <v>2073.0100000000002</v>
      </c>
      <c r="AQ77" s="33">
        <v>935.34</v>
      </c>
      <c r="AR77" s="33">
        <v>748.63</v>
      </c>
      <c r="AS77" s="33">
        <v>1965.61</v>
      </c>
      <c r="AT77" s="33">
        <v>1804.85</v>
      </c>
      <c r="AU77" s="33">
        <v>5878.89</v>
      </c>
      <c r="AV77" s="33">
        <v>2072.42</v>
      </c>
      <c r="AW77" s="33">
        <v>339.7</v>
      </c>
      <c r="AX77" s="33">
        <v>494.8</v>
      </c>
      <c r="AY77" s="33">
        <v>622.82000000000005</v>
      </c>
      <c r="AZ77" s="33">
        <v>231.48</v>
      </c>
      <c r="BA77" s="31">
        <f t="shared" si="267"/>
        <v>-281.36</v>
      </c>
      <c r="BB77" s="31">
        <f t="shared" si="268"/>
        <v>-518.25</v>
      </c>
      <c r="BC77" s="31">
        <f t="shared" si="269"/>
        <v>-233.84</v>
      </c>
      <c r="BD77" s="31">
        <f t="shared" si="270"/>
        <v>-255.21</v>
      </c>
      <c r="BE77" s="31">
        <f t="shared" si="271"/>
        <v>-670.09</v>
      </c>
      <c r="BF77" s="31">
        <f t="shared" si="272"/>
        <v>-615.29</v>
      </c>
      <c r="BG77" s="31">
        <f t="shared" si="273"/>
        <v>2004.17</v>
      </c>
      <c r="BH77" s="31">
        <f t="shared" si="274"/>
        <v>706.51</v>
      </c>
      <c r="BI77" s="31">
        <f t="shared" si="275"/>
        <v>115.81</v>
      </c>
      <c r="BJ77" s="31">
        <f t="shared" si="276"/>
        <v>753.45</v>
      </c>
      <c r="BK77" s="31">
        <f t="shared" si="277"/>
        <v>948.38</v>
      </c>
      <c r="BL77" s="31">
        <f t="shared" si="278"/>
        <v>352.49</v>
      </c>
      <c r="BM77" s="6">
        <f t="shared" ca="1" si="218"/>
        <v>-3.8300000000000001E-2</v>
      </c>
      <c r="BN77" s="6">
        <f t="shared" ca="1" si="218"/>
        <v>-3.8300000000000001E-2</v>
      </c>
      <c r="BO77" s="6">
        <f t="shared" ca="1" si="218"/>
        <v>-3.8300000000000001E-2</v>
      </c>
      <c r="BP77" s="6">
        <f t="shared" ca="1" si="218"/>
        <v>-3.8300000000000001E-2</v>
      </c>
      <c r="BQ77" s="6">
        <f t="shared" ca="1" si="218"/>
        <v>-3.8300000000000001E-2</v>
      </c>
      <c r="BR77" s="6">
        <f t="shared" ca="1" si="218"/>
        <v>-3.8300000000000001E-2</v>
      </c>
      <c r="BS77" s="6">
        <f t="shared" ca="1" si="218"/>
        <v>-3.8300000000000001E-2</v>
      </c>
      <c r="BT77" s="6">
        <f t="shared" ca="1" si="218"/>
        <v>-3.8300000000000001E-2</v>
      </c>
      <c r="BU77" s="6">
        <f t="shared" ca="1" si="218"/>
        <v>-3.8300000000000001E-2</v>
      </c>
      <c r="BV77" s="6">
        <f t="shared" ca="1" si="218"/>
        <v>-3.8300000000000001E-2</v>
      </c>
      <c r="BW77" s="6">
        <f t="shared" ca="1" si="218"/>
        <v>-3.8300000000000001E-2</v>
      </c>
      <c r="BX77" s="6">
        <f t="shared" ca="1" si="218"/>
        <v>-3.8300000000000001E-2</v>
      </c>
      <c r="BY77" s="31">
        <f t="shared" ca="1" si="219"/>
        <v>-9796.48</v>
      </c>
      <c r="BZ77" s="31">
        <f t="shared" ca="1" si="220"/>
        <v>-18044.62</v>
      </c>
      <c r="CA77" s="31">
        <f t="shared" ca="1" si="221"/>
        <v>-8141.75</v>
      </c>
      <c r="CB77" s="31">
        <f t="shared" ca="1" si="222"/>
        <v>-6516.46</v>
      </c>
      <c r="CC77" s="31">
        <f t="shared" ca="1" si="223"/>
        <v>-17109.75</v>
      </c>
      <c r="CD77" s="31">
        <f t="shared" ca="1" si="224"/>
        <v>-15710.37</v>
      </c>
      <c r="CE77" s="31">
        <f t="shared" ca="1" si="225"/>
        <v>-51173.05</v>
      </c>
      <c r="CF77" s="31">
        <f t="shared" ca="1" si="226"/>
        <v>-18039.45</v>
      </c>
      <c r="CG77" s="31">
        <f t="shared" ca="1" si="227"/>
        <v>-2956.91</v>
      </c>
      <c r="CH77" s="31">
        <f t="shared" ca="1" si="228"/>
        <v>-4307.03</v>
      </c>
      <c r="CI77" s="31">
        <f t="shared" ca="1" si="229"/>
        <v>-5421.34</v>
      </c>
      <c r="CJ77" s="31">
        <f t="shared" ca="1" si="230"/>
        <v>-2014.95</v>
      </c>
      <c r="CK77" s="32">
        <f t="shared" ca="1" si="279"/>
        <v>179.05</v>
      </c>
      <c r="CL77" s="32">
        <f t="shared" ca="1" si="280"/>
        <v>329.8</v>
      </c>
      <c r="CM77" s="32">
        <f t="shared" ca="1" si="281"/>
        <v>148.80000000000001</v>
      </c>
      <c r="CN77" s="32">
        <f t="shared" ca="1" si="282"/>
        <v>119.1</v>
      </c>
      <c r="CO77" s="32">
        <f t="shared" ca="1" si="283"/>
        <v>312.70999999999998</v>
      </c>
      <c r="CP77" s="32">
        <f t="shared" ca="1" si="284"/>
        <v>287.13</v>
      </c>
      <c r="CQ77" s="32">
        <f t="shared" ca="1" si="285"/>
        <v>935.28</v>
      </c>
      <c r="CR77" s="32">
        <f t="shared" ca="1" si="286"/>
        <v>329.7</v>
      </c>
      <c r="CS77" s="32">
        <f t="shared" ca="1" si="287"/>
        <v>54.04</v>
      </c>
      <c r="CT77" s="32">
        <f t="shared" ca="1" si="288"/>
        <v>78.72</v>
      </c>
      <c r="CU77" s="32">
        <f t="shared" ca="1" si="289"/>
        <v>99.08</v>
      </c>
      <c r="CV77" s="32">
        <f t="shared" ca="1" si="290"/>
        <v>36.83</v>
      </c>
      <c r="CW77" s="31">
        <f t="shared" ca="1" si="291"/>
        <v>-10461.51</v>
      </c>
      <c r="CX77" s="31">
        <f t="shared" ca="1" si="292"/>
        <v>-19269.580000000002</v>
      </c>
      <c r="CY77" s="31">
        <f t="shared" ca="1" si="293"/>
        <v>-8694.4499999999989</v>
      </c>
      <c r="CZ77" s="31">
        <f t="shared" ca="1" si="294"/>
        <v>-6890.78</v>
      </c>
      <c r="DA77" s="31">
        <f t="shared" ca="1" si="295"/>
        <v>-18092.560000000001</v>
      </c>
      <c r="DB77" s="31">
        <f t="shared" ca="1" si="296"/>
        <v>-16612.8</v>
      </c>
      <c r="DC77" s="31">
        <f t="shared" ca="1" si="297"/>
        <v>-58120.83</v>
      </c>
      <c r="DD77" s="31">
        <f t="shared" ca="1" si="298"/>
        <v>-20488.679999999997</v>
      </c>
      <c r="DE77" s="31">
        <f t="shared" ca="1" si="299"/>
        <v>-3358.3799999999997</v>
      </c>
      <c r="DF77" s="31">
        <f t="shared" ca="1" si="300"/>
        <v>-5476.5599999999995</v>
      </c>
      <c r="DG77" s="31">
        <f t="shared" ca="1" si="301"/>
        <v>-6893.46</v>
      </c>
      <c r="DH77" s="31">
        <f t="shared" ca="1" si="302"/>
        <v>-2562.09</v>
      </c>
      <c r="DI77" s="32">
        <f t="shared" ca="1" si="231"/>
        <v>-523.08000000000004</v>
      </c>
      <c r="DJ77" s="32">
        <f t="shared" ca="1" si="232"/>
        <v>-963.48</v>
      </c>
      <c r="DK77" s="32">
        <f t="shared" ca="1" si="233"/>
        <v>-434.72</v>
      </c>
      <c r="DL77" s="32">
        <f t="shared" ca="1" si="234"/>
        <v>-344.54</v>
      </c>
      <c r="DM77" s="32">
        <f t="shared" ca="1" si="235"/>
        <v>-904.63</v>
      </c>
      <c r="DN77" s="32">
        <f t="shared" ca="1" si="236"/>
        <v>-830.64</v>
      </c>
      <c r="DO77" s="32">
        <f t="shared" ca="1" si="237"/>
        <v>-2906.04</v>
      </c>
      <c r="DP77" s="32">
        <f t="shared" ca="1" si="238"/>
        <v>-1024.43</v>
      </c>
      <c r="DQ77" s="32">
        <f t="shared" ca="1" si="239"/>
        <v>-167.92</v>
      </c>
      <c r="DR77" s="32">
        <f t="shared" ca="1" si="240"/>
        <v>-273.83</v>
      </c>
      <c r="DS77" s="32">
        <f t="shared" ca="1" si="241"/>
        <v>-344.67</v>
      </c>
      <c r="DT77" s="32">
        <f t="shared" ca="1" si="242"/>
        <v>-128.1</v>
      </c>
      <c r="DU77" s="31">
        <f t="shared" ca="1" si="243"/>
        <v>-1950.18</v>
      </c>
      <c r="DV77" s="31">
        <f t="shared" ca="1" si="244"/>
        <v>-3547.12</v>
      </c>
      <c r="DW77" s="31">
        <f t="shared" ca="1" si="245"/>
        <v>-1582.12</v>
      </c>
      <c r="DX77" s="31">
        <f t="shared" ca="1" si="246"/>
        <v>-1237.82</v>
      </c>
      <c r="DY77" s="31">
        <f t="shared" ca="1" si="247"/>
        <v>-3209.14</v>
      </c>
      <c r="DZ77" s="31">
        <f t="shared" ca="1" si="248"/>
        <v>-2907.87</v>
      </c>
      <c r="EA77" s="31">
        <f t="shared" ca="1" si="249"/>
        <v>-10041.98</v>
      </c>
      <c r="EB77" s="31">
        <f t="shared" ca="1" si="250"/>
        <v>-3492.13</v>
      </c>
      <c r="EC77" s="31">
        <f t="shared" ca="1" si="251"/>
        <v>-564.55999999999995</v>
      </c>
      <c r="ED77" s="31">
        <f t="shared" ca="1" si="252"/>
        <v>-908.27</v>
      </c>
      <c r="EE77" s="31">
        <f t="shared" ca="1" si="253"/>
        <v>-1127.1500000000001</v>
      </c>
      <c r="EF77" s="31">
        <f t="shared" ca="1" si="254"/>
        <v>-413.14</v>
      </c>
      <c r="EG77" s="32">
        <f t="shared" ca="1" si="255"/>
        <v>-12934.77</v>
      </c>
      <c r="EH77" s="32">
        <f t="shared" ca="1" si="256"/>
        <v>-23780.18</v>
      </c>
      <c r="EI77" s="32">
        <f t="shared" ca="1" si="257"/>
        <v>-10711.289999999997</v>
      </c>
      <c r="EJ77" s="32">
        <f t="shared" ca="1" si="258"/>
        <v>-8473.14</v>
      </c>
      <c r="EK77" s="32">
        <f t="shared" ca="1" si="259"/>
        <v>-22206.33</v>
      </c>
      <c r="EL77" s="32">
        <f t="shared" ca="1" si="260"/>
        <v>-20351.309999999998</v>
      </c>
      <c r="EM77" s="32">
        <f t="shared" ca="1" si="261"/>
        <v>-71068.850000000006</v>
      </c>
      <c r="EN77" s="32">
        <f t="shared" ca="1" si="262"/>
        <v>-25005.239999999998</v>
      </c>
      <c r="EO77" s="32">
        <f t="shared" ca="1" si="263"/>
        <v>-4090.8599999999997</v>
      </c>
      <c r="EP77" s="32">
        <f t="shared" ca="1" si="264"/>
        <v>-6658.66</v>
      </c>
      <c r="EQ77" s="32">
        <f t="shared" ca="1" si="265"/>
        <v>-8365.2800000000007</v>
      </c>
      <c r="ER77" s="32">
        <f t="shared" ca="1" si="266"/>
        <v>-3103.33</v>
      </c>
    </row>
    <row r="78" spans="1:148" x14ac:dyDescent="0.25">
      <c r="A78" t="s">
        <v>460</v>
      </c>
      <c r="B78" s="1" t="s">
        <v>161</v>
      </c>
      <c r="C78" t="str">
        <f t="shared" ca="1" si="303"/>
        <v>IEW1</v>
      </c>
      <c r="D78" t="str">
        <f t="shared" ca="1" si="304"/>
        <v>Summerview 1 Wind Facility</v>
      </c>
      <c r="E78" s="51">
        <v>20745.146700000001</v>
      </c>
      <c r="F78" s="51">
        <v>11855.7819</v>
      </c>
      <c r="G78" s="51">
        <v>13305.900100000001</v>
      </c>
      <c r="H78" s="51">
        <v>18705.5782</v>
      </c>
      <c r="I78" s="51">
        <v>5790.3095000000003</v>
      </c>
      <c r="J78" s="51">
        <v>8662.1298000000006</v>
      </c>
      <c r="K78" s="51">
        <v>7982.9196000000002</v>
      </c>
      <c r="L78" s="51">
        <v>7522.8208999999997</v>
      </c>
      <c r="M78" s="51">
        <v>10971.0728</v>
      </c>
      <c r="N78" s="51">
        <v>22229.841799999998</v>
      </c>
      <c r="O78" s="51">
        <v>16733.103599999999</v>
      </c>
      <c r="P78" s="51">
        <v>24838.5137</v>
      </c>
      <c r="Q78" s="32">
        <v>610861.37</v>
      </c>
      <c r="R78" s="32">
        <v>650613.66</v>
      </c>
      <c r="S78" s="32">
        <v>329410.73</v>
      </c>
      <c r="T78" s="32">
        <v>473512.31</v>
      </c>
      <c r="U78" s="32">
        <v>154011.12</v>
      </c>
      <c r="V78" s="32">
        <v>251500.47</v>
      </c>
      <c r="W78" s="32">
        <v>527653.29</v>
      </c>
      <c r="X78" s="32">
        <v>234030.75</v>
      </c>
      <c r="Y78" s="32">
        <v>224817.48</v>
      </c>
      <c r="Z78" s="32">
        <v>519205.08</v>
      </c>
      <c r="AA78" s="32">
        <v>442338.29</v>
      </c>
      <c r="AB78" s="32">
        <v>601770.68999999994</v>
      </c>
      <c r="AC78" s="2">
        <v>3.33</v>
      </c>
      <c r="AD78" s="2">
        <v>3.33</v>
      </c>
      <c r="AE78" s="2">
        <v>3.33</v>
      </c>
      <c r="AF78" s="2">
        <v>3.33</v>
      </c>
      <c r="AG78" s="2">
        <v>3.33</v>
      </c>
      <c r="AH78" s="2">
        <v>3.86</v>
      </c>
      <c r="AI78" s="2">
        <v>3.86</v>
      </c>
      <c r="AJ78" s="2">
        <v>3.86</v>
      </c>
      <c r="AK78" s="2">
        <v>3.86</v>
      </c>
      <c r="AL78" s="2">
        <v>3.86</v>
      </c>
      <c r="AM78" s="2">
        <v>3.86</v>
      </c>
      <c r="AN78" s="2">
        <v>3.86</v>
      </c>
      <c r="AO78" s="33">
        <v>20341.68</v>
      </c>
      <c r="AP78" s="33">
        <v>21665.43</v>
      </c>
      <c r="AQ78" s="33">
        <v>10969.38</v>
      </c>
      <c r="AR78" s="33">
        <v>15767.96</v>
      </c>
      <c r="AS78" s="33">
        <v>5128.57</v>
      </c>
      <c r="AT78" s="33">
        <v>9707.92</v>
      </c>
      <c r="AU78" s="33">
        <v>20367.419999999998</v>
      </c>
      <c r="AV78" s="33">
        <v>9033.59</v>
      </c>
      <c r="AW78" s="33">
        <v>8677.9500000000007</v>
      </c>
      <c r="AX78" s="33">
        <v>20041.32</v>
      </c>
      <c r="AY78" s="33">
        <v>17074.259999999998</v>
      </c>
      <c r="AZ78" s="33">
        <v>23228.35</v>
      </c>
      <c r="BA78" s="31">
        <f t="shared" si="267"/>
        <v>-671.95</v>
      </c>
      <c r="BB78" s="31">
        <f t="shared" si="268"/>
        <v>-715.68</v>
      </c>
      <c r="BC78" s="31">
        <f t="shared" si="269"/>
        <v>-362.35</v>
      </c>
      <c r="BD78" s="31">
        <f t="shared" si="270"/>
        <v>-710.27</v>
      </c>
      <c r="BE78" s="31">
        <f t="shared" si="271"/>
        <v>-231.02</v>
      </c>
      <c r="BF78" s="31">
        <f t="shared" si="272"/>
        <v>-377.25</v>
      </c>
      <c r="BG78" s="31">
        <f t="shared" si="273"/>
        <v>791.48</v>
      </c>
      <c r="BH78" s="31">
        <f t="shared" si="274"/>
        <v>351.05</v>
      </c>
      <c r="BI78" s="31">
        <f t="shared" si="275"/>
        <v>337.23</v>
      </c>
      <c r="BJ78" s="31">
        <f t="shared" si="276"/>
        <v>3478.67</v>
      </c>
      <c r="BK78" s="31">
        <f t="shared" si="277"/>
        <v>2963.67</v>
      </c>
      <c r="BL78" s="31">
        <f t="shared" si="278"/>
        <v>4031.86</v>
      </c>
      <c r="BM78" s="6">
        <f t="shared" ca="1" si="218"/>
        <v>4.3799999999999999E-2</v>
      </c>
      <c r="BN78" s="6">
        <f t="shared" ca="1" si="218"/>
        <v>4.3799999999999999E-2</v>
      </c>
      <c r="BO78" s="6">
        <f t="shared" ca="1" si="218"/>
        <v>4.3799999999999999E-2</v>
      </c>
      <c r="BP78" s="6">
        <f t="shared" ca="1" si="218"/>
        <v>4.3799999999999999E-2</v>
      </c>
      <c r="BQ78" s="6">
        <f t="shared" ca="1" si="218"/>
        <v>4.3799999999999999E-2</v>
      </c>
      <c r="BR78" s="6">
        <f t="shared" ca="1" si="218"/>
        <v>4.3799999999999999E-2</v>
      </c>
      <c r="BS78" s="6">
        <f t="shared" ca="1" si="218"/>
        <v>4.3799999999999999E-2</v>
      </c>
      <c r="BT78" s="6">
        <f t="shared" ca="1" si="218"/>
        <v>4.3799999999999999E-2</v>
      </c>
      <c r="BU78" s="6">
        <f t="shared" ca="1" si="218"/>
        <v>4.3799999999999999E-2</v>
      </c>
      <c r="BV78" s="6">
        <f t="shared" ca="1" si="218"/>
        <v>4.3799999999999999E-2</v>
      </c>
      <c r="BW78" s="6">
        <f t="shared" ca="1" si="218"/>
        <v>4.3799999999999999E-2</v>
      </c>
      <c r="BX78" s="6">
        <f t="shared" ca="1" si="218"/>
        <v>4.3799999999999999E-2</v>
      </c>
      <c r="BY78" s="31">
        <f t="shared" ca="1" si="219"/>
        <v>26755.73</v>
      </c>
      <c r="BZ78" s="31">
        <f t="shared" ca="1" si="220"/>
        <v>28496.880000000001</v>
      </c>
      <c r="CA78" s="31">
        <f t="shared" ca="1" si="221"/>
        <v>14428.19</v>
      </c>
      <c r="CB78" s="31">
        <f t="shared" ca="1" si="222"/>
        <v>20739.84</v>
      </c>
      <c r="CC78" s="31">
        <f t="shared" ca="1" si="223"/>
        <v>6745.69</v>
      </c>
      <c r="CD78" s="31">
        <f t="shared" ca="1" si="224"/>
        <v>11015.72</v>
      </c>
      <c r="CE78" s="31">
        <f t="shared" ca="1" si="225"/>
        <v>23111.21</v>
      </c>
      <c r="CF78" s="31">
        <f t="shared" ca="1" si="226"/>
        <v>10250.549999999999</v>
      </c>
      <c r="CG78" s="31">
        <f t="shared" ca="1" si="227"/>
        <v>9847.01</v>
      </c>
      <c r="CH78" s="31">
        <f t="shared" ca="1" si="228"/>
        <v>22741.18</v>
      </c>
      <c r="CI78" s="31">
        <f t="shared" ca="1" si="229"/>
        <v>19374.419999999998</v>
      </c>
      <c r="CJ78" s="31">
        <f t="shared" ca="1" si="230"/>
        <v>26357.56</v>
      </c>
      <c r="CK78" s="32">
        <f t="shared" ca="1" si="279"/>
        <v>427.6</v>
      </c>
      <c r="CL78" s="32">
        <f t="shared" ca="1" si="280"/>
        <v>455.43</v>
      </c>
      <c r="CM78" s="32">
        <f t="shared" ca="1" si="281"/>
        <v>230.59</v>
      </c>
      <c r="CN78" s="32">
        <f t="shared" ca="1" si="282"/>
        <v>331.46</v>
      </c>
      <c r="CO78" s="32">
        <f t="shared" ca="1" si="283"/>
        <v>107.81</v>
      </c>
      <c r="CP78" s="32">
        <f t="shared" ca="1" si="284"/>
        <v>176.05</v>
      </c>
      <c r="CQ78" s="32">
        <f t="shared" ca="1" si="285"/>
        <v>369.36</v>
      </c>
      <c r="CR78" s="32">
        <f t="shared" ca="1" si="286"/>
        <v>163.82</v>
      </c>
      <c r="CS78" s="32">
        <f t="shared" ca="1" si="287"/>
        <v>157.37</v>
      </c>
      <c r="CT78" s="32">
        <f t="shared" ca="1" si="288"/>
        <v>363.44</v>
      </c>
      <c r="CU78" s="32">
        <f t="shared" ca="1" si="289"/>
        <v>309.64</v>
      </c>
      <c r="CV78" s="32">
        <f t="shared" ca="1" si="290"/>
        <v>421.24</v>
      </c>
      <c r="CW78" s="31">
        <f t="shared" ca="1" si="291"/>
        <v>7513.5999999999976</v>
      </c>
      <c r="CX78" s="31">
        <f t="shared" ca="1" si="292"/>
        <v>8002.5600000000013</v>
      </c>
      <c r="CY78" s="31">
        <f t="shared" ca="1" si="293"/>
        <v>4051.7500000000014</v>
      </c>
      <c r="CZ78" s="31">
        <f t="shared" ca="1" si="294"/>
        <v>6013.6100000000006</v>
      </c>
      <c r="DA78" s="31">
        <f t="shared" ca="1" si="295"/>
        <v>1955.9500000000003</v>
      </c>
      <c r="DB78" s="31">
        <f t="shared" ca="1" si="296"/>
        <v>1861.0999999999985</v>
      </c>
      <c r="DC78" s="31">
        <f t="shared" ca="1" si="297"/>
        <v>2321.6700000000014</v>
      </c>
      <c r="DD78" s="31">
        <f t="shared" ca="1" si="298"/>
        <v>1029.7299999999989</v>
      </c>
      <c r="DE78" s="31">
        <f t="shared" ca="1" si="299"/>
        <v>989.20000000000027</v>
      </c>
      <c r="DF78" s="31">
        <f t="shared" ca="1" si="300"/>
        <v>-415.3700000000008</v>
      </c>
      <c r="DG78" s="31">
        <f t="shared" ca="1" si="301"/>
        <v>-353.8700000000008</v>
      </c>
      <c r="DH78" s="31">
        <f t="shared" ca="1" si="302"/>
        <v>-481.40999999999576</v>
      </c>
      <c r="DI78" s="32">
        <f t="shared" ca="1" si="231"/>
        <v>375.68</v>
      </c>
      <c r="DJ78" s="32">
        <f t="shared" ca="1" si="232"/>
        <v>400.13</v>
      </c>
      <c r="DK78" s="32">
        <f t="shared" ca="1" si="233"/>
        <v>202.59</v>
      </c>
      <c r="DL78" s="32">
        <f t="shared" ca="1" si="234"/>
        <v>300.68</v>
      </c>
      <c r="DM78" s="32">
        <f t="shared" ca="1" si="235"/>
        <v>97.8</v>
      </c>
      <c r="DN78" s="32">
        <f t="shared" ca="1" si="236"/>
        <v>93.05</v>
      </c>
      <c r="DO78" s="32">
        <f t="shared" ca="1" si="237"/>
        <v>116.08</v>
      </c>
      <c r="DP78" s="32">
        <f t="shared" ca="1" si="238"/>
        <v>51.49</v>
      </c>
      <c r="DQ78" s="32">
        <f t="shared" ca="1" si="239"/>
        <v>49.46</v>
      </c>
      <c r="DR78" s="32">
        <f t="shared" ca="1" si="240"/>
        <v>-20.77</v>
      </c>
      <c r="DS78" s="32">
        <f t="shared" ca="1" si="241"/>
        <v>-17.690000000000001</v>
      </c>
      <c r="DT78" s="32">
        <f t="shared" ca="1" si="242"/>
        <v>-24.07</v>
      </c>
      <c r="DU78" s="31">
        <f t="shared" ca="1" si="243"/>
        <v>1400.64</v>
      </c>
      <c r="DV78" s="31">
        <f t="shared" ca="1" si="244"/>
        <v>1473.1</v>
      </c>
      <c r="DW78" s="31">
        <f t="shared" ca="1" si="245"/>
        <v>737.29</v>
      </c>
      <c r="DX78" s="31">
        <f t="shared" ca="1" si="246"/>
        <v>1080.25</v>
      </c>
      <c r="DY78" s="31">
        <f t="shared" ca="1" si="247"/>
        <v>346.93</v>
      </c>
      <c r="DZ78" s="31">
        <f t="shared" ca="1" si="248"/>
        <v>325.76</v>
      </c>
      <c r="EA78" s="31">
        <f t="shared" ca="1" si="249"/>
        <v>401.13</v>
      </c>
      <c r="EB78" s="31">
        <f t="shared" ca="1" si="250"/>
        <v>175.51</v>
      </c>
      <c r="EC78" s="31">
        <f t="shared" ca="1" si="251"/>
        <v>166.29</v>
      </c>
      <c r="ED78" s="31">
        <f t="shared" ca="1" si="252"/>
        <v>-68.89</v>
      </c>
      <c r="EE78" s="31">
        <f t="shared" ca="1" si="253"/>
        <v>-57.86</v>
      </c>
      <c r="EF78" s="31">
        <f t="shared" ca="1" si="254"/>
        <v>-77.63</v>
      </c>
      <c r="EG78" s="32">
        <f t="shared" ca="1" si="255"/>
        <v>9289.9199999999983</v>
      </c>
      <c r="EH78" s="32">
        <f t="shared" ca="1" si="256"/>
        <v>9875.7900000000009</v>
      </c>
      <c r="EI78" s="32">
        <f t="shared" ca="1" si="257"/>
        <v>4991.630000000001</v>
      </c>
      <c r="EJ78" s="32">
        <f t="shared" ca="1" si="258"/>
        <v>7394.5400000000009</v>
      </c>
      <c r="EK78" s="32">
        <f t="shared" ca="1" si="259"/>
        <v>2400.6800000000003</v>
      </c>
      <c r="EL78" s="32">
        <f t="shared" ca="1" si="260"/>
        <v>2279.9099999999985</v>
      </c>
      <c r="EM78" s="32">
        <f t="shared" ca="1" si="261"/>
        <v>2838.8800000000015</v>
      </c>
      <c r="EN78" s="32">
        <f t="shared" ca="1" si="262"/>
        <v>1256.7299999999989</v>
      </c>
      <c r="EO78" s="32">
        <f t="shared" ca="1" si="263"/>
        <v>1204.9500000000003</v>
      </c>
      <c r="EP78" s="32">
        <f t="shared" ca="1" si="264"/>
        <v>-505.03000000000077</v>
      </c>
      <c r="EQ78" s="32">
        <f t="shared" ca="1" si="265"/>
        <v>-429.42000000000081</v>
      </c>
      <c r="ER78" s="32">
        <f t="shared" ca="1" si="266"/>
        <v>-583.10999999999581</v>
      </c>
    </row>
    <row r="79" spans="1:148" x14ac:dyDescent="0.25">
      <c r="A79" t="s">
        <v>460</v>
      </c>
      <c r="B79" s="1" t="s">
        <v>162</v>
      </c>
      <c r="C79" t="str">
        <f t="shared" ca="1" si="303"/>
        <v>IEW2</v>
      </c>
      <c r="D79" t="str">
        <f t="shared" ca="1" si="304"/>
        <v>Summerview 2 Wind Facility</v>
      </c>
      <c r="E79" s="51">
        <v>19983.6891</v>
      </c>
      <c r="F79" s="51">
        <v>10236.34</v>
      </c>
      <c r="G79" s="51">
        <v>12401.684499999999</v>
      </c>
      <c r="H79" s="51">
        <v>16262.488499999999</v>
      </c>
      <c r="I79" s="51">
        <v>5758.9564</v>
      </c>
      <c r="J79" s="51">
        <v>8445.2471999999998</v>
      </c>
      <c r="K79" s="51">
        <v>6887.1215000000002</v>
      </c>
      <c r="L79" s="51">
        <v>5746.6696000000002</v>
      </c>
      <c r="M79" s="51">
        <v>9038.0275999999994</v>
      </c>
      <c r="N79" s="51">
        <v>18824.3331</v>
      </c>
      <c r="O79" s="51">
        <v>15133.687599999999</v>
      </c>
      <c r="P79" s="51">
        <v>19747.286199999999</v>
      </c>
      <c r="Q79" s="32">
        <v>598756.47</v>
      </c>
      <c r="R79" s="32">
        <v>571433.4</v>
      </c>
      <c r="S79" s="32">
        <v>314604.15999999997</v>
      </c>
      <c r="T79" s="32">
        <v>409692.23</v>
      </c>
      <c r="U79" s="32">
        <v>168144.8</v>
      </c>
      <c r="V79" s="32">
        <v>230289.89</v>
      </c>
      <c r="W79" s="32">
        <v>461763.87</v>
      </c>
      <c r="X79" s="32">
        <v>186327.7</v>
      </c>
      <c r="Y79" s="32">
        <v>188021.57</v>
      </c>
      <c r="Z79" s="32">
        <v>434810.68</v>
      </c>
      <c r="AA79" s="32">
        <v>400410.89</v>
      </c>
      <c r="AB79" s="32">
        <v>473477.87</v>
      </c>
      <c r="AC79" s="2">
        <v>3.33</v>
      </c>
      <c r="AD79" s="2">
        <v>3.33</v>
      </c>
      <c r="AE79" s="2">
        <v>3.33</v>
      </c>
      <c r="AF79" s="2">
        <v>3.33</v>
      </c>
      <c r="AG79" s="2">
        <v>3.33</v>
      </c>
      <c r="AH79" s="2">
        <v>3.86</v>
      </c>
      <c r="AI79" s="2">
        <v>3.86</v>
      </c>
      <c r="AJ79" s="2">
        <v>3.86</v>
      </c>
      <c r="AK79" s="2">
        <v>3.86</v>
      </c>
      <c r="AL79" s="2">
        <v>3.86</v>
      </c>
      <c r="AM79" s="2">
        <v>3.86</v>
      </c>
      <c r="AN79" s="2">
        <v>3.86</v>
      </c>
      <c r="AO79" s="33">
        <v>19938.59</v>
      </c>
      <c r="AP79" s="33">
        <v>19028.73</v>
      </c>
      <c r="AQ79" s="33">
        <v>10476.32</v>
      </c>
      <c r="AR79" s="33">
        <v>13642.75</v>
      </c>
      <c r="AS79" s="33">
        <v>5599.22</v>
      </c>
      <c r="AT79" s="33">
        <v>8889.19</v>
      </c>
      <c r="AU79" s="33">
        <v>17824.09</v>
      </c>
      <c r="AV79" s="33">
        <v>7192.25</v>
      </c>
      <c r="AW79" s="33">
        <v>7257.63</v>
      </c>
      <c r="AX79" s="33">
        <v>16783.689999999999</v>
      </c>
      <c r="AY79" s="33">
        <v>15455.86</v>
      </c>
      <c r="AZ79" s="33">
        <v>18276.25</v>
      </c>
      <c r="BA79" s="31">
        <f t="shared" si="267"/>
        <v>-658.63</v>
      </c>
      <c r="BB79" s="31">
        <f t="shared" si="268"/>
        <v>-628.58000000000004</v>
      </c>
      <c r="BC79" s="31">
        <f t="shared" si="269"/>
        <v>-346.06</v>
      </c>
      <c r="BD79" s="31">
        <f t="shared" si="270"/>
        <v>-614.54</v>
      </c>
      <c r="BE79" s="31">
        <f t="shared" si="271"/>
        <v>-252.22</v>
      </c>
      <c r="BF79" s="31">
        <f t="shared" si="272"/>
        <v>-345.43</v>
      </c>
      <c r="BG79" s="31">
        <f t="shared" si="273"/>
        <v>692.65</v>
      </c>
      <c r="BH79" s="31">
        <f t="shared" si="274"/>
        <v>279.49</v>
      </c>
      <c r="BI79" s="31">
        <f t="shared" si="275"/>
        <v>282.02999999999997</v>
      </c>
      <c r="BJ79" s="31">
        <f t="shared" si="276"/>
        <v>2913.23</v>
      </c>
      <c r="BK79" s="31">
        <f t="shared" si="277"/>
        <v>2682.75</v>
      </c>
      <c r="BL79" s="31">
        <f t="shared" si="278"/>
        <v>3172.3</v>
      </c>
      <c r="BM79" s="6">
        <f t="shared" ca="1" si="218"/>
        <v>4.7300000000000002E-2</v>
      </c>
      <c r="BN79" s="6">
        <f t="shared" ca="1" si="218"/>
        <v>4.7300000000000002E-2</v>
      </c>
      <c r="BO79" s="6">
        <f t="shared" ca="1" si="218"/>
        <v>4.7300000000000002E-2</v>
      </c>
      <c r="BP79" s="6">
        <f t="shared" ca="1" si="218"/>
        <v>4.7300000000000002E-2</v>
      </c>
      <c r="BQ79" s="6">
        <f t="shared" ca="1" si="218"/>
        <v>4.7300000000000002E-2</v>
      </c>
      <c r="BR79" s="6">
        <f t="shared" ca="1" si="218"/>
        <v>4.7300000000000002E-2</v>
      </c>
      <c r="BS79" s="6">
        <f t="shared" ca="1" si="218"/>
        <v>4.7300000000000002E-2</v>
      </c>
      <c r="BT79" s="6">
        <f t="shared" ca="1" si="218"/>
        <v>4.7300000000000002E-2</v>
      </c>
      <c r="BU79" s="6">
        <f t="shared" ca="1" si="218"/>
        <v>4.7300000000000002E-2</v>
      </c>
      <c r="BV79" s="6">
        <f t="shared" ca="1" si="218"/>
        <v>4.7300000000000002E-2</v>
      </c>
      <c r="BW79" s="6">
        <f t="shared" ca="1" si="218"/>
        <v>4.7300000000000002E-2</v>
      </c>
      <c r="BX79" s="6">
        <f t="shared" ca="1" si="218"/>
        <v>4.7300000000000002E-2</v>
      </c>
      <c r="BY79" s="31">
        <f t="shared" ca="1" si="219"/>
        <v>28321.18</v>
      </c>
      <c r="BZ79" s="31">
        <f t="shared" ca="1" si="220"/>
        <v>27028.799999999999</v>
      </c>
      <c r="CA79" s="31">
        <f t="shared" ca="1" si="221"/>
        <v>14880.78</v>
      </c>
      <c r="CB79" s="31">
        <f t="shared" ca="1" si="222"/>
        <v>19378.439999999999</v>
      </c>
      <c r="CC79" s="31">
        <f t="shared" ca="1" si="223"/>
        <v>7953.25</v>
      </c>
      <c r="CD79" s="31">
        <f t="shared" ca="1" si="224"/>
        <v>10892.71</v>
      </c>
      <c r="CE79" s="31">
        <f t="shared" ca="1" si="225"/>
        <v>21841.43</v>
      </c>
      <c r="CF79" s="31">
        <f t="shared" ca="1" si="226"/>
        <v>8813.2999999999993</v>
      </c>
      <c r="CG79" s="31">
        <f t="shared" ca="1" si="227"/>
        <v>8893.42</v>
      </c>
      <c r="CH79" s="31">
        <f t="shared" ca="1" si="228"/>
        <v>20566.55</v>
      </c>
      <c r="CI79" s="31">
        <f t="shared" ca="1" si="229"/>
        <v>18939.439999999999</v>
      </c>
      <c r="CJ79" s="31">
        <f t="shared" ca="1" si="230"/>
        <v>22395.5</v>
      </c>
      <c r="CK79" s="32">
        <f t="shared" ca="1" si="279"/>
        <v>419.13</v>
      </c>
      <c r="CL79" s="32">
        <f t="shared" ca="1" si="280"/>
        <v>400</v>
      </c>
      <c r="CM79" s="32">
        <f t="shared" ca="1" si="281"/>
        <v>220.22</v>
      </c>
      <c r="CN79" s="32">
        <f t="shared" ca="1" si="282"/>
        <v>286.77999999999997</v>
      </c>
      <c r="CO79" s="32">
        <f t="shared" ca="1" si="283"/>
        <v>117.7</v>
      </c>
      <c r="CP79" s="32">
        <f t="shared" ca="1" si="284"/>
        <v>161.19999999999999</v>
      </c>
      <c r="CQ79" s="32">
        <f t="shared" ca="1" si="285"/>
        <v>323.23</v>
      </c>
      <c r="CR79" s="32">
        <f t="shared" ca="1" si="286"/>
        <v>130.43</v>
      </c>
      <c r="CS79" s="32">
        <f t="shared" ca="1" si="287"/>
        <v>131.62</v>
      </c>
      <c r="CT79" s="32">
        <f t="shared" ca="1" si="288"/>
        <v>304.37</v>
      </c>
      <c r="CU79" s="32">
        <f t="shared" ca="1" si="289"/>
        <v>280.29000000000002</v>
      </c>
      <c r="CV79" s="32">
        <f t="shared" ca="1" si="290"/>
        <v>331.43</v>
      </c>
      <c r="CW79" s="31">
        <f t="shared" ca="1" si="291"/>
        <v>9460.35</v>
      </c>
      <c r="CX79" s="31">
        <f t="shared" ca="1" si="292"/>
        <v>9028.65</v>
      </c>
      <c r="CY79" s="31">
        <f t="shared" ca="1" si="293"/>
        <v>4970.7400000000007</v>
      </c>
      <c r="CZ79" s="31">
        <f t="shared" ca="1" si="294"/>
        <v>6637.0099999999975</v>
      </c>
      <c r="DA79" s="31">
        <f t="shared" ca="1" si="295"/>
        <v>2723.9499999999994</v>
      </c>
      <c r="DB79" s="31">
        <f t="shared" ca="1" si="296"/>
        <v>2510.1499999999992</v>
      </c>
      <c r="DC79" s="31">
        <f t="shared" ca="1" si="297"/>
        <v>3647.9199999999996</v>
      </c>
      <c r="DD79" s="31">
        <f t="shared" ca="1" si="298"/>
        <v>1471.9899999999996</v>
      </c>
      <c r="DE79" s="31">
        <f t="shared" ca="1" si="299"/>
        <v>1485.3800000000008</v>
      </c>
      <c r="DF79" s="31">
        <f t="shared" ca="1" si="300"/>
        <v>1173.9999999999995</v>
      </c>
      <c r="DG79" s="31">
        <f t="shared" ca="1" si="301"/>
        <v>1081.119999999999</v>
      </c>
      <c r="DH79" s="31">
        <f t="shared" ca="1" si="302"/>
        <v>1278.3800000000001</v>
      </c>
      <c r="DI79" s="32">
        <f t="shared" ca="1" si="231"/>
        <v>473.02</v>
      </c>
      <c r="DJ79" s="32">
        <f t="shared" ca="1" si="232"/>
        <v>451.43</v>
      </c>
      <c r="DK79" s="32">
        <f t="shared" ca="1" si="233"/>
        <v>248.54</v>
      </c>
      <c r="DL79" s="32">
        <f t="shared" ca="1" si="234"/>
        <v>331.85</v>
      </c>
      <c r="DM79" s="32">
        <f t="shared" ca="1" si="235"/>
        <v>136.19999999999999</v>
      </c>
      <c r="DN79" s="32">
        <f t="shared" ca="1" si="236"/>
        <v>125.51</v>
      </c>
      <c r="DO79" s="32">
        <f t="shared" ca="1" si="237"/>
        <v>182.4</v>
      </c>
      <c r="DP79" s="32">
        <f t="shared" ca="1" si="238"/>
        <v>73.599999999999994</v>
      </c>
      <c r="DQ79" s="32">
        <f t="shared" ca="1" si="239"/>
        <v>74.27</v>
      </c>
      <c r="DR79" s="32">
        <f t="shared" ca="1" si="240"/>
        <v>58.7</v>
      </c>
      <c r="DS79" s="32">
        <f t="shared" ca="1" si="241"/>
        <v>54.06</v>
      </c>
      <c r="DT79" s="32">
        <f t="shared" ca="1" si="242"/>
        <v>63.92</v>
      </c>
      <c r="DU79" s="31">
        <f t="shared" ca="1" si="243"/>
        <v>1763.55</v>
      </c>
      <c r="DV79" s="31">
        <f t="shared" ca="1" si="244"/>
        <v>1661.98</v>
      </c>
      <c r="DW79" s="31">
        <f t="shared" ca="1" si="245"/>
        <v>904.52</v>
      </c>
      <c r="DX79" s="31">
        <f t="shared" ca="1" si="246"/>
        <v>1192.23</v>
      </c>
      <c r="DY79" s="31">
        <f t="shared" ca="1" si="247"/>
        <v>483.16</v>
      </c>
      <c r="DZ79" s="31">
        <f t="shared" ca="1" si="248"/>
        <v>439.37</v>
      </c>
      <c r="EA79" s="31">
        <f t="shared" ca="1" si="249"/>
        <v>630.28</v>
      </c>
      <c r="EB79" s="31">
        <f t="shared" ca="1" si="250"/>
        <v>250.89</v>
      </c>
      <c r="EC79" s="31">
        <f t="shared" ca="1" si="251"/>
        <v>249.7</v>
      </c>
      <c r="ED79" s="31">
        <f t="shared" ca="1" si="252"/>
        <v>194.7</v>
      </c>
      <c r="EE79" s="31">
        <f t="shared" ca="1" si="253"/>
        <v>176.77</v>
      </c>
      <c r="EF79" s="31">
        <f t="shared" ca="1" si="254"/>
        <v>206.14</v>
      </c>
      <c r="EG79" s="32">
        <f t="shared" ca="1" si="255"/>
        <v>11696.92</v>
      </c>
      <c r="EH79" s="32">
        <f t="shared" ca="1" si="256"/>
        <v>11142.06</v>
      </c>
      <c r="EI79" s="32">
        <f t="shared" ca="1" si="257"/>
        <v>6123.8000000000011</v>
      </c>
      <c r="EJ79" s="32">
        <f t="shared" ca="1" si="258"/>
        <v>8161.0899999999983</v>
      </c>
      <c r="EK79" s="32">
        <f t="shared" ca="1" si="259"/>
        <v>3343.309999999999</v>
      </c>
      <c r="EL79" s="32">
        <f t="shared" ca="1" si="260"/>
        <v>3075.0299999999993</v>
      </c>
      <c r="EM79" s="32">
        <f t="shared" ca="1" si="261"/>
        <v>4460.5999999999995</v>
      </c>
      <c r="EN79" s="32">
        <f t="shared" ca="1" si="262"/>
        <v>1796.4799999999996</v>
      </c>
      <c r="EO79" s="32">
        <f t="shared" ca="1" si="263"/>
        <v>1809.3500000000008</v>
      </c>
      <c r="EP79" s="32">
        <f t="shared" ca="1" si="264"/>
        <v>1427.3999999999996</v>
      </c>
      <c r="EQ79" s="32">
        <f t="shared" ca="1" si="265"/>
        <v>1311.9499999999989</v>
      </c>
      <c r="ER79" s="32">
        <f t="shared" ca="1" si="266"/>
        <v>1548.44</v>
      </c>
    </row>
    <row r="80" spans="1:148" x14ac:dyDescent="0.25">
      <c r="A80" t="s">
        <v>461</v>
      </c>
      <c r="B80" s="1" t="s">
        <v>129</v>
      </c>
      <c r="C80" t="str">
        <f t="shared" ca="1" si="303"/>
        <v>INT</v>
      </c>
      <c r="D80" t="str">
        <f t="shared" ca="1" si="304"/>
        <v>Interlakes Hydro Facility</v>
      </c>
      <c r="E80" s="51">
        <v>1113.7166138</v>
      </c>
      <c r="F80" s="51">
        <v>696.09158119999995</v>
      </c>
      <c r="G80" s="51">
        <v>700.49063750000005</v>
      </c>
      <c r="H80" s="51">
        <v>632.88332290000005</v>
      </c>
      <c r="I80" s="51">
        <v>516.57197580000002</v>
      </c>
      <c r="J80" s="51">
        <v>278.77137599999998</v>
      </c>
      <c r="K80" s="51">
        <v>850.98901069999999</v>
      </c>
      <c r="L80" s="51">
        <v>874.39297680000004</v>
      </c>
      <c r="M80" s="51">
        <v>782.73818679999999</v>
      </c>
      <c r="N80" s="51">
        <v>559.76354289999995</v>
      </c>
      <c r="O80" s="51">
        <v>584.17886390000001</v>
      </c>
      <c r="P80" s="51">
        <v>540.71729440000001</v>
      </c>
      <c r="Q80" s="32">
        <v>62747.24</v>
      </c>
      <c r="R80" s="32">
        <v>87766.09</v>
      </c>
      <c r="S80" s="32">
        <v>36967.15</v>
      </c>
      <c r="T80" s="32">
        <v>22641.94</v>
      </c>
      <c r="U80" s="32">
        <v>47035.28</v>
      </c>
      <c r="V80" s="32">
        <v>23389.439999999999</v>
      </c>
      <c r="W80" s="32">
        <v>223765.75</v>
      </c>
      <c r="X80" s="32">
        <v>64350.31</v>
      </c>
      <c r="Y80" s="32">
        <v>22212.66</v>
      </c>
      <c r="Z80" s="32">
        <v>17342.93</v>
      </c>
      <c r="AA80" s="32">
        <v>38189.56</v>
      </c>
      <c r="AB80" s="32">
        <v>19218.400000000001</v>
      </c>
      <c r="AC80" s="2">
        <v>2.2000000000000002</v>
      </c>
      <c r="AD80" s="2">
        <v>2.2000000000000002</v>
      </c>
      <c r="AE80" s="2">
        <v>2.2000000000000002</v>
      </c>
      <c r="AF80" s="2">
        <v>2.2000000000000002</v>
      </c>
      <c r="AG80" s="2">
        <v>2.2000000000000002</v>
      </c>
      <c r="AH80" s="2">
        <v>2.2000000000000002</v>
      </c>
      <c r="AI80" s="2">
        <v>2.2000000000000002</v>
      </c>
      <c r="AJ80" s="2">
        <v>2.2000000000000002</v>
      </c>
      <c r="AK80" s="2">
        <v>2.2000000000000002</v>
      </c>
      <c r="AL80" s="2">
        <v>2.2000000000000002</v>
      </c>
      <c r="AM80" s="2">
        <v>2.2000000000000002</v>
      </c>
      <c r="AN80" s="2">
        <v>2.2000000000000002</v>
      </c>
      <c r="AO80" s="33">
        <v>1380.44</v>
      </c>
      <c r="AP80" s="33">
        <v>1930.85</v>
      </c>
      <c r="AQ80" s="33">
        <v>813.28</v>
      </c>
      <c r="AR80" s="33">
        <v>498.12</v>
      </c>
      <c r="AS80" s="33">
        <v>1034.78</v>
      </c>
      <c r="AT80" s="33">
        <v>514.57000000000005</v>
      </c>
      <c r="AU80" s="33">
        <v>4922.8500000000004</v>
      </c>
      <c r="AV80" s="33">
        <v>1415.71</v>
      </c>
      <c r="AW80" s="33">
        <v>488.68</v>
      </c>
      <c r="AX80" s="33">
        <v>381.54</v>
      </c>
      <c r="AY80" s="33">
        <v>840.17</v>
      </c>
      <c r="AZ80" s="33">
        <v>422.8</v>
      </c>
      <c r="BA80" s="31">
        <f t="shared" si="267"/>
        <v>-69.02</v>
      </c>
      <c r="BB80" s="31">
        <f t="shared" si="268"/>
        <v>-96.54</v>
      </c>
      <c r="BC80" s="31">
        <f t="shared" si="269"/>
        <v>-40.659999999999997</v>
      </c>
      <c r="BD80" s="31">
        <f t="shared" si="270"/>
        <v>-33.96</v>
      </c>
      <c r="BE80" s="31">
        <f t="shared" si="271"/>
        <v>-70.55</v>
      </c>
      <c r="BF80" s="31">
        <f t="shared" si="272"/>
        <v>-35.08</v>
      </c>
      <c r="BG80" s="31">
        <f t="shared" si="273"/>
        <v>335.65</v>
      </c>
      <c r="BH80" s="31">
        <f t="shared" si="274"/>
        <v>96.53</v>
      </c>
      <c r="BI80" s="31">
        <f t="shared" si="275"/>
        <v>33.32</v>
      </c>
      <c r="BJ80" s="31">
        <f t="shared" si="276"/>
        <v>116.2</v>
      </c>
      <c r="BK80" s="31">
        <f t="shared" si="277"/>
        <v>255.87</v>
      </c>
      <c r="BL80" s="31">
        <f t="shared" si="278"/>
        <v>128.76</v>
      </c>
      <c r="BM80" s="6">
        <f t="shared" ca="1" si="218"/>
        <v>7.7999999999999996E-3</v>
      </c>
      <c r="BN80" s="6">
        <f t="shared" ca="1" si="218"/>
        <v>7.7999999999999996E-3</v>
      </c>
      <c r="BO80" s="6">
        <f t="shared" ca="1" si="218"/>
        <v>7.7999999999999996E-3</v>
      </c>
      <c r="BP80" s="6">
        <f t="shared" ca="1" si="218"/>
        <v>7.7999999999999996E-3</v>
      </c>
      <c r="BQ80" s="6">
        <f t="shared" ca="1" si="218"/>
        <v>7.7999999999999996E-3</v>
      </c>
      <c r="BR80" s="6">
        <f t="shared" ca="1" si="218"/>
        <v>7.7999999999999996E-3</v>
      </c>
      <c r="BS80" s="6">
        <f t="shared" ca="1" si="218"/>
        <v>7.7999999999999996E-3</v>
      </c>
      <c r="BT80" s="6">
        <f t="shared" ca="1" si="218"/>
        <v>7.7999999999999996E-3</v>
      </c>
      <c r="BU80" s="6">
        <f t="shared" ca="1" si="218"/>
        <v>7.7999999999999996E-3</v>
      </c>
      <c r="BV80" s="6">
        <f t="shared" ref="BM80:BX101" ca="1" si="305">VLOOKUP($C80,LossFactorLookup,3,FALSE)</f>
        <v>7.7999999999999996E-3</v>
      </c>
      <c r="BW80" s="6">
        <f t="shared" ca="1" si="305"/>
        <v>7.7999999999999996E-3</v>
      </c>
      <c r="BX80" s="6">
        <f t="shared" ca="1" si="305"/>
        <v>7.7999999999999996E-3</v>
      </c>
      <c r="BY80" s="31">
        <f t="shared" ca="1" si="219"/>
        <v>489.43</v>
      </c>
      <c r="BZ80" s="31">
        <f t="shared" ca="1" si="220"/>
        <v>684.58</v>
      </c>
      <c r="CA80" s="31">
        <f t="shared" ca="1" si="221"/>
        <v>288.33999999999997</v>
      </c>
      <c r="CB80" s="31">
        <f t="shared" ca="1" si="222"/>
        <v>176.61</v>
      </c>
      <c r="CC80" s="31">
        <f t="shared" ca="1" si="223"/>
        <v>366.88</v>
      </c>
      <c r="CD80" s="31">
        <f t="shared" ca="1" si="224"/>
        <v>182.44</v>
      </c>
      <c r="CE80" s="31">
        <f t="shared" ca="1" si="225"/>
        <v>1745.37</v>
      </c>
      <c r="CF80" s="31">
        <f t="shared" ca="1" si="226"/>
        <v>501.93</v>
      </c>
      <c r="CG80" s="31">
        <f t="shared" ca="1" si="227"/>
        <v>173.26</v>
      </c>
      <c r="CH80" s="31">
        <f t="shared" ca="1" si="228"/>
        <v>135.27000000000001</v>
      </c>
      <c r="CI80" s="31">
        <f t="shared" ca="1" si="229"/>
        <v>297.88</v>
      </c>
      <c r="CJ80" s="31">
        <f t="shared" ca="1" si="230"/>
        <v>149.9</v>
      </c>
      <c r="CK80" s="32">
        <f t="shared" ca="1" si="279"/>
        <v>43.92</v>
      </c>
      <c r="CL80" s="32">
        <f t="shared" ca="1" si="280"/>
        <v>61.44</v>
      </c>
      <c r="CM80" s="32">
        <f t="shared" ca="1" si="281"/>
        <v>25.88</v>
      </c>
      <c r="CN80" s="32">
        <f t="shared" ca="1" si="282"/>
        <v>15.85</v>
      </c>
      <c r="CO80" s="32">
        <f t="shared" ca="1" si="283"/>
        <v>32.92</v>
      </c>
      <c r="CP80" s="32">
        <f t="shared" ca="1" si="284"/>
        <v>16.37</v>
      </c>
      <c r="CQ80" s="32">
        <f t="shared" ca="1" si="285"/>
        <v>156.63999999999999</v>
      </c>
      <c r="CR80" s="32">
        <f t="shared" ca="1" si="286"/>
        <v>45.05</v>
      </c>
      <c r="CS80" s="32">
        <f t="shared" ca="1" si="287"/>
        <v>15.55</v>
      </c>
      <c r="CT80" s="32">
        <f t="shared" ca="1" si="288"/>
        <v>12.14</v>
      </c>
      <c r="CU80" s="32">
        <f t="shared" ca="1" si="289"/>
        <v>26.73</v>
      </c>
      <c r="CV80" s="32">
        <f t="shared" ca="1" si="290"/>
        <v>13.45</v>
      </c>
      <c r="CW80" s="31">
        <f t="shared" ca="1" si="291"/>
        <v>-778.07</v>
      </c>
      <c r="CX80" s="31">
        <f t="shared" ca="1" si="292"/>
        <v>-1088.29</v>
      </c>
      <c r="CY80" s="31">
        <f t="shared" ca="1" si="293"/>
        <v>-458.4</v>
      </c>
      <c r="CZ80" s="31">
        <f t="shared" ca="1" si="294"/>
        <v>-271.7</v>
      </c>
      <c r="DA80" s="31">
        <f t="shared" ca="1" si="295"/>
        <v>-564.43000000000006</v>
      </c>
      <c r="DB80" s="31">
        <f t="shared" ca="1" si="296"/>
        <v>-280.68000000000006</v>
      </c>
      <c r="DC80" s="31">
        <f t="shared" ca="1" si="297"/>
        <v>-3356.4900000000007</v>
      </c>
      <c r="DD80" s="31">
        <f t="shared" ca="1" si="298"/>
        <v>-965.26</v>
      </c>
      <c r="DE80" s="31">
        <f t="shared" ca="1" si="299"/>
        <v>-333.19</v>
      </c>
      <c r="DF80" s="31">
        <f t="shared" ca="1" si="300"/>
        <v>-350.33</v>
      </c>
      <c r="DG80" s="31">
        <f t="shared" ca="1" si="301"/>
        <v>-771.43</v>
      </c>
      <c r="DH80" s="31">
        <f t="shared" ca="1" si="302"/>
        <v>-388.21000000000004</v>
      </c>
      <c r="DI80" s="32">
        <f t="shared" ca="1" si="231"/>
        <v>-38.9</v>
      </c>
      <c r="DJ80" s="32">
        <f t="shared" ca="1" si="232"/>
        <v>-54.41</v>
      </c>
      <c r="DK80" s="32">
        <f t="shared" ca="1" si="233"/>
        <v>-22.92</v>
      </c>
      <c r="DL80" s="32">
        <f t="shared" ca="1" si="234"/>
        <v>-13.59</v>
      </c>
      <c r="DM80" s="32">
        <f t="shared" ca="1" si="235"/>
        <v>-28.22</v>
      </c>
      <c r="DN80" s="32">
        <f t="shared" ca="1" si="236"/>
        <v>-14.03</v>
      </c>
      <c r="DO80" s="32">
        <f t="shared" ca="1" si="237"/>
        <v>-167.82</v>
      </c>
      <c r="DP80" s="32">
        <f t="shared" ca="1" si="238"/>
        <v>-48.26</v>
      </c>
      <c r="DQ80" s="32">
        <f t="shared" ca="1" si="239"/>
        <v>-16.66</v>
      </c>
      <c r="DR80" s="32">
        <f t="shared" ca="1" si="240"/>
        <v>-17.52</v>
      </c>
      <c r="DS80" s="32">
        <f t="shared" ca="1" si="241"/>
        <v>-38.57</v>
      </c>
      <c r="DT80" s="32">
        <f t="shared" ca="1" si="242"/>
        <v>-19.41</v>
      </c>
      <c r="DU80" s="31">
        <f t="shared" ca="1" si="243"/>
        <v>-145.04</v>
      </c>
      <c r="DV80" s="31">
        <f t="shared" ca="1" si="244"/>
        <v>-200.33</v>
      </c>
      <c r="DW80" s="31">
        <f t="shared" ca="1" si="245"/>
        <v>-83.41</v>
      </c>
      <c r="DX80" s="31">
        <f t="shared" ca="1" si="246"/>
        <v>-48.81</v>
      </c>
      <c r="DY80" s="31">
        <f t="shared" ca="1" si="247"/>
        <v>-100.11</v>
      </c>
      <c r="DZ80" s="31">
        <f t="shared" ca="1" si="248"/>
        <v>-49.13</v>
      </c>
      <c r="EA80" s="31">
        <f t="shared" ca="1" si="249"/>
        <v>-579.92999999999995</v>
      </c>
      <c r="EB80" s="31">
        <f t="shared" ca="1" si="250"/>
        <v>-164.52</v>
      </c>
      <c r="EC80" s="31">
        <f t="shared" ca="1" si="251"/>
        <v>-56.01</v>
      </c>
      <c r="ED80" s="31">
        <f t="shared" ca="1" si="252"/>
        <v>-58.1</v>
      </c>
      <c r="EE80" s="31">
        <f t="shared" ca="1" si="253"/>
        <v>-126.14</v>
      </c>
      <c r="EF80" s="31">
        <f t="shared" ca="1" si="254"/>
        <v>-62.6</v>
      </c>
      <c r="EG80" s="32">
        <f t="shared" ca="1" si="255"/>
        <v>-962.01</v>
      </c>
      <c r="EH80" s="32">
        <f t="shared" ca="1" si="256"/>
        <v>-1343.03</v>
      </c>
      <c r="EI80" s="32">
        <f t="shared" ca="1" si="257"/>
        <v>-564.73</v>
      </c>
      <c r="EJ80" s="32">
        <f t="shared" ca="1" si="258"/>
        <v>-334.09999999999997</v>
      </c>
      <c r="EK80" s="32">
        <f t="shared" ca="1" si="259"/>
        <v>-692.7600000000001</v>
      </c>
      <c r="EL80" s="32">
        <f t="shared" ca="1" si="260"/>
        <v>-343.84000000000003</v>
      </c>
      <c r="EM80" s="32">
        <f t="shared" ca="1" si="261"/>
        <v>-4104.2400000000007</v>
      </c>
      <c r="EN80" s="32">
        <f t="shared" ca="1" si="262"/>
        <v>-1178.04</v>
      </c>
      <c r="EO80" s="32">
        <f t="shared" ca="1" si="263"/>
        <v>-405.86</v>
      </c>
      <c r="EP80" s="32">
        <f t="shared" ca="1" si="264"/>
        <v>-425.95</v>
      </c>
      <c r="EQ80" s="32">
        <f t="shared" ca="1" si="265"/>
        <v>-936.14</v>
      </c>
      <c r="ER80" s="32">
        <f t="shared" ca="1" si="266"/>
        <v>-470.22000000000008</v>
      </c>
    </row>
    <row r="81" spans="1:148" x14ac:dyDescent="0.25">
      <c r="A81" t="s">
        <v>487</v>
      </c>
      <c r="B81" s="1" t="s">
        <v>81</v>
      </c>
      <c r="C81" t="str">
        <f t="shared" ca="1" si="303"/>
        <v>IOR1</v>
      </c>
      <c r="D81" t="str">
        <f t="shared" ca="1" si="304"/>
        <v>Cold Lake Industrial System</v>
      </c>
      <c r="E81" s="51">
        <v>29448.767671599999</v>
      </c>
      <c r="F81" s="51">
        <v>29651.626308800001</v>
      </c>
      <c r="G81" s="51">
        <v>28471.0355084</v>
      </c>
      <c r="H81" s="51">
        <v>9759.9714404000006</v>
      </c>
      <c r="I81" s="51">
        <v>31224.6622704</v>
      </c>
      <c r="J81" s="51">
        <v>43466.866960400002</v>
      </c>
      <c r="K81" s="51">
        <v>23522.9224368</v>
      </c>
      <c r="L81" s="51">
        <v>23206.803976800002</v>
      </c>
      <c r="M81" s="51">
        <v>31188.332171999999</v>
      </c>
      <c r="N81" s="51">
        <v>27642.232841599998</v>
      </c>
      <c r="O81" s="51">
        <v>25683.774550800001</v>
      </c>
      <c r="P81" s="51">
        <v>22187.379915599999</v>
      </c>
      <c r="Q81" s="32">
        <v>1396611.95</v>
      </c>
      <c r="R81" s="32">
        <v>2933999.54</v>
      </c>
      <c r="S81" s="32">
        <v>1335968.94</v>
      </c>
      <c r="T81" s="32">
        <v>315107.90999999997</v>
      </c>
      <c r="U81" s="32">
        <v>1844000.2</v>
      </c>
      <c r="V81" s="32">
        <v>1889842.65</v>
      </c>
      <c r="W81" s="32">
        <v>2541556.4300000002</v>
      </c>
      <c r="X81" s="32">
        <v>968107.9</v>
      </c>
      <c r="Y81" s="32">
        <v>732137.52</v>
      </c>
      <c r="Z81" s="32">
        <v>749731.76</v>
      </c>
      <c r="AA81" s="32">
        <v>1008331.01</v>
      </c>
      <c r="AB81" s="32">
        <v>596779.73</v>
      </c>
      <c r="AC81" s="2">
        <v>3.41</v>
      </c>
      <c r="AD81" s="2">
        <v>3.41</v>
      </c>
      <c r="AE81" s="2">
        <v>3.41</v>
      </c>
      <c r="AF81" s="2">
        <v>3.41</v>
      </c>
      <c r="AG81" s="2">
        <v>3.41</v>
      </c>
      <c r="AH81" s="2">
        <v>2.88</v>
      </c>
      <c r="AI81" s="2">
        <v>2.88</v>
      </c>
      <c r="AJ81" s="2">
        <v>2.88</v>
      </c>
      <c r="AK81" s="2">
        <v>2.88</v>
      </c>
      <c r="AL81" s="2">
        <v>2.88</v>
      </c>
      <c r="AM81" s="2">
        <v>2.88</v>
      </c>
      <c r="AN81" s="2">
        <v>2.88</v>
      </c>
      <c r="AO81" s="33">
        <v>47624.47</v>
      </c>
      <c r="AP81" s="33">
        <v>100049.38</v>
      </c>
      <c r="AQ81" s="33">
        <v>45556.54</v>
      </c>
      <c r="AR81" s="33">
        <v>10745.18</v>
      </c>
      <c r="AS81" s="33">
        <v>62880.41</v>
      </c>
      <c r="AT81" s="33">
        <v>54427.47</v>
      </c>
      <c r="AU81" s="33">
        <v>73196.83</v>
      </c>
      <c r="AV81" s="33">
        <v>27881.51</v>
      </c>
      <c r="AW81" s="33">
        <v>21085.56</v>
      </c>
      <c r="AX81" s="33">
        <v>21592.27</v>
      </c>
      <c r="AY81" s="33">
        <v>29039.93</v>
      </c>
      <c r="AZ81" s="33">
        <v>17187.259999999998</v>
      </c>
      <c r="BA81" s="31">
        <f t="shared" si="267"/>
        <v>-1536.27</v>
      </c>
      <c r="BB81" s="31">
        <f t="shared" si="268"/>
        <v>-3227.4</v>
      </c>
      <c r="BC81" s="31">
        <f t="shared" si="269"/>
        <v>-1469.57</v>
      </c>
      <c r="BD81" s="31">
        <f t="shared" si="270"/>
        <v>-472.66</v>
      </c>
      <c r="BE81" s="31">
        <f t="shared" si="271"/>
        <v>-2766</v>
      </c>
      <c r="BF81" s="31">
        <f t="shared" si="272"/>
        <v>-2834.76</v>
      </c>
      <c r="BG81" s="31">
        <f t="shared" si="273"/>
        <v>3812.33</v>
      </c>
      <c r="BH81" s="31">
        <f t="shared" si="274"/>
        <v>1452.16</v>
      </c>
      <c r="BI81" s="31">
        <f t="shared" si="275"/>
        <v>1098.21</v>
      </c>
      <c r="BJ81" s="31">
        <f t="shared" si="276"/>
        <v>5023.2</v>
      </c>
      <c r="BK81" s="31">
        <f t="shared" si="277"/>
        <v>6755.82</v>
      </c>
      <c r="BL81" s="31">
        <f t="shared" si="278"/>
        <v>3998.42</v>
      </c>
      <c r="BM81" s="6">
        <f t="shared" ca="1" si="305"/>
        <v>1.06E-2</v>
      </c>
      <c r="BN81" s="6">
        <f t="shared" ca="1" si="305"/>
        <v>1.06E-2</v>
      </c>
      <c r="BO81" s="6">
        <f t="shared" ca="1" si="305"/>
        <v>1.06E-2</v>
      </c>
      <c r="BP81" s="6">
        <f t="shared" ca="1" si="305"/>
        <v>1.06E-2</v>
      </c>
      <c r="BQ81" s="6">
        <f t="shared" ca="1" si="305"/>
        <v>1.06E-2</v>
      </c>
      <c r="BR81" s="6">
        <f t="shared" ca="1" si="305"/>
        <v>1.06E-2</v>
      </c>
      <c r="BS81" s="6">
        <f t="shared" ca="1" si="305"/>
        <v>1.06E-2</v>
      </c>
      <c r="BT81" s="6">
        <f t="shared" ca="1" si="305"/>
        <v>1.06E-2</v>
      </c>
      <c r="BU81" s="6">
        <f t="shared" ca="1" si="305"/>
        <v>1.06E-2</v>
      </c>
      <c r="BV81" s="6">
        <f t="shared" ca="1" si="305"/>
        <v>1.06E-2</v>
      </c>
      <c r="BW81" s="6">
        <f t="shared" ca="1" si="305"/>
        <v>1.06E-2</v>
      </c>
      <c r="BX81" s="6">
        <f t="shared" ca="1" si="305"/>
        <v>1.06E-2</v>
      </c>
      <c r="BY81" s="31">
        <f t="shared" ca="1" si="219"/>
        <v>14804.09</v>
      </c>
      <c r="BZ81" s="31">
        <f t="shared" ca="1" si="220"/>
        <v>31100.400000000001</v>
      </c>
      <c r="CA81" s="31">
        <f t="shared" ca="1" si="221"/>
        <v>14161.27</v>
      </c>
      <c r="CB81" s="31">
        <f t="shared" ca="1" si="222"/>
        <v>3340.14</v>
      </c>
      <c r="CC81" s="31">
        <f t="shared" ca="1" si="223"/>
        <v>19546.400000000001</v>
      </c>
      <c r="CD81" s="31">
        <f t="shared" ca="1" si="224"/>
        <v>20032.330000000002</v>
      </c>
      <c r="CE81" s="31">
        <f t="shared" ca="1" si="225"/>
        <v>26940.5</v>
      </c>
      <c r="CF81" s="31">
        <f t="shared" ca="1" si="226"/>
        <v>10261.94</v>
      </c>
      <c r="CG81" s="31">
        <f t="shared" ca="1" si="227"/>
        <v>7760.66</v>
      </c>
      <c r="CH81" s="31">
        <f t="shared" ca="1" si="228"/>
        <v>7947.16</v>
      </c>
      <c r="CI81" s="31">
        <f t="shared" ca="1" si="229"/>
        <v>10688.31</v>
      </c>
      <c r="CJ81" s="31">
        <f t="shared" ca="1" si="230"/>
        <v>6325.87</v>
      </c>
      <c r="CK81" s="32">
        <f t="shared" ca="1" si="279"/>
        <v>977.63</v>
      </c>
      <c r="CL81" s="32">
        <f t="shared" ca="1" si="280"/>
        <v>2053.8000000000002</v>
      </c>
      <c r="CM81" s="32">
        <f t="shared" ca="1" si="281"/>
        <v>935.18</v>
      </c>
      <c r="CN81" s="32">
        <f t="shared" ca="1" si="282"/>
        <v>220.58</v>
      </c>
      <c r="CO81" s="32">
        <f t="shared" ca="1" si="283"/>
        <v>1290.8</v>
      </c>
      <c r="CP81" s="32">
        <f t="shared" ca="1" si="284"/>
        <v>1322.89</v>
      </c>
      <c r="CQ81" s="32">
        <f t="shared" ca="1" si="285"/>
        <v>1779.09</v>
      </c>
      <c r="CR81" s="32">
        <f t="shared" ca="1" si="286"/>
        <v>677.68</v>
      </c>
      <c r="CS81" s="32">
        <f t="shared" ca="1" si="287"/>
        <v>512.5</v>
      </c>
      <c r="CT81" s="32">
        <f t="shared" ca="1" si="288"/>
        <v>524.80999999999995</v>
      </c>
      <c r="CU81" s="32">
        <f t="shared" ca="1" si="289"/>
        <v>705.83</v>
      </c>
      <c r="CV81" s="32">
        <f t="shared" ca="1" si="290"/>
        <v>417.75</v>
      </c>
      <c r="CW81" s="31">
        <f t="shared" ca="1" si="291"/>
        <v>-30306.48</v>
      </c>
      <c r="CX81" s="31">
        <f t="shared" ca="1" si="292"/>
        <v>-63667.779999999992</v>
      </c>
      <c r="CY81" s="31">
        <f t="shared" ca="1" si="293"/>
        <v>-28990.52</v>
      </c>
      <c r="CZ81" s="31">
        <f t="shared" ca="1" si="294"/>
        <v>-6711.8000000000011</v>
      </c>
      <c r="DA81" s="31">
        <f t="shared" ca="1" si="295"/>
        <v>-39277.210000000006</v>
      </c>
      <c r="DB81" s="31">
        <f t="shared" ca="1" si="296"/>
        <v>-30237.489999999998</v>
      </c>
      <c r="DC81" s="31">
        <f t="shared" ca="1" si="297"/>
        <v>-48289.570000000007</v>
      </c>
      <c r="DD81" s="31">
        <f t="shared" ca="1" si="298"/>
        <v>-18394.05</v>
      </c>
      <c r="DE81" s="31">
        <f t="shared" ca="1" si="299"/>
        <v>-13910.61</v>
      </c>
      <c r="DF81" s="31">
        <f t="shared" ca="1" si="300"/>
        <v>-18143.5</v>
      </c>
      <c r="DG81" s="31">
        <f t="shared" ca="1" si="301"/>
        <v>-24401.61</v>
      </c>
      <c r="DH81" s="31">
        <f t="shared" ca="1" si="302"/>
        <v>-14442.06</v>
      </c>
      <c r="DI81" s="32">
        <f t="shared" ca="1" si="231"/>
        <v>-1515.32</v>
      </c>
      <c r="DJ81" s="32">
        <f t="shared" ca="1" si="232"/>
        <v>-3183.39</v>
      </c>
      <c r="DK81" s="32">
        <f t="shared" ca="1" si="233"/>
        <v>-1449.53</v>
      </c>
      <c r="DL81" s="32">
        <f t="shared" ca="1" si="234"/>
        <v>-335.59</v>
      </c>
      <c r="DM81" s="32">
        <f t="shared" ca="1" si="235"/>
        <v>-1963.86</v>
      </c>
      <c r="DN81" s="32">
        <f t="shared" ca="1" si="236"/>
        <v>-1511.87</v>
      </c>
      <c r="DO81" s="32">
        <f t="shared" ca="1" si="237"/>
        <v>-2414.48</v>
      </c>
      <c r="DP81" s="32">
        <f t="shared" ca="1" si="238"/>
        <v>-919.7</v>
      </c>
      <c r="DQ81" s="32">
        <f t="shared" ca="1" si="239"/>
        <v>-695.53</v>
      </c>
      <c r="DR81" s="32">
        <f t="shared" ca="1" si="240"/>
        <v>-907.18</v>
      </c>
      <c r="DS81" s="32">
        <f t="shared" ca="1" si="241"/>
        <v>-1220.08</v>
      </c>
      <c r="DT81" s="32">
        <f t="shared" ca="1" si="242"/>
        <v>-722.1</v>
      </c>
      <c r="DU81" s="31">
        <f t="shared" ca="1" si="243"/>
        <v>-5649.57</v>
      </c>
      <c r="DV81" s="31">
        <f t="shared" ca="1" si="244"/>
        <v>-11719.9</v>
      </c>
      <c r="DW81" s="31">
        <f t="shared" ca="1" si="245"/>
        <v>-5275.39</v>
      </c>
      <c r="DX81" s="31">
        <f t="shared" ca="1" si="246"/>
        <v>-1205.67</v>
      </c>
      <c r="DY81" s="31">
        <f t="shared" ca="1" si="247"/>
        <v>-6966.73</v>
      </c>
      <c r="DZ81" s="31">
        <f t="shared" ca="1" si="248"/>
        <v>-5292.7</v>
      </c>
      <c r="EA81" s="31">
        <f t="shared" ca="1" si="249"/>
        <v>-8343.35</v>
      </c>
      <c r="EB81" s="31">
        <f t="shared" ca="1" si="250"/>
        <v>-3135.12</v>
      </c>
      <c r="EC81" s="31">
        <f t="shared" ca="1" si="251"/>
        <v>-2338.46</v>
      </c>
      <c r="ED81" s="31">
        <f t="shared" ca="1" si="252"/>
        <v>-3009.03</v>
      </c>
      <c r="EE81" s="31">
        <f t="shared" ca="1" si="253"/>
        <v>-3989.92</v>
      </c>
      <c r="EF81" s="31">
        <f t="shared" ca="1" si="254"/>
        <v>-2328.7800000000002</v>
      </c>
      <c r="EG81" s="32">
        <f t="shared" ca="1" si="255"/>
        <v>-37471.369999999995</v>
      </c>
      <c r="EH81" s="32">
        <f t="shared" ca="1" si="256"/>
        <v>-78571.069999999992</v>
      </c>
      <c r="EI81" s="32">
        <f t="shared" ca="1" si="257"/>
        <v>-35715.440000000002</v>
      </c>
      <c r="EJ81" s="32">
        <f t="shared" ca="1" si="258"/>
        <v>-8253.0600000000013</v>
      </c>
      <c r="EK81" s="32">
        <f t="shared" ca="1" si="259"/>
        <v>-48207.8</v>
      </c>
      <c r="EL81" s="32">
        <f t="shared" ca="1" si="260"/>
        <v>-37042.06</v>
      </c>
      <c r="EM81" s="32">
        <f t="shared" ca="1" si="261"/>
        <v>-59047.400000000009</v>
      </c>
      <c r="EN81" s="32">
        <f t="shared" ca="1" si="262"/>
        <v>-22448.87</v>
      </c>
      <c r="EO81" s="32">
        <f t="shared" ca="1" si="263"/>
        <v>-16944.600000000002</v>
      </c>
      <c r="EP81" s="32">
        <f t="shared" ca="1" si="264"/>
        <v>-22059.71</v>
      </c>
      <c r="EQ81" s="32">
        <f t="shared" ca="1" si="265"/>
        <v>-29611.61</v>
      </c>
      <c r="ER81" s="32">
        <f t="shared" ca="1" si="266"/>
        <v>-17492.939999999999</v>
      </c>
    </row>
    <row r="82" spans="1:148" x14ac:dyDescent="0.25">
      <c r="A82" t="s">
        <v>488</v>
      </c>
      <c r="B82" s="1" t="s">
        <v>253</v>
      </c>
      <c r="C82" t="str">
        <f t="shared" ca="1" si="303"/>
        <v>IOR3</v>
      </c>
      <c r="D82" t="str">
        <f t="shared" ca="1" si="304"/>
        <v>Kearl Oil Sands Industrial System</v>
      </c>
      <c r="P82" s="51">
        <v>0</v>
      </c>
      <c r="Q82" s="32"/>
      <c r="R82" s="32"/>
      <c r="S82" s="32"/>
      <c r="T82" s="32"/>
      <c r="U82" s="32"/>
      <c r="V82" s="32"/>
      <c r="W82" s="32"/>
      <c r="X82" s="32"/>
      <c r="Y82" s="32"/>
      <c r="Z82" s="32"/>
      <c r="AA82" s="32"/>
      <c r="AB82" s="32">
        <v>0</v>
      </c>
      <c r="AN82" s="2">
        <v>0</v>
      </c>
      <c r="AO82" s="33"/>
      <c r="AP82" s="33"/>
      <c r="AQ82" s="33"/>
      <c r="AR82" s="33"/>
      <c r="AS82" s="33"/>
      <c r="AT82" s="33"/>
      <c r="AU82" s="33"/>
      <c r="AV82" s="33"/>
      <c r="AW82" s="33"/>
      <c r="AX82" s="33"/>
      <c r="AY82" s="33"/>
      <c r="AZ82" s="33">
        <v>0</v>
      </c>
      <c r="BA82" s="31">
        <f t="shared" si="267"/>
        <v>0</v>
      </c>
      <c r="BB82" s="31">
        <f t="shared" si="268"/>
        <v>0</v>
      </c>
      <c r="BC82" s="31">
        <f t="shared" si="269"/>
        <v>0</v>
      </c>
      <c r="BD82" s="31">
        <f t="shared" si="270"/>
        <v>0</v>
      </c>
      <c r="BE82" s="31">
        <f t="shared" si="271"/>
        <v>0</v>
      </c>
      <c r="BF82" s="31">
        <f t="shared" si="272"/>
        <v>0</v>
      </c>
      <c r="BG82" s="31">
        <f t="shared" si="273"/>
        <v>0</v>
      </c>
      <c r="BH82" s="31">
        <f t="shared" si="274"/>
        <v>0</v>
      </c>
      <c r="BI82" s="31">
        <f t="shared" si="275"/>
        <v>0</v>
      </c>
      <c r="BJ82" s="31">
        <f t="shared" si="276"/>
        <v>0</v>
      </c>
      <c r="BK82" s="31">
        <f t="shared" si="277"/>
        <v>0</v>
      </c>
      <c r="BL82" s="31">
        <f t="shared" si="278"/>
        <v>0</v>
      </c>
      <c r="BM82" s="6">
        <f t="shared" ca="1" si="305"/>
        <v>3.8600000000000002E-2</v>
      </c>
      <c r="BN82" s="6">
        <f t="shared" ca="1" si="305"/>
        <v>3.8600000000000002E-2</v>
      </c>
      <c r="BO82" s="6">
        <f t="shared" ca="1" si="305"/>
        <v>3.8600000000000002E-2</v>
      </c>
      <c r="BP82" s="6">
        <f t="shared" ca="1" si="305"/>
        <v>3.8600000000000002E-2</v>
      </c>
      <c r="BQ82" s="6">
        <f t="shared" ca="1" si="305"/>
        <v>3.8600000000000002E-2</v>
      </c>
      <c r="BR82" s="6">
        <f t="shared" ca="1" si="305"/>
        <v>3.8600000000000002E-2</v>
      </c>
      <c r="BS82" s="6">
        <f t="shared" ca="1" si="305"/>
        <v>3.8600000000000002E-2</v>
      </c>
      <c r="BT82" s="6">
        <f t="shared" ca="1" si="305"/>
        <v>3.8600000000000002E-2</v>
      </c>
      <c r="BU82" s="6">
        <f t="shared" ca="1" si="305"/>
        <v>3.8600000000000002E-2</v>
      </c>
      <c r="BV82" s="6">
        <f t="shared" ca="1" si="305"/>
        <v>3.8600000000000002E-2</v>
      </c>
      <c r="BW82" s="6">
        <f t="shared" ca="1" si="305"/>
        <v>3.8600000000000002E-2</v>
      </c>
      <c r="BX82" s="6">
        <f t="shared" ca="1" si="305"/>
        <v>3.8600000000000002E-2</v>
      </c>
      <c r="BY82" s="31">
        <f t="shared" ca="1" si="219"/>
        <v>0</v>
      </c>
      <c r="BZ82" s="31">
        <f t="shared" ca="1" si="220"/>
        <v>0</v>
      </c>
      <c r="CA82" s="31">
        <f t="shared" ca="1" si="221"/>
        <v>0</v>
      </c>
      <c r="CB82" s="31">
        <f t="shared" ca="1" si="222"/>
        <v>0</v>
      </c>
      <c r="CC82" s="31">
        <f t="shared" ca="1" si="223"/>
        <v>0</v>
      </c>
      <c r="CD82" s="31">
        <f t="shared" ca="1" si="224"/>
        <v>0</v>
      </c>
      <c r="CE82" s="31">
        <f t="shared" ca="1" si="225"/>
        <v>0</v>
      </c>
      <c r="CF82" s="31">
        <f t="shared" ca="1" si="226"/>
        <v>0</v>
      </c>
      <c r="CG82" s="31">
        <f t="shared" ca="1" si="227"/>
        <v>0</v>
      </c>
      <c r="CH82" s="31">
        <f t="shared" ca="1" si="228"/>
        <v>0</v>
      </c>
      <c r="CI82" s="31">
        <f t="shared" ca="1" si="229"/>
        <v>0</v>
      </c>
      <c r="CJ82" s="31">
        <f t="shared" ca="1" si="230"/>
        <v>0</v>
      </c>
      <c r="CK82" s="32">
        <f t="shared" ca="1" si="279"/>
        <v>0</v>
      </c>
      <c r="CL82" s="32">
        <f t="shared" ca="1" si="280"/>
        <v>0</v>
      </c>
      <c r="CM82" s="32">
        <f t="shared" ca="1" si="281"/>
        <v>0</v>
      </c>
      <c r="CN82" s="32">
        <f t="shared" ca="1" si="282"/>
        <v>0</v>
      </c>
      <c r="CO82" s="32">
        <f t="shared" ca="1" si="283"/>
        <v>0</v>
      </c>
      <c r="CP82" s="32">
        <f t="shared" ca="1" si="284"/>
        <v>0</v>
      </c>
      <c r="CQ82" s="32">
        <f t="shared" ca="1" si="285"/>
        <v>0</v>
      </c>
      <c r="CR82" s="32">
        <f t="shared" ca="1" si="286"/>
        <v>0</v>
      </c>
      <c r="CS82" s="32">
        <f t="shared" ca="1" si="287"/>
        <v>0</v>
      </c>
      <c r="CT82" s="32">
        <f t="shared" ca="1" si="288"/>
        <v>0</v>
      </c>
      <c r="CU82" s="32">
        <f t="shared" ca="1" si="289"/>
        <v>0</v>
      </c>
      <c r="CV82" s="32">
        <f t="shared" ca="1" si="290"/>
        <v>0</v>
      </c>
      <c r="CW82" s="31">
        <f t="shared" ca="1" si="291"/>
        <v>0</v>
      </c>
      <c r="CX82" s="31">
        <f t="shared" ca="1" si="292"/>
        <v>0</v>
      </c>
      <c r="CY82" s="31">
        <f t="shared" ca="1" si="293"/>
        <v>0</v>
      </c>
      <c r="CZ82" s="31">
        <f t="shared" ca="1" si="294"/>
        <v>0</v>
      </c>
      <c r="DA82" s="31">
        <f t="shared" ca="1" si="295"/>
        <v>0</v>
      </c>
      <c r="DB82" s="31">
        <f t="shared" ca="1" si="296"/>
        <v>0</v>
      </c>
      <c r="DC82" s="31">
        <f t="shared" ca="1" si="297"/>
        <v>0</v>
      </c>
      <c r="DD82" s="31">
        <f t="shared" ca="1" si="298"/>
        <v>0</v>
      </c>
      <c r="DE82" s="31">
        <f t="shared" ca="1" si="299"/>
        <v>0</v>
      </c>
      <c r="DF82" s="31">
        <f t="shared" ca="1" si="300"/>
        <v>0</v>
      </c>
      <c r="DG82" s="31">
        <f t="shared" ca="1" si="301"/>
        <v>0</v>
      </c>
      <c r="DH82" s="31">
        <f t="shared" ca="1" si="302"/>
        <v>0</v>
      </c>
      <c r="DI82" s="32">
        <f t="shared" ca="1" si="231"/>
        <v>0</v>
      </c>
      <c r="DJ82" s="32">
        <f t="shared" ca="1" si="232"/>
        <v>0</v>
      </c>
      <c r="DK82" s="32">
        <f t="shared" ca="1" si="233"/>
        <v>0</v>
      </c>
      <c r="DL82" s="32">
        <f t="shared" ca="1" si="234"/>
        <v>0</v>
      </c>
      <c r="DM82" s="32">
        <f t="shared" ca="1" si="235"/>
        <v>0</v>
      </c>
      <c r="DN82" s="32">
        <f t="shared" ca="1" si="236"/>
        <v>0</v>
      </c>
      <c r="DO82" s="32">
        <f t="shared" ca="1" si="237"/>
        <v>0</v>
      </c>
      <c r="DP82" s="32">
        <f t="shared" ca="1" si="238"/>
        <v>0</v>
      </c>
      <c r="DQ82" s="32">
        <f t="shared" ca="1" si="239"/>
        <v>0</v>
      </c>
      <c r="DR82" s="32">
        <f t="shared" ca="1" si="240"/>
        <v>0</v>
      </c>
      <c r="DS82" s="32">
        <f t="shared" ca="1" si="241"/>
        <v>0</v>
      </c>
      <c r="DT82" s="32">
        <f t="shared" ca="1" si="242"/>
        <v>0</v>
      </c>
      <c r="DU82" s="31">
        <f t="shared" ca="1" si="243"/>
        <v>0</v>
      </c>
      <c r="DV82" s="31">
        <f t="shared" ca="1" si="244"/>
        <v>0</v>
      </c>
      <c r="DW82" s="31">
        <f t="shared" ca="1" si="245"/>
        <v>0</v>
      </c>
      <c r="DX82" s="31">
        <f t="shared" ca="1" si="246"/>
        <v>0</v>
      </c>
      <c r="DY82" s="31">
        <f t="shared" ca="1" si="247"/>
        <v>0</v>
      </c>
      <c r="DZ82" s="31">
        <f t="shared" ca="1" si="248"/>
        <v>0</v>
      </c>
      <c r="EA82" s="31">
        <f t="shared" ca="1" si="249"/>
        <v>0</v>
      </c>
      <c r="EB82" s="31">
        <f t="shared" ca="1" si="250"/>
        <v>0</v>
      </c>
      <c r="EC82" s="31">
        <f t="shared" ca="1" si="251"/>
        <v>0</v>
      </c>
      <c r="ED82" s="31">
        <f t="shared" ca="1" si="252"/>
        <v>0</v>
      </c>
      <c r="EE82" s="31">
        <f t="shared" ca="1" si="253"/>
        <v>0</v>
      </c>
      <c r="EF82" s="31">
        <f t="shared" ca="1" si="254"/>
        <v>0</v>
      </c>
      <c r="EG82" s="32">
        <f t="shared" ca="1" si="255"/>
        <v>0</v>
      </c>
      <c r="EH82" s="32">
        <f t="shared" ca="1" si="256"/>
        <v>0</v>
      </c>
      <c r="EI82" s="32">
        <f t="shared" ca="1" si="257"/>
        <v>0</v>
      </c>
      <c r="EJ82" s="32">
        <f t="shared" ca="1" si="258"/>
        <v>0</v>
      </c>
      <c r="EK82" s="32">
        <f t="shared" ca="1" si="259"/>
        <v>0</v>
      </c>
      <c r="EL82" s="32">
        <f t="shared" ca="1" si="260"/>
        <v>0</v>
      </c>
      <c r="EM82" s="32">
        <f t="shared" ca="1" si="261"/>
        <v>0</v>
      </c>
      <c r="EN82" s="32">
        <f t="shared" ca="1" si="262"/>
        <v>0</v>
      </c>
      <c r="EO82" s="32">
        <f t="shared" ca="1" si="263"/>
        <v>0</v>
      </c>
      <c r="EP82" s="32">
        <f t="shared" ca="1" si="264"/>
        <v>0</v>
      </c>
      <c r="EQ82" s="32">
        <f t="shared" ca="1" si="265"/>
        <v>0</v>
      </c>
      <c r="ER82" s="32">
        <f t="shared" ca="1" si="266"/>
        <v>0</v>
      </c>
    </row>
    <row r="83" spans="1:148" x14ac:dyDescent="0.25">
      <c r="A83" t="s">
        <v>461</v>
      </c>
      <c r="B83" s="1" t="s">
        <v>130</v>
      </c>
      <c r="C83" t="str">
        <f t="shared" ca="1" si="303"/>
        <v>KAN</v>
      </c>
      <c r="D83" t="str">
        <f t="shared" ca="1" si="304"/>
        <v>Kananaskis Hydro Facility</v>
      </c>
      <c r="E83" s="51">
        <v>6487.8568419000003</v>
      </c>
      <c r="F83" s="51">
        <v>5404.5879795000001</v>
      </c>
      <c r="G83" s="51">
        <v>5493.7285530999998</v>
      </c>
      <c r="H83" s="51">
        <v>5747.5653865000004</v>
      </c>
      <c r="I83" s="51">
        <v>8992.4078613000001</v>
      </c>
      <c r="J83" s="51">
        <v>12767.533557000001</v>
      </c>
      <c r="K83" s="51">
        <v>13079.985650000001</v>
      </c>
      <c r="L83" s="51">
        <v>10639.877259999999</v>
      </c>
      <c r="M83" s="51">
        <v>8021.4912286999997</v>
      </c>
      <c r="N83" s="51">
        <v>6758.9952915000003</v>
      </c>
      <c r="O83" s="51">
        <v>5146.0054714999997</v>
      </c>
      <c r="P83" s="51">
        <v>5126.2842069999997</v>
      </c>
      <c r="Q83" s="32">
        <v>291377.5</v>
      </c>
      <c r="R83" s="32">
        <v>511575.61</v>
      </c>
      <c r="S83" s="32">
        <v>222325.35</v>
      </c>
      <c r="T83" s="32">
        <v>173067.13</v>
      </c>
      <c r="U83" s="32">
        <v>544045.02</v>
      </c>
      <c r="V83" s="32">
        <v>537343.4</v>
      </c>
      <c r="W83" s="32">
        <v>1580997.31</v>
      </c>
      <c r="X83" s="32">
        <v>508823.72</v>
      </c>
      <c r="Y83" s="32">
        <v>195158.53</v>
      </c>
      <c r="Z83" s="32">
        <v>186489.05</v>
      </c>
      <c r="AA83" s="32">
        <v>207153.7</v>
      </c>
      <c r="AB83" s="32">
        <v>138433.62</v>
      </c>
      <c r="AC83" s="2">
        <v>0.4</v>
      </c>
      <c r="AD83" s="2">
        <v>0.4</v>
      </c>
      <c r="AE83" s="2">
        <v>0.4</v>
      </c>
      <c r="AF83" s="2">
        <v>0.4</v>
      </c>
      <c r="AG83" s="2">
        <v>0.4</v>
      </c>
      <c r="AH83" s="2">
        <v>0.4</v>
      </c>
      <c r="AI83" s="2">
        <v>0.4</v>
      </c>
      <c r="AJ83" s="2">
        <v>0.4</v>
      </c>
      <c r="AK83" s="2">
        <v>0.4</v>
      </c>
      <c r="AL83" s="2">
        <v>0.4</v>
      </c>
      <c r="AM83" s="2">
        <v>0.4</v>
      </c>
      <c r="AN83" s="2">
        <v>0.4</v>
      </c>
      <c r="AO83" s="33">
        <v>1165.51</v>
      </c>
      <c r="AP83" s="33">
        <v>2046.3</v>
      </c>
      <c r="AQ83" s="33">
        <v>889.3</v>
      </c>
      <c r="AR83" s="33">
        <v>692.27</v>
      </c>
      <c r="AS83" s="33">
        <v>2176.1799999999998</v>
      </c>
      <c r="AT83" s="33">
        <v>2149.37</v>
      </c>
      <c r="AU83" s="33">
        <v>6323.99</v>
      </c>
      <c r="AV83" s="33">
        <v>2035.29</v>
      </c>
      <c r="AW83" s="33">
        <v>780.63</v>
      </c>
      <c r="AX83" s="33">
        <v>745.96</v>
      </c>
      <c r="AY83" s="33">
        <v>828.61</v>
      </c>
      <c r="AZ83" s="33">
        <v>553.73</v>
      </c>
      <c r="BA83" s="31">
        <f t="shared" si="267"/>
        <v>-320.52</v>
      </c>
      <c r="BB83" s="31">
        <f t="shared" si="268"/>
        <v>-562.73</v>
      </c>
      <c r="BC83" s="31">
        <f t="shared" si="269"/>
        <v>-244.56</v>
      </c>
      <c r="BD83" s="31">
        <f t="shared" si="270"/>
        <v>-259.60000000000002</v>
      </c>
      <c r="BE83" s="31">
        <f t="shared" si="271"/>
        <v>-816.07</v>
      </c>
      <c r="BF83" s="31">
        <f t="shared" si="272"/>
        <v>-806.02</v>
      </c>
      <c r="BG83" s="31">
        <f t="shared" si="273"/>
        <v>2371.5</v>
      </c>
      <c r="BH83" s="31">
        <f t="shared" si="274"/>
        <v>763.24</v>
      </c>
      <c r="BI83" s="31">
        <f t="shared" si="275"/>
        <v>292.74</v>
      </c>
      <c r="BJ83" s="31">
        <f t="shared" si="276"/>
        <v>1249.48</v>
      </c>
      <c r="BK83" s="31">
        <f t="shared" si="277"/>
        <v>1387.93</v>
      </c>
      <c r="BL83" s="31">
        <f t="shared" si="278"/>
        <v>927.51</v>
      </c>
      <c r="BM83" s="6">
        <f t="shared" ca="1" si="305"/>
        <v>-4.1300000000000003E-2</v>
      </c>
      <c r="BN83" s="6">
        <f t="shared" ca="1" si="305"/>
        <v>-4.1300000000000003E-2</v>
      </c>
      <c r="BO83" s="6">
        <f t="shared" ca="1" si="305"/>
        <v>-4.1300000000000003E-2</v>
      </c>
      <c r="BP83" s="6">
        <f t="shared" ca="1" si="305"/>
        <v>-4.1300000000000003E-2</v>
      </c>
      <c r="BQ83" s="6">
        <f t="shared" ca="1" si="305"/>
        <v>-4.1300000000000003E-2</v>
      </c>
      <c r="BR83" s="6">
        <f t="shared" ca="1" si="305"/>
        <v>-4.1300000000000003E-2</v>
      </c>
      <c r="BS83" s="6">
        <f t="shared" ca="1" si="305"/>
        <v>-4.1300000000000003E-2</v>
      </c>
      <c r="BT83" s="6">
        <f t="shared" ca="1" si="305"/>
        <v>-4.1300000000000003E-2</v>
      </c>
      <c r="BU83" s="6">
        <f t="shared" ca="1" si="305"/>
        <v>-4.1300000000000003E-2</v>
      </c>
      <c r="BV83" s="6">
        <f t="shared" ca="1" si="305"/>
        <v>-4.1300000000000003E-2</v>
      </c>
      <c r="BW83" s="6">
        <f t="shared" ca="1" si="305"/>
        <v>-4.1300000000000003E-2</v>
      </c>
      <c r="BX83" s="6">
        <f t="shared" ca="1" si="305"/>
        <v>-4.1300000000000003E-2</v>
      </c>
      <c r="BY83" s="31">
        <f t="shared" ca="1" si="219"/>
        <v>-12033.89</v>
      </c>
      <c r="BZ83" s="31">
        <f t="shared" ca="1" si="220"/>
        <v>-21128.07</v>
      </c>
      <c r="CA83" s="31">
        <f t="shared" ca="1" si="221"/>
        <v>-9182.0400000000009</v>
      </c>
      <c r="CB83" s="31">
        <f t="shared" ca="1" si="222"/>
        <v>-7147.67</v>
      </c>
      <c r="CC83" s="31">
        <f t="shared" ca="1" si="223"/>
        <v>-22469.06</v>
      </c>
      <c r="CD83" s="31">
        <f t="shared" ca="1" si="224"/>
        <v>-22192.28</v>
      </c>
      <c r="CE83" s="31">
        <f t="shared" ca="1" si="225"/>
        <v>-65295.19</v>
      </c>
      <c r="CF83" s="31">
        <f t="shared" ca="1" si="226"/>
        <v>-21014.42</v>
      </c>
      <c r="CG83" s="31">
        <f t="shared" ca="1" si="227"/>
        <v>-8060.05</v>
      </c>
      <c r="CH83" s="31">
        <f t="shared" ca="1" si="228"/>
        <v>-7702</v>
      </c>
      <c r="CI83" s="31">
        <f t="shared" ca="1" si="229"/>
        <v>-8555.4500000000007</v>
      </c>
      <c r="CJ83" s="31">
        <f t="shared" ca="1" si="230"/>
        <v>-5717.31</v>
      </c>
      <c r="CK83" s="32">
        <f t="shared" ca="1" si="279"/>
        <v>203.96</v>
      </c>
      <c r="CL83" s="32">
        <f t="shared" ca="1" si="280"/>
        <v>358.1</v>
      </c>
      <c r="CM83" s="32">
        <f t="shared" ca="1" si="281"/>
        <v>155.63</v>
      </c>
      <c r="CN83" s="32">
        <f t="shared" ca="1" si="282"/>
        <v>121.15</v>
      </c>
      <c r="CO83" s="32">
        <f t="shared" ca="1" si="283"/>
        <v>380.83</v>
      </c>
      <c r="CP83" s="32">
        <f t="shared" ca="1" si="284"/>
        <v>376.14</v>
      </c>
      <c r="CQ83" s="32">
        <f t="shared" ca="1" si="285"/>
        <v>1106.7</v>
      </c>
      <c r="CR83" s="32">
        <f t="shared" ca="1" si="286"/>
        <v>356.18</v>
      </c>
      <c r="CS83" s="32">
        <f t="shared" ca="1" si="287"/>
        <v>136.61000000000001</v>
      </c>
      <c r="CT83" s="32">
        <f t="shared" ca="1" si="288"/>
        <v>130.54</v>
      </c>
      <c r="CU83" s="32">
        <f t="shared" ca="1" si="289"/>
        <v>145.01</v>
      </c>
      <c r="CV83" s="32">
        <f t="shared" ca="1" si="290"/>
        <v>96.9</v>
      </c>
      <c r="CW83" s="31">
        <f t="shared" ca="1" si="291"/>
        <v>-12674.92</v>
      </c>
      <c r="CX83" s="31">
        <f t="shared" ca="1" si="292"/>
        <v>-22253.54</v>
      </c>
      <c r="CY83" s="31">
        <f t="shared" ca="1" si="293"/>
        <v>-9671.1500000000015</v>
      </c>
      <c r="CZ83" s="31">
        <f t="shared" ca="1" si="294"/>
        <v>-7459.1900000000005</v>
      </c>
      <c r="DA83" s="31">
        <f t="shared" ca="1" si="295"/>
        <v>-23448.34</v>
      </c>
      <c r="DB83" s="31">
        <f t="shared" ca="1" si="296"/>
        <v>-23159.489999999998</v>
      </c>
      <c r="DC83" s="31">
        <f t="shared" ca="1" si="297"/>
        <v>-72883.98000000001</v>
      </c>
      <c r="DD83" s="31">
        <f t="shared" ca="1" si="298"/>
        <v>-23456.77</v>
      </c>
      <c r="DE83" s="31">
        <f t="shared" ca="1" si="299"/>
        <v>-8996.81</v>
      </c>
      <c r="DF83" s="31">
        <f t="shared" ca="1" si="300"/>
        <v>-9566.9</v>
      </c>
      <c r="DG83" s="31">
        <f t="shared" ca="1" si="301"/>
        <v>-10626.980000000001</v>
      </c>
      <c r="DH83" s="31">
        <f t="shared" ca="1" si="302"/>
        <v>-7101.6500000000015</v>
      </c>
      <c r="DI83" s="32">
        <f t="shared" ca="1" si="231"/>
        <v>-633.75</v>
      </c>
      <c r="DJ83" s="32">
        <f t="shared" ca="1" si="232"/>
        <v>-1112.68</v>
      </c>
      <c r="DK83" s="32">
        <f t="shared" ca="1" si="233"/>
        <v>-483.56</v>
      </c>
      <c r="DL83" s="32">
        <f t="shared" ca="1" si="234"/>
        <v>-372.96</v>
      </c>
      <c r="DM83" s="32">
        <f t="shared" ca="1" si="235"/>
        <v>-1172.42</v>
      </c>
      <c r="DN83" s="32">
        <f t="shared" ca="1" si="236"/>
        <v>-1157.97</v>
      </c>
      <c r="DO83" s="32">
        <f t="shared" ca="1" si="237"/>
        <v>-3644.2</v>
      </c>
      <c r="DP83" s="32">
        <f t="shared" ca="1" si="238"/>
        <v>-1172.8399999999999</v>
      </c>
      <c r="DQ83" s="32">
        <f t="shared" ca="1" si="239"/>
        <v>-449.84</v>
      </c>
      <c r="DR83" s="32">
        <f t="shared" ca="1" si="240"/>
        <v>-478.35</v>
      </c>
      <c r="DS83" s="32">
        <f t="shared" ca="1" si="241"/>
        <v>-531.35</v>
      </c>
      <c r="DT83" s="32">
        <f t="shared" ca="1" si="242"/>
        <v>-355.08</v>
      </c>
      <c r="DU83" s="31">
        <f t="shared" ca="1" si="243"/>
        <v>-2362.79</v>
      </c>
      <c r="DV83" s="31">
        <f t="shared" ca="1" si="244"/>
        <v>-4096.41</v>
      </c>
      <c r="DW83" s="31">
        <f t="shared" ca="1" si="245"/>
        <v>-1759.85</v>
      </c>
      <c r="DX83" s="31">
        <f t="shared" ca="1" si="246"/>
        <v>-1339.92</v>
      </c>
      <c r="DY83" s="31">
        <f t="shared" ca="1" si="247"/>
        <v>-4159.1099999999997</v>
      </c>
      <c r="DZ83" s="31">
        <f t="shared" ca="1" si="248"/>
        <v>-4053.79</v>
      </c>
      <c r="EA83" s="31">
        <f t="shared" ca="1" si="249"/>
        <v>-12592.72</v>
      </c>
      <c r="EB83" s="31">
        <f t="shared" ca="1" si="250"/>
        <v>-3998.02</v>
      </c>
      <c r="EC83" s="31">
        <f t="shared" ca="1" si="251"/>
        <v>-1512.42</v>
      </c>
      <c r="ED83" s="31">
        <f t="shared" ca="1" si="252"/>
        <v>-1586.63</v>
      </c>
      <c r="EE83" s="31">
        <f t="shared" ca="1" si="253"/>
        <v>-1737.62</v>
      </c>
      <c r="EF83" s="31">
        <f t="shared" ca="1" si="254"/>
        <v>-1145.1400000000001</v>
      </c>
      <c r="EG83" s="32">
        <f t="shared" ca="1" si="255"/>
        <v>-15671.46</v>
      </c>
      <c r="EH83" s="32">
        <f t="shared" ca="1" si="256"/>
        <v>-27462.63</v>
      </c>
      <c r="EI83" s="32">
        <f t="shared" ca="1" si="257"/>
        <v>-11914.560000000001</v>
      </c>
      <c r="EJ83" s="32">
        <f t="shared" ca="1" si="258"/>
        <v>-9172.07</v>
      </c>
      <c r="EK83" s="32">
        <f t="shared" ca="1" si="259"/>
        <v>-28779.870000000003</v>
      </c>
      <c r="EL83" s="32">
        <f t="shared" ca="1" si="260"/>
        <v>-28371.25</v>
      </c>
      <c r="EM83" s="32">
        <f t="shared" ca="1" si="261"/>
        <v>-89120.900000000009</v>
      </c>
      <c r="EN83" s="32">
        <f t="shared" ca="1" si="262"/>
        <v>-28627.63</v>
      </c>
      <c r="EO83" s="32">
        <f t="shared" ca="1" si="263"/>
        <v>-10959.07</v>
      </c>
      <c r="EP83" s="32">
        <f t="shared" ca="1" si="264"/>
        <v>-11631.880000000001</v>
      </c>
      <c r="EQ83" s="32">
        <f t="shared" ca="1" si="265"/>
        <v>-12895.95</v>
      </c>
      <c r="ER83" s="32">
        <f t="shared" ca="1" si="266"/>
        <v>-8601.8700000000008</v>
      </c>
    </row>
    <row r="84" spans="1:148" x14ac:dyDescent="0.25">
      <c r="A84" t="s">
        <v>458</v>
      </c>
      <c r="B84" s="1" t="s">
        <v>63</v>
      </c>
      <c r="C84" t="str">
        <f t="shared" ca="1" si="303"/>
        <v>KH1</v>
      </c>
      <c r="D84" t="str">
        <f t="shared" ca="1" si="304"/>
        <v>Keephills #1</v>
      </c>
      <c r="E84" s="51">
        <v>283296.00140000001</v>
      </c>
      <c r="F84" s="51">
        <v>257133.80481</v>
      </c>
      <c r="G84" s="51">
        <v>261084.56456</v>
      </c>
      <c r="H84" s="51">
        <v>245626.3836149</v>
      </c>
      <c r="I84" s="51">
        <v>248993.34617</v>
      </c>
      <c r="J84" s="51">
        <v>257927.91118</v>
      </c>
      <c r="K84" s="51">
        <v>249228.733007</v>
      </c>
      <c r="L84" s="51">
        <v>233080.9950198</v>
      </c>
      <c r="M84" s="51">
        <v>257979.07456000001</v>
      </c>
      <c r="N84" s="51">
        <v>252123.00329540001</v>
      </c>
      <c r="O84" s="51">
        <v>240113.33975300001</v>
      </c>
      <c r="P84" s="51">
        <v>262926.23691580002</v>
      </c>
      <c r="Q84" s="32">
        <v>12775711.189999999</v>
      </c>
      <c r="R84" s="32">
        <v>24375455.41</v>
      </c>
      <c r="S84" s="32">
        <v>11831065.15</v>
      </c>
      <c r="T84" s="32">
        <v>7481313.4500000002</v>
      </c>
      <c r="U84" s="32">
        <v>13752742.779999999</v>
      </c>
      <c r="V84" s="32">
        <v>11204113.960000001</v>
      </c>
      <c r="W84" s="32">
        <v>30311802.899999999</v>
      </c>
      <c r="X84" s="32">
        <v>10885018.289999999</v>
      </c>
      <c r="Y84" s="32">
        <v>6238593.6900000004</v>
      </c>
      <c r="Z84" s="32">
        <v>6729203.8300000001</v>
      </c>
      <c r="AA84" s="32">
        <v>9387373.1099999994</v>
      </c>
      <c r="AB84" s="32">
        <v>7021679.46</v>
      </c>
      <c r="AC84" s="2">
        <v>4.7300000000000004</v>
      </c>
      <c r="AD84" s="2">
        <v>4.7300000000000004</v>
      </c>
      <c r="AE84" s="2">
        <v>4.7300000000000004</v>
      </c>
      <c r="AF84" s="2">
        <v>4.7300000000000004</v>
      </c>
      <c r="AG84" s="2">
        <v>4.7300000000000004</v>
      </c>
      <c r="AH84" s="2">
        <v>5.09</v>
      </c>
      <c r="AI84" s="2">
        <v>5.09</v>
      </c>
      <c r="AJ84" s="2">
        <v>5.09</v>
      </c>
      <c r="AK84" s="2">
        <v>5.09</v>
      </c>
      <c r="AL84" s="2">
        <v>5.09</v>
      </c>
      <c r="AM84" s="2">
        <v>5.09</v>
      </c>
      <c r="AN84" s="2">
        <v>5.09</v>
      </c>
      <c r="AO84" s="33">
        <v>604291.14</v>
      </c>
      <c r="AP84" s="33">
        <v>1152959.04</v>
      </c>
      <c r="AQ84" s="33">
        <v>559609.38</v>
      </c>
      <c r="AR84" s="33">
        <v>353866.13</v>
      </c>
      <c r="AS84" s="33">
        <v>650504.73</v>
      </c>
      <c r="AT84" s="33">
        <v>570289.4</v>
      </c>
      <c r="AU84" s="33">
        <v>1542870.77</v>
      </c>
      <c r="AV84" s="33">
        <v>554047.43000000005</v>
      </c>
      <c r="AW84" s="33">
        <v>317544.42</v>
      </c>
      <c r="AX84" s="33">
        <v>342516.47</v>
      </c>
      <c r="AY84" s="33">
        <v>477817.29</v>
      </c>
      <c r="AZ84" s="33">
        <v>357403.48</v>
      </c>
      <c r="BA84" s="31">
        <f t="shared" si="267"/>
        <v>-14053.28</v>
      </c>
      <c r="BB84" s="31">
        <f t="shared" si="268"/>
        <v>-26813</v>
      </c>
      <c r="BC84" s="31">
        <f t="shared" si="269"/>
        <v>-13014.17</v>
      </c>
      <c r="BD84" s="31">
        <f t="shared" si="270"/>
        <v>-11221.97</v>
      </c>
      <c r="BE84" s="31">
        <f t="shared" si="271"/>
        <v>-20629.11</v>
      </c>
      <c r="BF84" s="31">
        <f t="shared" si="272"/>
        <v>-16806.169999999998</v>
      </c>
      <c r="BG84" s="31">
        <f t="shared" si="273"/>
        <v>45467.7</v>
      </c>
      <c r="BH84" s="31">
        <f t="shared" si="274"/>
        <v>16327.53</v>
      </c>
      <c r="BI84" s="31">
        <f t="shared" si="275"/>
        <v>9357.89</v>
      </c>
      <c r="BJ84" s="31">
        <f t="shared" si="276"/>
        <v>45085.67</v>
      </c>
      <c r="BK84" s="31">
        <f t="shared" si="277"/>
        <v>62895.4</v>
      </c>
      <c r="BL84" s="31">
        <f t="shared" si="278"/>
        <v>47045.25</v>
      </c>
      <c r="BM84" s="6">
        <f t="shared" ca="1" si="305"/>
        <v>6.7100000000000007E-2</v>
      </c>
      <c r="BN84" s="6">
        <f t="shared" ca="1" si="305"/>
        <v>6.7100000000000007E-2</v>
      </c>
      <c r="BO84" s="6">
        <f t="shared" ca="1" si="305"/>
        <v>6.7100000000000007E-2</v>
      </c>
      <c r="BP84" s="6">
        <f t="shared" ca="1" si="305"/>
        <v>6.7100000000000007E-2</v>
      </c>
      <c r="BQ84" s="6">
        <f t="shared" ca="1" si="305"/>
        <v>6.7100000000000007E-2</v>
      </c>
      <c r="BR84" s="6">
        <f t="shared" ca="1" si="305"/>
        <v>6.7100000000000007E-2</v>
      </c>
      <c r="BS84" s="6">
        <f t="shared" ca="1" si="305"/>
        <v>6.7100000000000007E-2</v>
      </c>
      <c r="BT84" s="6">
        <f t="shared" ca="1" si="305"/>
        <v>6.7100000000000007E-2</v>
      </c>
      <c r="BU84" s="6">
        <f t="shared" ca="1" si="305"/>
        <v>6.7100000000000007E-2</v>
      </c>
      <c r="BV84" s="6">
        <f t="shared" ca="1" si="305"/>
        <v>6.7100000000000007E-2</v>
      </c>
      <c r="BW84" s="6">
        <f t="shared" ca="1" si="305"/>
        <v>6.7100000000000007E-2</v>
      </c>
      <c r="BX84" s="6">
        <f t="shared" ca="1" si="305"/>
        <v>6.7100000000000007E-2</v>
      </c>
      <c r="BY84" s="31">
        <f t="shared" ca="1" si="219"/>
        <v>857250.22</v>
      </c>
      <c r="BZ84" s="31">
        <f t="shared" ca="1" si="220"/>
        <v>1635593.06</v>
      </c>
      <c r="CA84" s="31">
        <f t="shared" ca="1" si="221"/>
        <v>793864.47</v>
      </c>
      <c r="CB84" s="31">
        <f t="shared" ca="1" si="222"/>
        <v>501996.13</v>
      </c>
      <c r="CC84" s="31">
        <f t="shared" ca="1" si="223"/>
        <v>922809.04</v>
      </c>
      <c r="CD84" s="31">
        <f t="shared" ca="1" si="224"/>
        <v>751796.05</v>
      </c>
      <c r="CE84" s="31">
        <f t="shared" ca="1" si="225"/>
        <v>2033921.97</v>
      </c>
      <c r="CF84" s="31">
        <f t="shared" ca="1" si="226"/>
        <v>730384.73</v>
      </c>
      <c r="CG84" s="31">
        <f t="shared" ca="1" si="227"/>
        <v>418609.64</v>
      </c>
      <c r="CH84" s="31">
        <f t="shared" ca="1" si="228"/>
        <v>451529.58</v>
      </c>
      <c r="CI84" s="31">
        <f t="shared" ca="1" si="229"/>
        <v>629892.74</v>
      </c>
      <c r="CJ84" s="31">
        <f t="shared" ca="1" si="230"/>
        <v>471154.69</v>
      </c>
      <c r="CK84" s="32">
        <f t="shared" ca="1" si="279"/>
        <v>8943</v>
      </c>
      <c r="CL84" s="32">
        <f t="shared" ca="1" si="280"/>
        <v>17062.82</v>
      </c>
      <c r="CM84" s="32">
        <f t="shared" ca="1" si="281"/>
        <v>8281.75</v>
      </c>
      <c r="CN84" s="32">
        <f t="shared" ca="1" si="282"/>
        <v>5236.92</v>
      </c>
      <c r="CO84" s="32">
        <f t="shared" ca="1" si="283"/>
        <v>9626.92</v>
      </c>
      <c r="CP84" s="32">
        <f t="shared" ca="1" si="284"/>
        <v>7842.88</v>
      </c>
      <c r="CQ84" s="32">
        <f t="shared" ca="1" si="285"/>
        <v>21218.26</v>
      </c>
      <c r="CR84" s="32">
        <f t="shared" ca="1" si="286"/>
        <v>7619.51</v>
      </c>
      <c r="CS84" s="32">
        <f t="shared" ca="1" si="287"/>
        <v>4367.0200000000004</v>
      </c>
      <c r="CT84" s="32">
        <f t="shared" ca="1" si="288"/>
        <v>4710.4399999999996</v>
      </c>
      <c r="CU84" s="32">
        <f t="shared" ca="1" si="289"/>
        <v>6571.16</v>
      </c>
      <c r="CV84" s="32">
        <f t="shared" ca="1" si="290"/>
        <v>4915.18</v>
      </c>
      <c r="CW84" s="31">
        <f t="shared" ca="1" si="291"/>
        <v>275955.36</v>
      </c>
      <c r="CX84" s="31">
        <f t="shared" ca="1" si="292"/>
        <v>526509.84000000008</v>
      </c>
      <c r="CY84" s="31">
        <f t="shared" ca="1" si="293"/>
        <v>255551.00999999998</v>
      </c>
      <c r="CZ84" s="31">
        <f t="shared" ca="1" si="294"/>
        <v>164588.88999999998</v>
      </c>
      <c r="DA84" s="31">
        <f t="shared" ca="1" si="295"/>
        <v>302560.34000000008</v>
      </c>
      <c r="DB84" s="31">
        <f t="shared" ca="1" si="296"/>
        <v>206155.7</v>
      </c>
      <c r="DC84" s="31">
        <f t="shared" ca="1" si="297"/>
        <v>466801.75999999995</v>
      </c>
      <c r="DD84" s="31">
        <f t="shared" ca="1" si="298"/>
        <v>167629.27999999994</v>
      </c>
      <c r="DE84" s="31">
        <f t="shared" ca="1" si="299"/>
        <v>96074.350000000049</v>
      </c>
      <c r="DF84" s="31">
        <f t="shared" ca="1" si="300"/>
        <v>68637.880000000048</v>
      </c>
      <c r="DG84" s="31">
        <f t="shared" ca="1" si="301"/>
        <v>95751.21000000005</v>
      </c>
      <c r="DH84" s="31">
        <f t="shared" ca="1" si="302"/>
        <v>71621.140000000014</v>
      </c>
      <c r="DI84" s="32">
        <f t="shared" ca="1" si="231"/>
        <v>13797.77</v>
      </c>
      <c r="DJ84" s="32">
        <f t="shared" ca="1" si="232"/>
        <v>26325.49</v>
      </c>
      <c r="DK84" s="32">
        <f t="shared" ca="1" si="233"/>
        <v>12777.55</v>
      </c>
      <c r="DL84" s="32">
        <f t="shared" ca="1" si="234"/>
        <v>8229.44</v>
      </c>
      <c r="DM84" s="32">
        <f t="shared" ca="1" si="235"/>
        <v>15128.02</v>
      </c>
      <c r="DN84" s="32">
        <f t="shared" ca="1" si="236"/>
        <v>10307.790000000001</v>
      </c>
      <c r="DO84" s="32">
        <f t="shared" ca="1" si="237"/>
        <v>23340.09</v>
      </c>
      <c r="DP84" s="32">
        <f t="shared" ca="1" si="238"/>
        <v>8381.4599999999991</v>
      </c>
      <c r="DQ84" s="32">
        <f t="shared" ca="1" si="239"/>
        <v>4803.72</v>
      </c>
      <c r="DR84" s="32">
        <f t="shared" ca="1" si="240"/>
        <v>3431.89</v>
      </c>
      <c r="DS84" s="32">
        <f t="shared" ca="1" si="241"/>
        <v>4787.5600000000004</v>
      </c>
      <c r="DT84" s="32">
        <f t="shared" ca="1" si="242"/>
        <v>3581.06</v>
      </c>
      <c r="DU84" s="31">
        <f t="shared" ca="1" si="243"/>
        <v>51442.09</v>
      </c>
      <c r="DV84" s="31">
        <f t="shared" ca="1" si="244"/>
        <v>96919.37</v>
      </c>
      <c r="DW84" s="31">
        <f t="shared" ca="1" si="245"/>
        <v>46502.45</v>
      </c>
      <c r="DX84" s="31">
        <f t="shared" ca="1" si="246"/>
        <v>29565.72</v>
      </c>
      <c r="DY84" s="31">
        <f t="shared" ca="1" si="247"/>
        <v>53666.17</v>
      </c>
      <c r="DZ84" s="31">
        <f t="shared" ca="1" si="248"/>
        <v>36085.050000000003</v>
      </c>
      <c r="EA84" s="31">
        <f t="shared" ca="1" si="249"/>
        <v>80652.87</v>
      </c>
      <c r="EB84" s="31">
        <f t="shared" ca="1" si="250"/>
        <v>28571.06</v>
      </c>
      <c r="EC84" s="31">
        <f t="shared" ca="1" si="251"/>
        <v>16150.71</v>
      </c>
      <c r="ED84" s="31">
        <f t="shared" ca="1" si="252"/>
        <v>11383.32</v>
      </c>
      <c r="EE84" s="31">
        <f t="shared" ca="1" si="253"/>
        <v>15656.32</v>
      </c>
      <c r="EF84" s="31">
        <f t="shared" ca="1" si="254"/>
        <v>11548.92</v>
      </c>
      <c r="EG84" s="32">
        <f t="shared" ca="1" si="255"/>
        <v>341195.22</v>
      </c>
      <c r="EH84" s="32">
        <f t="shared" ca="1" si="256"/>
        <v>649754.70000000007</v>
      </c>
      <c r="EI84" s="32">
        <f t="shared" ca="1" si="257"/>
        <v>314831.01</v>
      </c>
      <c r="EJ84" s="32">
        <f t="shared" ca="1" si="258"/>
        <v>202384.05</v>
      </c>
      <c r="EK84" s="32">
        <f t="shared" ca="1" si="259"/>
        <v>371354.53000000009</v>
      </c>
      <c r="EL84" s="32">
        <f t="shared" ca="1" si="260"/>
        <v>252548.54000000004</v>
      </c>
      <c r="EM84" s="32">
        <f t="shared" ca="1" si="261"/>
        <v>570794.72</v>
      </c>
      <c r="EN84" s="32">
        <f t="shared" ca="1" si="262"/>
        <v>204581.79999999993</v>
      </c>
      <c r="EO84" s="32">
        <f t="shared" ca="1" si="263"/>
        <v>117028.78000000006</v>
      </c>
      <c r="EP84" s="32">
        <f t="shared" ca="1" si="264"/>
        <v>83453.090000000055</v>
      </c>
      <c r="EQ84" s="32">
        <f t="shared" ca="1" si="265"/>
        <v>116195.09000000005</v>
      </c>
      <c r="ER84" s="32">
        <f t="shared" ca="1" si="266"/>
        <v>86751.12000000001</v>
      </c>
    </row>
    <row r="85" spans="1:148" x14ac:dyDescent="0.25">
      <c r="A85" t="s">
        <v>458</v>
      </c>
      <c r="B85" s="1" t="s">
        <v>64</v>
      </c>
      <c r="C85" t="str">
        <f t="shared" ca="1" si="303"/>
        <v>KH2</v>
      </c>
      <c r="D85" t="str">
        <f t="shared" ca="1" si="304"/>
        <v>Keephills #2</v>
      </c>
      <c r="E85" s="51">
        <v>277554.317239</v>
      </c>
      <c r="F85" s="51">
        <v>0</v>
      </c>
      <c r="G85" s="51">
        <v>134634.10066140001</v>
      </c>
      <c r="H85" s="51">
        <v>255237.54817689999</v>
      </c>
      <c r="I85" s="51">
        <v>249226.11168999999</v>
      </c>
      <c r="J85" s="51">
        <v>261790.4877</v>
      </c>
      <c r="K85" s="51">
        <v>249790.48970999999</v>
      </c>
      <c r="L85" s="51">
        <v>240916.45127399999</v>
      </c>
      <c r="M85" s="51">
        <v>271375.94066999998</v>
      </c>
      <c r="N85" s="51">
        <v>266688.0695784</v>
      </c>
      <c r="O85" s="51">
        <v>260746.00474500001</v>
      </c>
      <c r="P85" s="51">
        <v>268575.89741400001</v>
      </c>
      <c r="Q85" s="32">
        <v>12405512.09</v>
      </c>
      <c r="R85" s="32">
        <v>0</v>
      </c>
      <c r="S85" s="32">
        <v>4343465.9800000004</v>
      </c>
      <c r="T85" s="32">
        <v>7927137.29</v>
      </c>
      <c r="U85" s="32">
        <v>14174872.109999999</v>
      </c>
      <c r="V85" s="32">
        <v>11697890.42</v>
      </c>
      <c r="W85" s="32">
        <v>30466130.120000001</v>
      </c>
      <c r="X85" s="32">
        <v>8001539.4900000002</v>
      </c>
      <c r="Y85" s="32">
        <v>6617302.29</v>
      </c>
      <c r="Z85" s="32">
        <v>7197076.2599999998</v>
      </c>
      <c r="AA85" s="32">
        <v>9884777.9800000004</v>
      </c>
      <c r="AB85" s="32">
        <v>7272659.6799999997</v>
      </c>
      <c r="AC85" s="2">
        <v>4.7300000000000004</v>
      </c>
      <c r="AD85" s="2">
        <v>4.7300000000000004</v>
      </c>
      <c r="AE85" s="2">
        <v>4.7300000000000004</v>
      </c>
      <c r="AF85" s="2">
        <v>4.7300000000000004</v>
      </c>
      <c r="AG85" s="2">
        <v>4.7300000000000004</v>
      </c>
      <c r="AH85" s="2">
        <v>5.09</v>
      </c>
      <c r="AI85" s="2">
        <v>5.09</v>
      </c>
      <c r="AJ85" s="2">
        <v>5.09</v>
      </c>
      <c r="AK85" s="2">
        <v>5.09</v>
      </c>
      <c r="AL85" s="2">
        <v>5.09</v>
      </c>
      <c r="AM85" s="2">
        <v>5.09</v>
      </c>
      <c r="AN85" s="2">
        <v>5.09</v>
      </c>
      <c r="AO85" s="33">
        <v>586780.72</v>
      </c>
      <c r="AP85" s="33">
        <v>0</v>
      </c>
      <c r="AQ85" s="33">
        <v>205445.94</v>
      </c>
      <c r="AR85" s="33">
        <v>374953.59</v>
      </c>
      <c r="AS85" s="33">
        <v>670471.44999999995</v>
      </c>
      <c r="AT85" s="33">
        <v>595422.62</v>
      </c>
      <c r="AU85" s="33">
        <v>1550726.02</v>
      </c>
      <c r="AV85" s="33">
        <v>407278.36</v>
      </c>
      <c r="AW85" s="33">
        <v>336820.69</v>
      </c>
      <c r="AX85" s="33">
        <v>366331.18</v>
      </c>
      <c r="AY85" s="33">
        <v>503135.2</v>
      </c>
      <c r="AZ85" s="33">
        <v>370178.38</v>
      </c>
      <c r="BA85" s="31">
        <f t="shared" si="267"/>
        <v>-13646.06</v>
      </c>
      <c r="BB85" s="31">
        <f t="shared" si="268"/>
        <v>0</v>
      </c>
      <c r="BC85" s="31">
        <f t="shared" si="269"/>
        <v>-4777.8100000000004</v>
      </c>
      <c r="BD85" s="31">
        <f t="shared" si="270"/>
        <v>-11890.71</v>
      </c>
      <c r="BE85" s="31">
        <f t="shared" si="271"/>
        <v>-21262.31</v>
      </c>
      <c r="BF85" s="31">
        <f t="shared" si="272"/>
        <v>-17546.84</v>
      </c>
      <c r="BG85" s="31">
        <f t="shared" si="273"/>
        <v>45699.199999999997</v>
      </c>
      <c r="BH85" s="31">
        <f t="shared" si="274"/>
        <v>12002.31</v>
      </c>
      <c r="BI85" s="31">
        <f t="shared" si="275"/>
        <v>9925.9500000000007</v>
      </c>
      <c r="BJ85" s="31">
        <f t="shared" si="276"/>
        <v>48220.41</v>
      </c>
      <c r="BK85" s="31">
        <f t="shared" si="277"/>
        <v>66228.009999999995</v>
      </c>
      <c r="BL85" s="31">
        <f t="shared" si="278"/>
        <v>48726.82</v>
      </c>
      <c r="BM85" s="6">
        <f t="shared" ca="1" si="305"/>
        <v>6.8900000000000003E-2</v>
      </c>
      <c r="BN85" s="6">
        <f t="shared" ca="1" si="305"/>
        <v>6.8900000000000003E-2</v>
      </c>
      <c r="BO85" s="6">
        <f t="shared" ca="1" si="305"/>
        <v>6.8900000000000003E-2</v>
      </c>
      <c r="BP85" s="6">
        <f t="shared" ca="1" si="305"/>
        <v>6.8900000000000003E-2</v>
      </c>
      <c r="BQ85" s="6">
        <f t="shared" ca="1" si="305"/>
        <v>6.8900000000000003E-2</v>
      </c>
      <c r="BR85" s="6">
        <f t="shared" ca="1" si="305"/>
        <v>6.8900000000000003E-2</v>
      </c>
      <c r="BS85" s="6">
        <f t="shared" ca="1" si="305"/>
        <v>6.8900000000000003E-2</v>
      </c>
      <c r="BT85" s="6">
        <f t="shared" ca="1" si="305"/>
        <v>6.8900000000000003E-2</v>
      </c>
      <c r="BU85" s="6">
        <f t="shared" ca="1" si="305"/>
        <v>6.8900000000000003E-2</v>
      </c>
      <c r="BV85" s="6">
        <f t="shared" ca="1" si="305"/>
        <v>6.8900000000000003E-2</v>
      </c>
      <c r="BW85" s="6">
        <f t="shared" ca="1" si="305"/>
        <v>6.8900000000000003E-2</v>
      </c>
      <c r="BX85" s="6">
        <f t="shared" ca="1" si="305"/>
        <v>6.8900000000000003E-2</v>
      </c>
      <c r="BY85" s="31">
        <f t="shared" ca="1" si="219"/>
        <v>854739.78</v>
      </c>
      <c r="BZ85" s="31">
        <f t="shared" ca="1" si="220"/>
        <v>0</v>
      </c>
      <c r="CA85" s="31">
        <f t="shared" ca="1" si="221"/>
        <v>299264.81</v>
      </c>
      <c r="CB85" s="31">
        <f t="shared" ca="1" si="222"/>
        <v>546179.76</v>
      </c>
      <c r="CC85" s="31">
        <f t="shared" ca="1" si="223"/>
        <v>976648.69</v>
      </c>
      <c r="CD85" s="31">
        <f t="shared" ca="1" si="224"/>
        <v>805984.65</v>
      </c>
      <c r="CE85" s="31">
        <f t="shared" ca="1" si="225"/>
        <v>2099116.37</v>
      </c>
      <c r="CF85" s="31">
        <f t="shared" ca="1" si="226"/>
        <v>551306.06999999995</v>
      </c>
      <c r="CG85" s="31">
        <f t="shared" ca="1" si="227"/>
        <v>455932.13</v>
      </c>
      <c r="CH85" s="31">
        <f t="shared" ca="1" si="228"/>
        <v>495878.55</v>
      </c>
      <c r="CI85" s="31">
        <f t="shared" ca="1" si="229"/>
        <v>681061.2</v>
      </c>
      <c r="CJ85" s="31">
        <f t="shared" ca="1" si="230"/>
        <v>501086.25</v>
      </c>
      <c r="CK85" s="32">
        <f t="shared" ca="1" si="279"/>
        <v>8683.86</v>
      </c>
      <c r="CL85" s="32">
        <f t="shared" ca="1" si="280"/>
        <v>0</v>
      </c>
      <c r="CM85" s="32">
        <f t="shared" ca="1" si="281"/>
        <v>3040.43</v>
      </c>
      <c r="CN85" s="32">
        <f t="shared" ca="1" si="282"/>
        <v>5549</v>
      </c>
      <c r="CO85" s="32">
        <f t="shared" ca="1" si="283"/>
        <v>9922.41</v>
      </c>
      <c r="CP85" s="32">
        <f t="shared" ca="1" si="284"/>
        <v>8188.52</v>
      </c>
      <c r="CQ85" s="32">
        <f t="shared" ca="1" si="285"/>
        <v>21326.29</v>
      </c>
      <c r="CR85" s="32">
        <f t="shared" ca="1" si="286"/>
        <v>5601.08</v>
      </c>
      <c r="CS85" s="32">
        <f t="shared" ca="1" si="287"/>
        <v>4632.1099999999997</v>
      </c>
      <c r="CT85" s="32">
        <f t="shared" ca="1" si="288"/>
        <v>5037.95</v>
      </c>
      <c r="CU85" s="32">
        <f t="shared" ca="1" si="289"/>
        <v>6919.34</v>
      </c>
      <c r="CV85" s="32">
        <f t="shared" ca="1" si="290"/>
        <v>5090.8599999999997</v>
      </c>
      <c r="CW85" s="31">
        <f t="shared" ca="1" si="291"/>
        <v>290288.98000000004</v>
      </c>
      <c r="CX85" s="31">
        <f t="shared" ca="1" si="292"/>
        <v>0</v>
      </c>
      <c r="CY85" s="31">
        <f t="shared" ca="1" si="293"/>
        <v>101637.10999999999</v>
      </c>
      <c r="CZ85" s="31">
        <f t="shared" ca="1" si="294"/>
        <v>188665.87999999998</v>
      </c>
      <c r="DA85" s="31">
        <f t="shared" ca="1" si="295"/>
        <v>337361.96</v>
      </c>
      <c r="DB85" s="31">
        <f t="shared" ca="1" si="296"/>
        <v>236297.39000000004</v>
      </c>
      <c r="DC85" s="31">
        <f t="shared" ca="1" si="297"/>
        <v>524017.44000000012</v>
      </c>
      <c r="DD85" s="31">
        <f t="shared" ca="1" si="298"/>
        <v>137626.47999999992</v>
      </c>
      <c r="DE85" s="31">
        <f t="shared" ca="1" si="299"/>
        <v>113817.59999999999</v>
      </c>
      <c r="DF85" s="31">
        <f t="shared" ca="1" si="300"/>
        <v>86364.91</v>
      </c>
      <c r="DG85" s="31">
        <f t="shared" ca="1" si="301"/>
        <v>118617.32999999991</v>
      </c>
      <c r="DH85" s="31">
        <f t="shared" ca="1" si="302"/>
        <v>87271.909999999974</v>
      </c>
      <c r="DI85" s="32">
        <f t="shared" ca="1" si="231"/>
        <v>14514.45</v>
      </c>
      <c r="DJ85" s="32">
        <f t="shared" ca="1" si="232"/>
        <v>0</v>
      </c>
      <c r="DK85" s="32">
        <f t="shared" ca="1" si="233"/>
        <v>5081.8599999999997</v>
      </c>
      <c r="DL85" s="32">
        <f t="shared" ca="1" si="234"/>
        <v>9433.2900000000009</v>
      </c>
      <c r="DM85" s="32">
        <f t="shared" ca="1" si="235"/>
        <v>16868.099999999999</v>
      </c>
      <c r="DN85" s="32">
        <f t="shared" ca="1" si="236"/>
        <v>11814.87</v>
      </c>
      <c r="DO85" s="32">
        <f t="shared" ca="1" si="237"/>
        <v>26200.87</v>
      </c>
      <c r="DP85" s="32">
        <f t="shared" ca="1" si="238"/>
        <v>6881.32</v>
      </c>
      <c r="DQ85" s="32">
        <f t="shared" ca="1" si="239"/>
        <v>5690.88</v>
      </c>
      <c r="DR85" s="32">
        <f t="shared" ca="1" si="240"/>
        <v>4318.25</v>
      </c>
      <c r="DS85" s="32">
        <f t="shared" ca="1" si="241"/>
        <v>5930.87</v>
      </c>
      <c r="DT85" s="32">
        <f t="shared" ca="1" si="242"/>
        <v>4363.6000000000004</v>
      </c>
      <c r="DU85" s="31">
        <f t="shared" ca="1" si="243"/>
        <v>54114.09</v>
      </c>
      <c r="DV85" s="31">
        <f t="shared" ca="1" si="244"/>
        <v>0</v>
      </c>
      <c r="DW85" s="31">
        <f t="shared" ca="1" si="245"/>
        <v>18494.84</v>
      </c>
      <c r="DX85" s="31">
        <f t="shared" ca="1" si="246"/>
        <v>33890.76</v>
      </c>
      <c r="DY85" s="31">
        <f t="shared" ca="1" si="247"/>
        <v>59839.06</v>
      </c>
      <c r="DZ85" s="31">
        <f t="shared" ca="1" si="248"/>
        <v>41360.980000000003</v>
      </c>
      <c r="EA85" s="31">
        <f t="shared" ca="1" si="249"/>
        <v>90538.46</v>
      </c>
      <c r="EB85" s="31">
        <f t="shared" ca="1" si="250"/>
        <v>23457.33</v>
      </c>
      <c r="EC85" s="31">
        <f t="shared" ca="1" si="251"/>
        <v>19133.46</v>
      </c>
      <c r="ED85" s="31">
        <f t="shared" ca="1" si="252"/>
        <v>14323.28</v>
      </c>
      <c r="EE85" s="31">
        <f t="shared" ca="1" si="253"/>
        <v>19395.169999999998</v>
      </c>
      <c r="EF85" s="31">
        <f t="shared" ca="1" si="254"/>
        <v>14072.61</v>
      </c>
      <c r="EG85" s="32">
        <f t="shared" ca="1" si="255"/>
        <v>358917.52</v>
      </c>
      <c r="EH85" s="32">
        <f t="shared" ca="1" si="256"/>
        <v>0</v>
      </c>
      <c r="EI85" s="32">
        <f t="shared" ca="1" si="257"/>
        <v>125213.80999999998</v>
      </c>
      <c r="EJ85" s="32">
        <f t="shared" ca="1" si="258"/>
        <v>231989.93</v>
      </c>
      <c r="EK85" s="32">
        <f t="shared" ca="1" si="259"/>
        <v>414069.12</v>
      </c>
      <c r="EL85" s="32">
        <f t="shared" ca="1" si="260"/>
        <v>289473.24000000005</v>
      </c>
      <c r="EM85" s="32">
        <f t="shared" ca="1" si="261"/>
        <v>640756.77000000014</v>
      </c>
      <c r="EN85" s="32">
        <f t="shared" ca="1" si="262"/>
        <v>167965.12999999995</v>
      </c>
      <c r="EO85" s="32">
        <f t="shared" ca="1" si="263"/>
        <v>138641.94</v>
      </c>
      <c r="EP85" s="32">
        <f t="shared" ca="1" si="264"/>
        <v>105006.44</v>
      </c>
      <c r="EQ85" s="32">
        <f t="shared" ca="1" si="265"/>
        <v>143943.36999999991</v>
      </c>
      <c r="ER85" s="32">
        <f t="shared" ca="1" si="266"/>
        <v>105708.11999999998</v>
      </c>
    </row>
    <row r="86" spans="1:148" x14ac:dyDescent="0.25">
      <c r="A86" t="s">
        <v>489</v>
      </c>
      <c r="B86" s="1" t="s">
        <v>121</v>
      </c>
      <c r="C86" t="str">
        <f t="shared" ca="1" si="303"/>
        <v>KH3</v>
      </c>
      <c r="D86" t="str">
        <f t="shared" ca="1" si="304"/>
        <v>Keephills #3</v>
      </c>
      <c r="E86" s="51">
        <v>283084.44131000002</v>
      </c>
      <c r="F86" s="51">
        <v>261716.85840999999</v>
      </c>
      <c r="G86" s="51">
        <v>248837.70671599999</v>
      </c>
      <c r="H86" s="51">
        <v>243851.915736</v>
      </c>
      <c r="I86" s="51">
        <v>255091.83852670001</v>
      </c>
      <c r="J86" s="51">
        <v>259368.42613000001</v>
      </c>
      <c r="K86" s="51">
        <v>284282.75366079999</v>
      </c>
      <c r="L86" s="51">
        <v>322386.22641</v>
      </c>
      <c r="M86" s="51">
        <v>314310.52720999997</v>
      </c>
      <c r="N86" s="51">
        <v>320101.80083999998</v>
      </c>
      <c r="O86" s="51">
        <v>284064.02438000002</v>
      </c>
      <c r="P86" s="51">
        <v>253742.442545</v>
      </c>
      <c r="Q86" s="32">
        <v>12591614.970000001</v>
      </c>
      <c r="R86" s="32">
        <v>25220568.850000001</v>
      </c>
      <c r="S86" s="32">
        <v>10332658.48</v>
      </c>
      <c r="T86" s="32">
        <v>7431053.6699999999</v>
      </c>
      <c r="U86" s="32">
        <v>13963153.17</v>
      </c>
      <c r="V86" s="32">
        <v>10641072.74</v>
      </c>
      <c r="W86" s="32">
        <v>32492604.010000002</v>
      </c>
      <c r="X86" s="32">
        <v>14556971.35</v>
      </c>
      <c r="Y86" s="32">
        <v>7508904.8799999999</v>
      </c>
      <c r="Z86" s="32">
        <v>8614203.5999999996</v>
      </c>
      <c r="AA86" s="32">
        <v>9147032.8000000007</v>
      </c>
      <c r="AB86" s="32">
        <v>6606523.4699999997</v>
      </c>
      <c r="AC86" s="2">
        <v>4.33</v>
      </c>
      <c r="AD86" s="2">
        <v>4.33</v>
      </c>
      <c r="AE86" s="2">
        <v>4.33</v>
      </c>
      <c r="AF86" s="2">
        <v>4.33</v>
      </c>
      <c r="AG86" s="2">
        <v>4.33</v>
      </c>
      <c r="AH86" s="2">
        <v>4.33</v>
      </c>
      <c r="AI86" s="2">
        <v>4.33</v>
      </c>
      <c r="AJ86" s="2">
        <v>4.33</v>
      </c>
      <c r="AK86" s="2">
        <v>4.33</v>
      </c>
      <c r="AL86" s="2">
        <v>4.33</v>
      </c>
      <c r="AM86" s="2">
        <v>4.33</v>
      </c>
      <c r="AN86" s="2">
        <v>4.33</v>
      </c>
      <c r="AO86" s="33">
        <v>545216.93000000005</v>
      </c>
      <c r="AP86" s="33">
        <v>1092050.6299999999</v>
      </c>
      <c r="AQ86" s="33">
        <v>447404.11</v>
      </c>
      <c r="AR86" s="33">
        <v>321764.62</v>
      </c>
      <c r="AS86" s="33">
        <v>604604.53</v>
      </c>
      <c r="AT86" s="33">
        <v>460758.45</v>
      </c>
      <c r="AU86" s="33">
        <v>1406929.75</v>
      </c>
      <c r="AV86" s="33">
        <v>630316.86</v>
      </c>
      <c r="AW86" s="33">
        <v>325135.58</v>
      </c>
      <c r="AX86" s="33">
        <v>372995.02</v>
      </c>
      <c r="AY86" s="33">
        <v>396066.52</v>
      </c>
      <c r="AZ86" s="33">
        <v>286062.46999999997</v>
      </c>
      <c r="BA86" s="31">
        <f t="shared" si="267"/>
        <v>-13850.78</v>
      </c>
      <c r="BB86" s="31">
        <f t="shared" si="268"/>
        <v>-27742.63</v>
      </c>
      <c r="BC86" s="31">
        <f t="shared" si="269"/>
        <v>-11365.92</v>
      </c>
      <c r="BD86" s="31">
        <f t="shared" si="270"/>
        <v>-11146.58</v>
      </c>
      <c r="BE86" s="31">
        <f t="shared" si="271"/>
        <v>-20944.73</v>
      </c>
      <c r="BF86" s="31">
        <f t="shared" si="272"/>
        <v>-15961.61</v>
      </c>
      <c r="BG86" s="31">
        <f t="shared" si="273"/>
        <v>48738.91</v>
      </c>
      <c r="BH86" s="31">
        <f t="shared" si="274"/>
        <v>21835.46</v>
      </c>
      <c r="BI86" s="31">
        <f t="shared" si="275"/>
        <v>11263.36</v>
      </c>
      <c r="BJ86" s="31">
        <f t="shared" si="276"/>
        <v>57715.16</v>
      </c>
      <c r="BK86" s="31">
        <f t="shared" si="277"/>
        <v>61285.120000000003</v>
      </c>
      <c r="BL86" s="31">
        <f t="shared" si="278"/>
        <v>44263.71</v>
      </c>
      <c r="BM86" s="6">
        <f t="shared" ca="1" si="305"/>
        <v>5.6899999999999999E-2</v>
      </c>
      <c r="BN86" s="6">
        <f t="shared" ca="1" si="305"/>
        <v>5.6899999999999999E-2</v>
      </c>
      <c r="BO86" s="6">
        <f t="shared" ca="1" si="305"/>
        <v>5.6899999999999999E-2</v>
      </c>
      <c r="BP86" s="6">
        <f t="shared" ca="1" si="305"/>
        <v>5.6899999999999999E-2</v>
      </c>
      <c r="BQ86" s="6">
        <f t="shared" ca="1" si="305"/>
        <v>5.6899999999999999E-2</v>
      </c>
      <c r="BR86" s="6">
        <f t="shared" ca="1" si="305"/>
        <v>5.6899999999999999E-2</v>
      </c>
      <c r="BS86" s="6">
        <f t="shared" ca="1" si="305"/>
        <v>5.6899999999999999E-2</v>
      </c>
      <c r="BT86" s="6">
        <f t="shared" ca="1" si="305"/>
        <v>5.6899999999999999E-2</v>
      </c>
      <c r="BU86" s="6">
        <f t="shared" ca="1" si="305"/>
        <v>5.6899999999999999E-2</v>
      </c>
      <c r="BV86" s="6">
        <f t="shared" ca="1" si="305"/>
        <v>5.6899999999999999E-2</v>
      </c>
      <c r="BW86" s="6">
        <f t="shared" ca="1" si="305"/>
        <v>5.6899999999999999E-2</v>
      </c>
      <c r="BX86" s="6">
        <f t="shared" ca="1" si="305"/>
        <v>5.6899999999999999E-2</v>
      </c>
      <c r="BY86" s="31">
        <f t="shared" ca="1" si="219"/>
        <v>716462.89</v>
      </c>
      <c r="BZ86" s="31">
        <f t="shared" ca="1" si="220"/>
        <v>1435050.37</v>
      </c>
      <c r="CA86" s="31">
        <f t="shared" ca="1" si="221"/>
        <v>587928.27</v>
      </c>
      <c r="CB86" s="31">
        <f t="shared" ca="1" si="222"/>
        <v>422826.95</v>
      </c>
      <c r="CC86" s="31">
        <f t="shared" ca="1" si="223"/>
        <v>794503.42</v>
      </c>
      <c r="CD86" s="31">
        <f t="shared" ca="1" si="224"/>
        <v>605477.04</v>
      </c>
      <c r="CE86" s="31">
        <f t="shared" ca="1" si="225"/>
        <v>1848829.17</v>
      </c>
      <c r="CF86" s="31">
        <f t="shared" ca="1" si="226"/>
        <v>828291.67</v>
      </c>
      <c r="CG86" s="31">
        <f t="shared" ca="1" si="227"/>
        <v>427256.69</v>
      </c>
      <c r="CH86" s="31">
        <f t="shared" ca="1" si="228"/>
        <v>490148.18</v>
      </c>
      <c r="CI86" s="31">
        <f t="shared" ca="1" si="229"/>
        <v>520466.17</v>
      </c>
      <c r="CJ86" s="31">
        <f t="shared" ca="1" si="230"/>
        <v>375911.19</v>
      </c>
      <c r="CK86" s="32">
        <f t="shared" ca="1" si="279"/>
        <v>8814.1299999999992</v>
      </c>
      <c r="CL86" s="32">
        <f t="shared" ca="1" si="280"/>
        <v>17654.400000000001</v>
      </c>
      <c r="CM86" s="32">
        <f t="shared" ca="1" si="281"/>
        <v>7232.86</v>
      </c>
      <c r="CN86" s="32">
        <f t="shared" ca="1" si="282"/>
        <v>5201.74</v>
      </c>
      <c r="CO86" s="32">
        <f t="shared" ca="1" si="283"/>
        <v>9774.2099999999991</v>
      </c>
      <c r="CP86" s="32">
        <f t="shared" ca="1" si="284"/>
        <v>7448.75</v>
      </c>
      <c r="CQ86" s="32">
        <f t="shared" ca="1" si="285"/>
        <v>22744.82</v>
      </c>
      <c r="CR86" s="32">
        <f t="shared" ca="1" si="286"/>
        <v>10189.879999999999</v>
      </c>
      <c r="CS86" s="32">
        <f t="shared" ca="1" si="287"/>
        <v>5256.23</v>
      </c>
      <c r="CT86" s="32">
        <f t="shared" ca="1" si="288"/>
        <v>6029.94</v>
      </c>
      <c r="CU86" s="32">
        <f t="shared" ca="1" si="289"/>
        <v>6402.92</v>
      </c>
      <c r="CV86" s="32">
        <f t="shared" ca="1" si="290"/>
        <v>4624.57</v>
      </c>
      <c r="CW86" s="31">
        <f t="shared" ca="1" si="291"/>
        <v>193910.86999999997</v>
      </c>
      <c r="CX86" s="31">
        <f t="shared" ca="1" si="292"/>
        <v>388396.77000000014</v>
      </c>
      <c r="CY86" s="31">
        <f t="shared" ca="1" si="293"/>
        <v>159122.94000000003</v>
      </c>
      <c r="CZ86" s="31">
        <f t="shared" ca="1" si="294"/>
        <v>117410.65000000001</v>
      </c>
      <c r="DA86" s="31">
        <f t="shared" ca="1" si="295"/>
        <v>220617.83</v>
      </c>
      <c r="DB86" s="31">
        <f t="shared" ca="1" si="296"/>
        <v>168128.95</v>
      </c>
      <c r="DC86" s="31">
        <f t="shared" ca="1" si="297"/>
        <v>415905.32999999996</v>
      </c>
      <c r="DD86" s="31">
        <f t="shared" ca="1" si="298"/>
        <v>186329.23000000007</v>
      </c>
      <c r="DE86" s="31">
        <f t="shared" ca="1" si="299"/>
        <v>96113.979999999967</v>
      </c>
      <c r="DF86" s="31">
        <f t="shared" ca="1" si="300"/>
        <v>65467.939999999973</v>
      </c>
      <c r="DG86" s="31">
        <f t="shared" ca="1" si="301"/>
        <v>69517.449999999953</v>
      </c>
      <c r="DH86" s="31">
        <f t="shared" ca="1" si="302"/>
        <v>50209.580000000038</v>
      </c>
      <c r="DI86" s="32">
        <f t="shared" ca="1" si="231"/>
        <v>9695.5400000000009</v>
      </c>
      <c r="DJ86" s="32">
        <f t="shared" ca="1" si="232"/>
        <v>19419.84</v>
      </c>
      <c r="DK86" s="32">
        <f t="shared" ca="1" si="233"/>
        <v>7956.15</v>
      </c>
      <c r="DL86" s="32">
        <f t="shared" ca="1" si="234"/>
        <v>5870.53</v>
      </c>
      <c r="DM86" s="32">
        <f t="shared" ca="1" si="235"/>
        <v>11030.89</v>
      </c>
      <c r="DN86" s="32">
        <f t="shared" ca="1" si="236"/>
        <v>8406.4500000000007</v>
      </c>
      <c r="DO86" s="32">
        <f t="shared" ca="1" si="237"/>
        <v>20795.27</v>
      </c>
      <c r="DP86" s="32">
        <f t="shared" ca="1" si="238"/>
        <v>9316.4599999999991</v>
      </c>
      <c r="DQ86" s="32">
        <f t="shared" ca="1" si="239"/>
        <v>4805.7</v>
      </c>
      <c r="DR86" s="32">
        <f t="shared" ca="1" si="240"/>
        <v>3273.4</v>
      </c>
      <c r="DS86" s="32">
        <f t="shared" ca="1" si="241"/>
        <v>3475.87</v>
      </c>
      <c r="DT86" s="32">
        <f t="shared" ca="1" si="242"/>
        <v>2510.48</v>
      </c>
      <c r="DU86" s="31">
        <f t="shared" ca="1" si="243"/>
        <v>36147.81</v>
      </c>
      <c r="DV86" s="31">
        <f t="shared" ca="1" si="244"/>
        <v>71495.66</v>
      </c>
      <c r="DW86" s="31">
        <f t="shared" ca="1" si="245"/>
        <v>28955.5</v>
      </c>
      <c r="DX86" s="31">
        <f t="shared" ca="1" si="246"/>
        <v>21090.91</v>
      </c>
      <c r="DY86" s="31">
        <f t="shared" ca="1" si="247"/>
        <v>39131.75</v>
      </c>
      <c r="DZ86" s="31">
        <f t="shared" ca="1" si="248"/>
        <v>29428.93</v>
      </c>
      <c r="EA86" s="31">
        <f t="shared" ca="1" si="249"/>
        <v>71859.11</v>
      </c>
      <c r="EB86" s="31">
        <f t="shared" ca="1" si="250"/>
        <v>31758.32</v>
      </c>
      <c r="EC86" s="31">
        <f t="shared" ca="1" si="251"/>
        <v>16157.37</v>
      </c>
      <c r="ED86" s="31">
        <f t="shared" ca="1" si="252"/>
        <v>10857.6</v>
      </c>
      <c r="EE86" s="31">
        <f t="shared" ca="1" si="253"/>
        <v>11366.83</v>
      </c>
      <c r="EF86" s="31">
        <f t="shared" ca="1" si="254"/>
        <v>8096.3</v>
      </c>
      <c r="EG86" s="32">
        <f t="shared" ca="1" si="255"/>
        <v>239754.21999999997</v>
      </c>
      <c r="EH86" s="32">
        <f t="shared" ca="1" si="256"/>
        <v>479312.27000000014</v>
      </c>
      <c r="EI86" s="32">
        <f t="shared" ca="1" si="257"/>
        <v>196034.59000000003</v>
      </c>
      <c r="EJ86" s="32">
        <f t="shared" ca="1" si="258"/>
        <v>144372.09</v>
      </c>
      <c r="EK86" s="32">
        <f t="shared" ca="1" si="259"/>
        <v>270780.46999999997</v>
      </c>
      <c r="EL86" s="32">
        <f t="shared" ca="1" si="260"/>
        <v>205964.33000000002</v>
      </c>
      <c r="EM86" s="32">
        <f t="shared" ca="1" si="261"/>
        <v>508559.70999999996</v>
      </c>
      <c r="EN86" s="32">
        <f t="shared" ca="1" si="262"/>
        <v>227404.01000000007</v>
      </c>
      <c r="EO86" s="32">
        <f t="shared" ca="1" si="263"/>
        <v>117077.04999999996</v>
      </c>
      <c r="EP86" s="32">
        <f t="shared" ca="1" si="264"/>
        <v>79598.939999999973</v>
      </c>
      <c r="EQ86" s="32">
        <f t="shared" ca="1" si="265"/>
        <v>84360.149999999951</v>
      </c>
      <c r="ER86" s="32">
        <f t="shared" ca="1" si="266"/>
        <v>60816.360000000044</v>
      </c>
    </row>
    <row r="87" spans="1:148" x14ac:dyDescent="0.25">
      <c r="A87" t="s">
        <v>490</v>
      </c>
      <c r="B87" s="1" t="s">
        <v>88</v>
      </c>
      <c r="C87" t="str">
        <f t="shared" ca="1" si="303"/>
        <v>KHW1</v>
      </c>
      <c r="D87" t="str">
        <f t="shared" ca="1" si="304"/>
        <v>Kettles Hill Wind Facility</v>
      </c>
      <c r="E87" s="51">
        <v>23799.425999999999</v>
      </c>
      <c r="F87" s="51">
        <v>12550.034</v>
      </c>
      <c r="G87" s="51">
        <v>13624.156000000001</v>
      </c>
      <c r="H87" s="51">
        <v>18825.072</v>
      </c>
      <c r="I87" s="51">
        <v>9109.7720000000008</v>
      </c>
      <c r="J87" s="51">
        <v>9662.4920000000002</v>
      </c>
      <c r="K87" s="51">
        <v>8466.5840000000007</v>
      </c>
      <c r="L87" s="51">
        <v>8316.8539999999994</v>
      </c>
      <c r="M87" s="51">
        <v>12132.819139699999</v>
      </c>
      <c r="N87" s="51">
        <v>22860.662720699998</v>
      </c>
      <c r="O87" s="51">
        <v>16376.5639593</v>
      </c>
      <c r="P87" s="51">
        <v>21751.498688</v>
      </c>
      <c r="Q87" s="32">
        <v>717679.76</v>
      </c>
      <c r="R87" s="32">
        <v>702919.36</v>
      </c>
      <c r="S87" s="32">
        <v>338177.07</v>
      </c>
      <c r="T87" s="32">
        <v>491667.93</v>
      </c>
      <c r="U87" s="32">
        <v>540514.06000000006</v>
      </c>
      <c r="V87" s="32">
        <v>243386.13</v>
      </c>
      <c r="W87" s="32">
        <v>551640.97</v>
      </c>
      <c r="X87" s="32">
        <v>247990.75</v>
      </c>
      <c r="Y87" s="32">
        <v>248725.99</v>
      </c>
      <c r="Z87" s="32">
        <v>547920.81000000006</v>
      </c>
      <c r="AA87" s="32">
        <v>438511.65</v>
      </c>
      <c r="AB87" s="32">
        <v>526191.41</v>
      </c>
      <c r="AC87" s="2">
        <v>3.28</v>
      </c>
      <c r="AD87" s="2">
        <v>3.28</v>
      </c>
      <c r="AE87" s="2">
        <v>3.28</v>
      </c>
      <c r="AF87" s="2">
        <v>3.28</v>
      </c>
      <c r="AG87" s="2">
        <v>3.28</v>
      </c>
      <c r="AH87" s="2">
        <v>3.28</v>
      </c>
      <c r="AI87" s="2">
        <v>3.28</v>
      </c>
      <c r="AJ87" s="2">
        <v>3.28</v>
      </c>
      <c r="AK87" s="2">
        <v>3.28</v>
      </c>
      <c r="AL87" s="2">
        <v>3.28</v>
      </c>
      <c r="AM87" s="2">
        <v>3.28</v>
      </c>
      <c r="AN87" s="2">
        <v>3.28</v>
      </c>
      <c r="AO87" s="33">
        <v>23539.9</v>
      </c>
      <c r="AP87" s="33">
        <v>23055.75</v>
      </c>
      <c r="AQ87" s="33">
        <v>11092.21</v>
      </c>
      <c r="AR87" s="33">
        <v>16126.71</v>
      </c>
      <c r="AS87" s="33">
        <v>17728.86</v>
      </c>
      <c r="AT87" s="33">
        <v>7983.07</v>
      </c>
      <c r="AU87" s="33">
        <v>18093.82</v>
      </c>
      <c r="AV87" s="33">
        <v>8134.1</v>
      </c>
      <c r="AW87" s="33">
        <v>8158.21</v>
      </c>
      <c r="AX87" s="33">
        <v>17971.8</v>
      </c>
      <c r="AY87" s="33">
        <v>14383.18</v>
      </c>
      <c r="AZ87" s="33">
        <v>17259.080000000002</v>
      </c>
      <c r="BA87" s="31">
        <f t="shared" si="267"/>
        <v>-789.45</v>
      </c>
      <c r="BB87" s="31">
        <f t="shared" si="268"/>
        <v>-773.21</v>
      </c>
      <c r="BC87" s="31">
        <f t="shared" si="269"/>
        <v>-371.99</v>
      </c>
      <c r="BD87" s="31">
        <f t="shared" si="270"/>
        <v>-737.5</v>
      </c>
      <c r="BE87" s="31">
        <f t="shared" si="271"/>
        <v>-810.77</v>
      </c>
      <c r="BF87" s="31">
        <f t="shared" si="272"/>
        <v>-365.08</v>
      </c>
      <c r="BG87" s="31">
        <f t="shared" si="273"/>
        <v>827.46</v>
      </c>
      <c r="BH87" s="31">
        <f t="shared" si="274"/>
        <v>371.99</v>
      </c>
      <c r="BI87" s="31">
        <f t="shared" si="275"/>
        <v>373.09</v>
      </c>
      <c r="BJ87" s="31">
        <f t="shared" si="276"/>
        <v>3671.07</v>
      </c>
      <c r="BK87" s="31">
        <f t="shared" si="277"/>
        <v>2938.03</v>
      </c>
      <c r="BL87" s="31">
        <f t="shared" si="278"/>
        <v>3525.48</v>
      </c>
      <c r="BM87" s="6">
        <f t="shared" ca="1" si="305"/>
        <v>2.8500000000000001E-2</v>
      </c>
      <c r="BN87" s="6">
        <f t="shared" ca="1" si="305"/>
        <v>2.8500000000000001E-2</v>
      </c>
      <c r="BO87" s="6">
        <f t="shared" ca="1" si="305"/>
        <v>2.8500000000000001E-2</v>
      </c>
      <c r="BP87" s="6">
        <f t="shared" ca="1" si="305"/>
        <v>2.8500000000000001E-2</v>
      </c>
      <c r="BQ87" s="6">
        <f t="shared" ca="1" si="305"/>
        <v>2.8500000000000001E-2</v>
      </c>
      <c r="BR87" s="6">
        <f t="shared" ca="1" si="305"/>
        <v>2.8500000000000001E-2</v>
      </c>
      <c r="BS87" s="6">
        <f t="shared" ca="1" si="305"/>
        <v>2.8500000000000001E-2</v>
      </c>
      <c r="BT87" s="6">
        <f t="shared" ca="1" si="305"/>
        <v>2.8500000000000001E-2</v>
      </c>
      <c r="BU87" s="6">
        <f t="shared" ca="1" si="305"/>
        <v>2.8500000000000001E-2</v>
      </c>
      <c r="BV87" s="6">
        <f t="shared" ca="1" si="305"/>
        <v>2.8500000000000001E-2</v>
      </c>
      <c r="BW87" s="6">
        <f t="shared" ca="1" si="305"/>
        <v>2.8500000000000001E-2</v>
      </c>
      <c r="BX87" s="6">
        <f t="shared" ca="1" si="305"/>
        <v>2.8500000000000001E-2</v>
      </c>
      <c r="BY87" s="31">
        <f t="shared" ca="1" si="219"/>
        <v>20453.87</v>
      </c>
      <c r="BZ87" s="31">
        <f t="shared" ca="1" si="220"/>
        <v>20033.2</v>
      </c>
      <c r="CA87" s="31">
        <f t="shared" ca="1" si="221"/>
        <v>9638.0499999999993</v>
      </c>
      <c r="CB87" s="31">
        <f t="shared" ca="1" si="222"/>
        <v>14012.54</v>
      </c>
      <c r="CC87" s="31">
        <f t="shared" ca="1" si="223"/>
        <v>15404.65</v>
      </c>
      <c r="CD87" s="31">
        <f t="shared" ca="1" si="224"/>
        <v>6936.5</v>
      </c>
      <c r="CE87" s="31">
        <f t="shared" ca="1" si="225"/>
        <v>15721.77</v>
      </c>
      <c r="CF87" s="31">
        <f t="shared" ca="1" si="226"/>
        <v>7067.74</v>
      </c>
      <c r="CG87" s="31">
        <f t="shared" ca="1" si="227"/>
        <v>7088.69</v>
      </c>
      <c r="CH87" s="31">
        <f t="shared" ca="1" si="228"/>
        <v>15615.74</v>
      </c>
      <c r="CI87" s="31">
        <f t="shared" ca="1" si="229"/>
        <v>12497.58</v>
      </c>
      <c r="CJ87" s="31">
        <f t="shared" ca="1" si="230"/>
        <v>14996.46</v>
      </c>
      <c r="CK87" s="32">
        <f t="shared" ca="1" si="279"/>
        <v>502.38</v>
      </c>
      <c r="CL87" s="32">
        <f t="shared" ca="1" si="280"/>
        <v>492.04</v>
      </c>
      <c r="CM87" s="32">
        <f t="shared" ca="1" si="281"/>
        <v>236.72</v>
      </c>
      <c r="CN87" s="32">
        <f t="shared" ca="1" si="282"/>
        <v>344.17</v>
      </c>
      <c r="CO87" s="32">
        <f t="shared" ca="1" si="283"/>
        <v>378.36</v>
      </c>
      <c r="CP87" s="32">
        <f t="shared" ca="1" si="284"/>
        <v>170.37</v>
      </c>
      <c r="CQ87" s="32">
        <f t="shared" ca="1" si="285"/>
        <v>386.15</v>
      </c>
      <c r="CR87" s="32">
        <f t="shared" ca="1" si="286"/>
        <v>173.59</v>
      </c>
      <c r="CS87" s="32">
        <f t="shared" ca="1" si="287"/>
        <v>174.11</v>
      </c>
      <c r="CT87" s="32">
        <f t="shared" ca="1" si="288"/>
        <v>383.54</v>
      </c>
      <c r="CU87" s="32">
        <f t="shared" ca="1" si="289"/>
        <v>306.95999999999998</v>
      </c>
      <c r="CV87" s="32">
        <f t="shared" ca="1" si="290"/>
        <v>368.33</v>
      </c>
      <c r="CW87" s="31">
        <f t="shared" ca="1" si="291"/>
        <v>-1794.2000000000014</v>
      </c>
      <c r="CX87" s="31">
        <f t="shared" ca="1" si="292"/>
        <v>-1757.2999999999984</v>
      </c>
      <c r="CY87" s="31">
        <f t="shared" ca="1" si="293"/>
        <v>-845.4500000000005</v>
      </c>
      <c r="CZ87" s="31">
        <f t="shared" ca="1" si="294"/>
        <v>-1032.4999999999982</v>
      </c>
      <c r="DA87" s="31">
        <f t="shared" ca="1" si="295"/>
        <v>-1135.0800000000004</v>
      </c>
      <c r="DB87" s="31">
        <f t="shared" ca="1" si="296"/>
        <v>-511.11999999999983</v>
      </c>
      <c r="DC87" s="31">
        <f t="shared" ca="1" si="297"/>
        <v>-2813.3599999999997</v>
      </c>
      <c r="DD87" s="31">
        <f t="shared" ca="1" si="298"/>
        <v>-1264.7600000000004</v>
      </c>
      <c r="DE87" s="31">
        <f t="shared" ca="1" si="299"/>
        <v>-1268.5000000000007</v>
      </c>
      <c r="DF87" s="31">
        <f t="shared" ca="1" si="300"/>
        <v>-5643.5899999999983</v>
      </c>
      <c r="DG87" s="31">
        <f t="shared" ca="1" si="301"/>
        <v>-4516.6700000000019</v>
      </c>
      <c r="DH87" s="31">
        <f t="shared" ca="1" si="302"/>
        <v>-5419.7700000000023</v>
      </c>
      <c r="DI87" s="32">
        <f t="shared" ca="1" si="231"/>
        <v>-89.71</v>
      </c>
      <c r="DJ87" s="32">
        <f t="shared" ca="1" si="232"/>
        <v>-87.86</v>
      </c>
      <c r="DK87" s="32">
        <f t="shared" ca="1" si="233"/>
        <v>-42.27</v>
      </c>
      <c r="DL87" s="32">
        <f t="shared" ca="1" si="234"/>
        <v>-51.62</v>
      </c>
      <c r="DM87" s="32">
        <f t="shared" ca="1" si="235"/>
        <v>-56.75</v>
      </c>
      <c r="DN87" s="32">
        <f t="shared" ca="1" si="236"/>
        <v>-25.56</v>
      </c>
      <c r="DO87" s="32">
        <f t="shared" ca="1" si="237"/>
        <v>-140.66999999999999</v>
      </c>
      <c r="DP87" s="32">
        <f t="shared" ca="1" si="238"/>
        <v>-63.24</v>
      </c>
      <c r="DQ87" s="32">
        <f t="shared" ca="1" si="239"/>
        <v>-63.43</v>
      </c>
      <c r="DR87" s="32">
        <f t="shared" ca="1" si="240"/>
        <v>-282.18</v>
      </c>
      <c r="DS87" s="32">
        <f t="shared" ca="1" si="241"/>
        <v>-225.83</v>
      </c>
      <c r="DT87" s="32">
        <f t="shared" ca="1" si="242"/>
        <v>-270.99</v>
      </c>
      <c r="DU87" s="31">
        <f t="shared" ca="1" si="243"/>
        <v>-334.46</v>
      </c>
      <c r="DV87" s="31">
        <f t="shared" ca="1" si="244"/>
        <v>-323.48</v>
      </c>
      <c r="DW87" s="31">
        <f t="shared" ca="1" si="245"/>
        <v>-153.85</v>
      </c>
      <c r="DX87" s="31">
        <f t="shared" ca="1" si="246"/>
        <v>-185.47</v>
      </c>
      <c r="DY87" s="31">
        <f t="shared" ca="1" si="247"/>
        <v>-201.33</v>
      </c>
      <c r="DZ87" s="31">
        <f t="shared" ca="1" si="248"/>
        <v>-89.47</v>
      </c>
      <c r="EA87" s="31">
        <f t="shared" ca="1" si="249"/>
        <v>-486.09</v>
      </c>
      <c r="EB87" s="31">
        <f t="shared" ca="1" si="250"/>
        <v>-215.57</v>
      </c>
      <c r="EC87" s="31">
        <f t="shared" ca="1" si="251"/>
        <v>-213.24</v>
      </c>
      <c r="ED87" s="31">
        <f t="shared" ca="1" si="252"/>
        <v>-935.97</v>
      </c>
      <c r="EE87" s="31">
        <f t="shared" ca="1" si="253"/>
        <v>-738.52</v>
      </c>
      <c r="EF87" s="31">
        <f t="shared" ca="1" si="254"/>
        <v>-873.94</v>
      </c>
      <c r="EG87" s="32">
        <f t="shared" ca="1" si="255"/>
        <v>-2218.3700000000013</v>
      </c>
      <c r="EH87" s="32">
        <f t="shared" ca="1" si="256"/>
        <v>-2168.6399999999985</v>
      </c>
      <c r="EI87" s="32">
        <f t="shared" ca="1" si="257"/>
        <v>-1041.5700000000004</v>
      </c>
      <c r="EJ87" s="32">
        <f t="shared" ca="1" si="258"/>
        <v>-1269.5899999999981</v>
      </c>
      <c r="EK87" s="32">
        <f t="shared" ca="1" si="259"/>
        <v>-1393.1600000000003</v>
      </c>
      <c r="EL87" s="32">
        <f t="shared" ca="1" si="260"/>
        <v>-626.14999999999986</v>
      </c>
      <c r="EM87" s="32">
        <f t="shared" ca="1" si="261"/>
        <v>-3440.12</v>
      </c>
      <c r="EN87" s="32">
        <f t="shared" ca="1" si="262"/>
        <v>-1543.5700000000004</v>
      </c>
      <c r="EO87" s="32">
        <f t="shared" ca="1" si="263"/>
        <v>-1545.1700000000008</v>
      </c>
      <c r="EP87" s="32">
        <f t="shared" ca="1" si="264"/>
        <v>-6861.7399999999989</v>
      </c>
      <c r="EQ87" s="32">
        <f t="shared" ca="1" si="265"/>
        <v>-5481.0200000000023</v>
      </c>
      <c r="ER87" s="32">
        <f t="shared" ca="1" si="266"/>
        <v>-6564.7000000000025</v>
      </c>
    </row>
    <row r="88" spans="1:148" x14ac:dyDescent="0.25">
      <c r="A88" t="s">
        <v>491</v>
      </c>
      <c r="B88" s="1" t="s">
        <v>90</v>
      </c>
      <c r="C88" t="str">
        <f t="shared" ca="1" si="303"/>
        <v>SPCIMP</v>
      </c>
      <c r="D88" t="str">
        <f t="shared" ca="1" si="304"/>
        <v>Alberta-Saskatchewan Intertie - Import</v>
      </c>
      <c r="E88" s="51">
        <v>1404</v>
      </c>
      <c r="F88" s="51">
        <v>973</v>
      </c>
      <c r="G88" s="51">
        <v>1049</v>
      </c>
      <c r="H88" s="51">
        <v>2735</v>
      </c>
      <c r="I88" s="51">
        <v>9945</v>
      </c>
      <c r="Q88" s="32">
        <v>64285.75</v>
      </c>
      <c r="R88" s="32">
        <v>79718.58</v>
      </c>
      <c r="S88" s="32">
        <v>30315.67</v>
      </c>
      <c r="T88" s="32">
        <v>82092.639999999999</v>
      </c>
      <c r="U88" s="32">
        <v>314828.21999999997</v>
      </c>
      <c r="V88" s="32"/>
      <c r="W88" s="32"/>
      <c r="X88" s="32"/>
      <c r="Y88" s="32"/>
      <c r="Z88" s="32"/>
      <c r="AA88" s="32"/>
      <c r="AB88" s="32"/>
      <c r="AC88" s="2">
        <v>5.43</v>
      </c>
      <c r="AD88" s="2">
        <v>5.43</v>
      </c>
      <c r="AE88" s="2">
        <v>5.43</v>
      </c>
      <c r="AF88" s="2">
        <v>5.43</v>
      </c>
      <c r="AG88" s="2">
        <v>5.43</v>
      </c>
      <c r="AO88" s="33">
        <v>3490.72</v>
      </c>
      <c r="AP88" s="33">
        <v>4328.72</v>
      </c>
      <c r="AQ88" s="33">
        <v>1646.14</v>
      </c>
      <c r="AR88" s="33">
        <v>4457.63</v>
      </c>
      <c r="AS88" s="33">
        <v>17095.169999999998</v>
      </c>
      <c r="AT88" s="33"/>
      <c r="AU88" s="33"/>
      <c r="AV88" s="33"/>
      <c r="AW88" s="33"/>
      <c r="AX88" s="33"/>
      <c r="AY88" s="33"/>
      <c r="AZ88" s="33"/>
      <c r="BA88" s="31">
        <f t="shared" si="267"/>
        <v>-70.709999999999994</v>
      </c>
      <c r="BB88" s="31">
        <f t="shared" si="268"/>
        <v>-87.69</v>
      </c>
      <c r="BC88" s="31">
        <f t="shared" si="269"/>
        <v>-33.35</v>
      </c>
      <c r="BD88" s="31">
        <f t="shared" si="270"/>
        <v>-123.14</v>
      </c>
      <c r="BE88" s="31">
        <f t="shared" si="271"/>
        <v>-472.24</v>
      </c>
      <c r="BF88" s="31">
        <f t="shared" si="272"/>
        <v>0</v>
      </c>
      <c r="BG88" s="31">
        <f t="shared" si="273"/>
        <v>0</v>
      </c>
      <c r="BH88" s="31">
        <f t="shared" si="274"/>
        <v>0</v>
      </c>
      <c r="BI88" s="31">
        <f t="shared" si="275"/>
        <v>0</v>
      </c>
      <c r="BJ88" s="31">
        <f t="shared" si="276"/>
        <v>0</v>
      </c>
      <c r="BK88" s="31">
        <f t="shared" si="277"/>
        <v>0</v>
      </c>
      <c r="BL88" s="31">
        <f t="shared" si="278"/>
        <v>0</v>
      </c>
      <c r="BM88" s="6">
        <f t="shared" ca="1" si="305"/>
        <v>3.4000000000000002E-2</v>
      </c>
      <c r="BN88" s="6">
        <f t="shared" ca="1" si="305"/>
        <v>3.4000000000000002E-2</v>
      </c>
      <c r="BO88" s="6">
        <f t="shared" ca="1" si="305"/>
        <v>3.4000000000000002E-2</v>
      </c>
      <c r="BP88" s="6">
        <f t="shared" ca="1" si="305"/>
        <v>3.4000000000000002E-2</v>
      </c>
      <c r="BQ88" s="6">
        <f t="shared" ca="1" si="305"/>
        <v>3.4000000000000002E-2</v>
      </c>
      <c r="BR88" s="6">
        <f t="shared" ca="1" si="305"/>
        <v>3.4000000000000002E-2</v>
      </c>
      <c r="BS88" s="6">
        <f t="shared" ca="1" si="305"/>
        <v>3.4000000000000002E-2</v>
      </c>
      <c r="BT88" s="6">
        <f t="shared" ca="1" si="305"/>
        <v>3.4000000000000002E-2</v>
      </c>
      <c r="BU88" s="6">
        <f t="shared" ca="1" si="305"/>
        <v>3.4000000000000002E-2</v>
      </c>
      <c r="BV88" s="6">
        <f t="shared" ca="1" si="305"/>
        <v>3.4000000000000002E-2</v>
      </c>
      <c r="BW88" s="6">
        <f t="shared" ca="1" si="305"/>
        <v>3.4000000000000002E-2</v>
      </c>
      <c r="BX88" s="6">
        <f t="shared" ca="1" si="305"/>
        <v>3.4000000000000002E-2</v>
      </c>
      <c r="BY88" s="31">
        <f t="shared" ca="1" si="219"/>
        <v>2185.7199999999998</v>
      </c>
      <c r="BZ88" s="31">
        <f t="shared" ca="1" si="220"/>
        <v>2710.43</v>
      </c>
      <c r="CA88" s="31">
        <f t="shared" ca="1" si="221"/>
        <v>1030.73</v>
      </c>
      <c r="CB88" s="31">
        <f t="shared" ca="1" si="222"/>
        <v>2791.15</v>
      </c>
      <c r="CC88" s="31">
        <f t="shared" ca="1" si="223"/>
        <v>10704.16</v>
      </c>
      <c r="CD88" s="31">
        <f t="shared" ca="1" si="224"/>
        <v>0</v>
      </c>
      <c r="CE88" s="31">
        <f t="shared" ca="1" si="225"/>
        <v>0</v>
      </c>
      <c r="CF88" s="31">
        <f t="shared" ca="1" si="226"/>
        <v>0</v>
      </c>
      <c r="CG88" s="31">
        <f t="shared" ca="1" si="227"/>
        <v>0</v>
      </c>
      <c r="CH88" s="31">
        <f t="shared" ca="1" si="228"/>
        <v>0</v>
      </c>
      <c r="CI88" s="31">
        <f t="shared" ca="1" si="229"/>
        <v>0</v>
      </c>
      <c r="CJ88" s="31">
        <f t="shared" ca="1" si="230"/>
        <v>0</v>
      </c>
      <c r="CK88" s="32">
        <f t="shared" ca="1" si="279"/>
        <v>45</v>
      </c>
      <c r="CL88" s="32">
        <f t="shared" ca="1" si="280"/>
        <v>55.8</v>
      </c>
      <c r="CM88" s="32">
        <f t="shared" ca="1" si="281"/>
        <v>21.22</v>
      </c>
      <c r="CN88" s="32">
        <f t="shared" ca="1" si="282"/>
        <v>57.46</v>
      </c>
      <c r="CO88" s="32">
        <f t="shared" ca="1" si="283"/>
        <v>220.38</v>
      </c>
      <c r="CP88" s="32">
        <f t="shared" ca="1" si="284"/>
        <v>0</v>
      </c>
      <c r="CQ88" s="32">
        <f t="shared" ca="1" si="285"/>
        <v>0</v>
      </c>
      <c r="CR88" s="32">
        <f t="shared" ca="1" si="286"/>
        <v>0</v>
      </c>
      <c r="CS88" s="32">
        <f t="shared" ca="1" si="287"/>
        <v>0</v>
      </c>
      <c r="CT88" s="32">
        <f t="shared" ca="1" si="288"/>
        <v>0</v>
      </c>
      <c r="CU88" s="32">
        <f t="shared" ca="1" si="289"/>
        <v>0</v>
      </c>
      <c r="CV88" s="32">
        <f t="shared" ca="1" si="290"/>
        <v>0</v>
      </c>
      <c r="CW88" s="31">
        <f t="shared" ca="1" si="291"/>
        <v>-1189.29</v>
      </c>
      <c r="CX88" s="31">
        <f t="shared" ca="1" si="292"/>
        <v>-1474.8000000000002</v>
      </c>
      <c r="CY88" s="31">
        <f t="shared" ca="1" si="293"/>
        <v>-560.84</v>
      </c>
      <c r="CZ88" s="31">
        <f t="shared" ca="1" si="294"/>
        <v>-1485.8799999999999</v>
      </c>
      <c r="DA88" s="31">
        <f t="shared" ca="1" si="295"/>
        <v>-5698.3899999999994</v>
      </c>
      <c r="DB88" s="31">
        <f t="shared" ca="1" si="296"/>
        <v>0</v>
      </c>
      <c r="DC88" s="31">
        <f t="shared" ca="1" si="297"/>
        <v>0</v>
      </c>
      <c r="DD88" s="31">
        <f t="shared" ca="1" si="298"/>
        <v>0</v>
      </c>
      <c r="DE88" s="31">
        <f t="shared" ca="1" si="299"/>
        <v>0</v>
      </c>
      <c r="DF88" s="31">
        <f t="shared" ca="1" si="300"/>
        <v>0</v>
      </c>
      <c r="DG88" s="31">
        <f t="shared" ca="1" si="301"/>
        <v>0</v>
      </c>
      <c r="DH88" s="31">
        <f t="shared" ca="1" si="302"/>
        <v>0</v>
      </c>
      <c r="DI88" s="32">
        <f t="shared" ca="1" si="231"/>
        <v>-59.46</v>
      </c>
      <c r="DJ88" s="32">
        <f t="shared" ca="1" si="232"/>
        <v>-73.739999999999995</v>
      </c>
      <c r="DK88" s="32">
        <f t="shared" ca="1" si="233"/>
        <v>-28.04</v>
      </c>
      <c r="DL88" s="32">
        <f t="shared" ca="1" si="234"/>
        <v>-74.290000000000006</v>
      </c>
      <c r="DM88" s="32">
        <f t="shared" ca="1" si="235"/>
        <v>-284.92</v>
      </c>
      <c r="DN88" s="32">
        <f t="shared" ca="1" si="236"/>
        <v>0</v>
      </c>
      <c r="DO88" s="32">
        <f t="shared" ca="1" si="237"/>
        <v>0</v>
      </c>
      <c r="DP88" s="32">
        <f t="shared" ca="1" si="238"/>
        <v>0</v>
      </c>
      <c r="DQ88" s="32">
        <f t="shared" ca="1" si="239"/>
        <v>0</v>
      </c>
      <c r="DR88" s="32">
        <f t="shared" ca="1" si="240"/>
        <v>0</v>
      </c>
      <c r="DS88" s="32">
        <f t="shared" ca="1" si="241"/>
        <v>0</v>
      </c>
      <c r="DT88" s="32">
        <f t="shared" ca="1" si="242"/>
        <v>0</v>
      </c>
      <c r="DU88" s="31">
        <f t="shared" ca="1" si="243"/>
        <v>-221.7</v>
      </c>
      <c r="DV88" s="31">
        <f t="shared" ca="1" si="244"/>
        <v>-271.48</v>
      </c>
      <c r="DW88" s="31">
        <f t="shared" ca="1" si="245"/>
        <v>-102.06</v>
      </c>
      <c r="DX88" s="31">
        <f t="shared" ca="1" si="246"/>
        <v>-266.91000000000003</v>
      </c>
      <c r="DY88" s="31">
        <f t="shared" ca="1" si="247"/>
        <v>-1010.74</v>
      </c>
      <c r="DZ88" s="31">
        <f t="shared" ca="1" si="248"/>
        <v>0</v>
      </c>
      <c r="EA88" s="31">
        <f t="shared" ca="1" si="249"/>
        <v>0</v>
      </c>
      <c r="EB88" s="31">
        <f t="shared" ca="1" si="250"/>
        <v>0</v>
      </c>
      <c r="EC88" s="31">
        <f t="shared" ca="1" si="251"/>
        <v>0</v>
      </c>
      <c r="ED88" s="31">
        <f t="shared" ca="1" si="252"/>
        <v>0</v>
      </c>
      <c r="EE88" s="31">
        <f t="shared" ca="1" si="253"/>
        <v>0</v>
      </c>
      <c r="EF88" s="31">
        <f t="shared" ca="1" si="254"/>
        <v>0</v>
      </c>
      <c r="EG88" s="32">
        <f t="shared" ca="1" si="255"/>
        <v>-1470.45</v>
      </c>
      <c r="EH88" s="32">
        <f t="shared" ca="1" si="256"/>
        <v>-1820.0200000000002</v>
      </c>
      <c r="EI88" s="32">
        <f t="shared" ca="1" si="257"/>
        <v>-690.94</v>
      </c>
      <c r="EJ88" s="32">
        <f t="shared" ca="1" si="258"/>
        <v>-1827.08</v>
      </c>
      <c r="EK88" s="32">
        <f t="shared" ca="1" si="259"/>
        <v>-6994.0499999999993</v>
      </c>
      <c r="EL88" s="32">
        <f t="shared" ca="1" si="260"/>
        <v>0</v>
      </c>
      <c r="EM88" s="32">
        <f t="shared" ca="1" si="261"/>
        <v>0</v>
      </c>
      <c r="EN88" s="32">
        <f t="shared" ca="1" si="262"/>
        <v>0</v>
      </c>
      <c r="EO88" s="32">
        <f t="shared" ca="1" si="263"/>
        <v>0</v>
      </c>
      <c r="EP88" s="32">
        <f t="shared" ca="1" si="264"/>
        <v>0</v>
      </c>
      <c r="EQ88" s="32">
        <f t="shared" ca="1" si="265"/>
        <v>0</v>
      </c>
      <c r="ER88" s="32">
        <f t="shared" ca="1" si="266"/>
        <v>0</v>
      </c>
    </row>
    <row r="89" spans="1:148" x14ac:dyDescent="0.25">
      <c r="A89" t="s">
        <v>492</v>
      </c>
      <c r="B89" s="1" t="s">
        <v>91</v>
      </c>
      <c r="C89" t="str">
        <f t="shared" ca="1" si="303"/>
        <v>MEG1</v>
      </c>
      <c r="D89" t="str">
        <f t="shared" ca="1" si="304"/>
        <v>MEG Christina Lake Industrial System</v>
      </c>
      <c r="E89" s="51">
        <v>111451.16559999999</v>
      </c>
      <c r="F89" s="51">
        <v>102127.0564</v>
      </c>
      <c r="G89" s="51">
        <v>107560.0557</v>
      </c>
      <c r="H89" s="51">
        <v>93288.778000000006</v>
      </c>
      <c r="I89" s="51">
        <v>93073.974000000002</v>
      </c>
      <c r="J89" s="51">
        <v>55827.129800000002</v>
      </c>
      <c r="K89" s="51">
        <v>90280.608099999998</v>
      </c>
      <c r="L89" s="51">
        <v>85175.828200000004</v>
      </c>
      <c r="M89" s="51">
        <v>92682.513300000006</v>
      </c>
      <c r="N89" s="51">
        <v>98588.197700000004</v>
      </c>
      <c r="O89" s="51">
        <v>99173.286099999998</v>
      </c>
      <c r="P89" s="51">
        <v>103692.8216</v>
      </c>
      <c r="Q89" s="32">
        <v>5131432.87</v>
      </c>
      <c r="R89" s="32">
        <v>9985753.5800000001</v>
      </c>
      <c r="S89" s="32">
        <v>4775773.67</v>
      </c>
      <c r="T89" s="32">
        <v>2841831.68</v>
      </c>
      <c r="U89" s="32">
        <v>4962728.4400000004</v>
      </c>
      <c r="V89" s="32">
        <v>2217458.34</v>
      </c>
      <c r="W89" s="32">
        <v>10372284.050000001</v>
      </c>
      <c r="X89" s="32">
        <v>3742808.51</v>
      </c>
      <c r="Y89" s="32">
        <v>2189071.08</v>
      </c>
      <c r="Z89" s="32">
        <v>2659556.88</v>
      </c>
      <c r="AA89" s="32">
        <v>3751400.31</v>
      </c>
      <c r="AB89" s="32">
        <v>2768272.23</v>
      </c>
      <c r="AC89" s="2">
        <v>2.76</v>
      </c>
      <c r="AD89" s="2">
        <v>2.76</v>
      </c>
      <c r="AE89" s="2">
        <v>2.76</v>
      </c>
      <c r="AF89" s="2">
        <v>2.76</v>
      </c>
      <c r="AG89" s="2">
        <v>2.76</v>
      </c>
      <c r="AH89" s="2">
        <v>2.15</v>
      </c>
      <c r="AI89" s="2">
        <v>2.15</v>
      </c>
      <c r="AJ89" s="2">
        <v>2.15</v>
      </c>
      <c r="AK89" s="2">
        <v>2.15</v>
      </c>
      <c r="AL89" s="2">
        <v>2.15</v>
      </c>
      <c r="AM89" s="2">
        <v>2.15</v>
      </c>
      <c r="AN89" s="2">
        <v>2.15</v>
      </c>
      <c r="AO89" s="33">
        <v>141627.54999999999</v>
      </c>
      <c r="AP89" s="33">
        <v>275606.8</v>
      </c>
      <c r="AQ89" s="33">
        <v>131811.35</v>
      </c>
      <c r="AR89" s="33">
        <v>78434.55</v>
      </c>
      <c r="AS89" s="33">
        <v>136971.31</v>
      </c>
      <c r="AT89" s="33">
        <v>47675.35</v>
      </c>
      <c r="AU89" s="33">
        <v>223004.11</v>
      </c>
      <c r="AV89" s="33">
        <v>80470.38</v>
      </c>
      <c r="AW89" s="33">
        <v>47065.03</v>
      </c>
      <c r="AX89" s="33">
        <v>57180.47</v>
      </c>
      <c r="AY89" s="33">
        <v>80655.11</v>
      </c>
      <c r="AZ89" s="33">
        <v>59517.85</v>
      </c>
      <c r="BA89" s="31">
        <f t="shared" si="267"/>
        <v>-5644.58</v>
      </c>
      <c r="BB89" s="31">
        <f t="shared" si="268"/>
        <v>-10984.33</v>
      </c>
      <c r="BC89" s="31">
        <f t="shared" si="269"/>
        <v>-5253.35</v>
      </c>
      <c r="BD89" s="31">
        <f t="shared" si="270"/>
        <v>-4262.75</v>
      </c>
      <c r="BE89" s="31">
        <f t="shared" si="271"/>
        <v>-7444.09</v>
      </c>
      <c r="BF89" s="31">
        <f t="shared" si="272"/>
        <v>-3326.19</v>
      </c>
      <c r="BG89" s="31">
        <f t="shared" si="273"/>
        <v>15558.43</v>
      </c>
      <c r="BH89" s="31">
        <f t="shared" si="274"/>
        <v>5614.21</v>
      </c>
      <c r="BI89" s="31">
        <f t="shared" si="275"/>
        <v>3283.61</v>
      </c>
      <c r="BJ89" s="31">
        <f t="shared" si="276"/>
        <v>17819.03</v>
      </c>
      <c r="BK89" s="31">
        <f t="shared" si="277"/>
        <v>25134.38</v>
      </c>
      <c r="BL89" s="31">
        <f t="shared" si="278"/>
        <v>18547.419999999998</v>
      </c>
      <c r="BM89" s="6">
        <f t="shared" ca="1" si="305"/>
        <v>4.1799999999999997E-2</v>
      </c>
      <c r="BN89" s="6">
        <f t="shared" ca="1" si="305"/>
        <v>4.1799999999999997E-2</v>
      </c>
      <c r="BO89" s="6">
        <f t="shared" ca="1" si="305"/>
        <v>4.1799999999999997E-2</v>
      </c>
      <c r="BP89" s="6">
        <f t="shared" ca="1" si="305"/>
        <v>4.1799999999999997E-2</v>
      </c>
      <c r="BQ89" s="6">
        <f t="shared" ca="1" si="305"/>
        <v>4.1799999999999997E-2</v>
      </c>
      <c r="BR89" s="6">
        <f t="shared" ca="1" si="305"/>
        <v>4.1799999999999997E-2</v>
      </c>
      <c r="BS89" s="6">
        <f t="shared" ca="1" si="305"/>
        <v>4.1799999999999997E-2</v>
      </c>
      <c r="BT89" s="6">
        <f t="shared" ca="1" si="305"/>
        <v>4.1799999999999997E-2</v>
      </c>
      <c r="BU89" s="6">
        <f t="shared" ca="1" si="305"/>
        <v>4.1799999999999997E-2</v>
      </c>
      <c r="BV89" s="6">
        <f t="shared" ca="1" si="305"/>
        <v>4.1799999999999997E-2</v>
      </c>
      <c r="BW89" s="6">
        <f t="shared" ca="1" si="305"/>
        <v>4.1799999999999997E-2</v>
      </c>
      <c r="BX89" s="6">
        <f t="shared" ca="1" si="305"/>
        <v>4.1799999999999997E-2</v>
      </c>
      <c r="BY89" s="31">
        <f t="shared" ca="1" si="219"/>
        <v>214493.89</v>
      </c>
      <c r="BZ89" s="31">
        <f t="shared" ca="1" si="220"/>
        <v>417404.5</v>
      </c>
      <c r="CA89" s="31">
        <f t="shared" ca="1" si="221"/>
        <v>199627.34</v>
      </c>
      <c r="CB89" s="31">
        <f t="shared" ca="1" si="222"/>
        <v>118788.56</v>
      </c>
      <c r="CC89" s="31">
        <f t="shared" ca="1" si="223"/>
        <v>207442.05</v>
      </c>
      <c r="CD89" s="31">
        <f t="shared" ca="1" si="224"/>
        <v>92689.76</v>
      </c>
      <c r="CE89" s="31">
        <f t="shared" ca="1" si="225"/>
        <v>433561.47</v>
      </c>
      <c r="CF89" s="31">
        <f t="shared" ca="1" si="226"/>
        <v>156449.4</v>
      </c>
      <c r="CG89" s="31">
        <f t="shared" ca="1" si="227"/>
        <v>91503.17</v>
      </c>
      <c r="CH89" s="31">
        <f t="shared" ca="1" si="228"/>
        <v>111169.48</v>
      </c>
      <c r="CI89" s="31">
        <f t="shared" ca="1" si="229"/>
        <v>156808.53</v>
      </c>
      <c r="CJ89" s="31">
        <f t="shared" ca="1" si="230"/>
        <v>115713.78</v>
      </c>
      <c r="CK89" s="32">
        <f t="shared" ca="1" si="279"/>
        <v>3592</v>
      </c>
      <c r="CL89" s="32">
        <f t="shared" ca="1" si="280"/>
        <v>6990.03</v>
      </c>
      <c r="CM89" s="32">
        <f t="shared" ca="1" si="281"/>
        <v>3343.04</v>
      </c>
      <c r="CN89" s="32">
        <f t="shared" ca="1" si="282"/>
        <v>1989.28</v>
      </c>
      <c r="CO89" s="32">
        <f t="shared" ca="1" si="283"/>
        <v>3473.91</v>
      </c>
      <c r="CP89" s="32">
        <f t="shared" ca="1" si="284"/>
        <v>1552.22</v>
      </c>
      <c r="CQ89" s="32">
        <f t="shared" ca="1" si="285"/>
        <v>7260.6</v>
      </c>
      <c r="CR89" s="32">
        <f t="shared" ca="1" si="286"/>
        <v>2619.9699999999998</v>
      </c>
      <c r="CS89" s="32">
        <f t="shared" ca="1" si="287"/>
        <v>1532.35</v>
      </c>
      <c r="CT89" s="32">
        <f t="shared" ca="1" si="288"/>
        <v>1861.69</v>
      </c>
      <c r="CU89" s="32">
        <f t="shared" ca="1" si="289"/>
        <v>2625.98</v>
      </c>
      <c r="CV89" s="32">
        <f t="shared" ca="1" si="290"/>
        <v>1937.79</v>
      </c>
      <c r="CW89" s="31">
        <f t="shared" ca="1" si="291"/>
        <v>82102.920000000027</v>
      </c>
      <c r="CX89" s="31">
        <f t="shared" ca="1" si="292"/>
        <v>159772.06000000003</v>
      </c>
      <c r="CY89" s="31">
        <f t="shared" ca="1" si="293"/>
        <v>76412.38</v>
      </c>
      <c r="CZ89" s="31">
        <f t="shared" ca="1" si="294"/>
        <v>46606.039999999994</v>
      </c>
      <c r="DA89" s="31">
        <f t="shared" ca="1" si="295"/>
        <v>81388.739999999991</v>
      </c>
      <c r="DB89" s="31">
        <f t="shared" ca="1" si="296"/>
        <v>49892.82</v>
      </c>
      <c r="DC89" s="31">
        <f t="shared" ca="1" si="297"/>
        <v>202259.52999999997</v>
      </c>
      <c r="DD89" s="31">
        <f t="shared" ca="1" si="298"/>
        <v>72984.779999999984</v>
      </c>
      <c r="DE89" s="31">
        <f t="shared" ca="1" si="299"/>
        <v>42686.880000000005</v>
      </c>
      <c r="DF89" s="31">
        <f t="shared" ca="1" si="300"/>
        <v>38031.67</v>
      </c>
      <c r="DG89" s="31">
        <f t="shared" ca="1" si="301"/>
        <v>53645.020000000004</v>
      </c>
      <c r="DH89" s="31">
        <f t="shared" ca="1" si="302"/>
        <v>39586.299999999996</v>
      </c>
      <c r="DI89" s="32">
        <f t="shared" ca="1" si="231"/>
        <v>4105.1499999999996</v>
      </c>
      <c r="DJ89" s="32">
        <f t="shared" ca="1" si="232"/>
        <v>7988.6</v>
      </c>
      <c r="DK89" s="32">
        <f t="shared" ca="1" si="233"/>
        <v>3820.62</v>
      </c>
      <c r="DL89" s="32">
        <f t="shared" ca="1" si="234"/>
        <v>2330.3000000000002</v>
      </c>
      <c r="DM89" s="32">
        <f t="shared" ca="1" si="235"/>
        <v>4069.44</v>
      </c>
      <c r="DN89" s="32">
        <f t="shared" ca="1" si="236"/>
        <v>2494.64</v>
      </c>
      <c r="DO89" s="32">
        <f t="shared" ca="1" si="237"/>
        <v>10112.98</v>
      </c>
      <c r="DP89" s="32">
        <f t="shared" ca="1" si="238"/>
        <v>3649.24</v>
      </c>
      <c r="DQ89" s="32">
        <f t="shared" ca="1" si="239"/>
        <v>2134.34</v>
      </c>
      <c r="DR89" s="32">
        <f t="shared" ca="1" si="240"/>
        <v>1901.58</v>
      </c>
      <c r="DS89" s="32">
        <f t="shared" ca="1" si="241"/>
        <v>2682.25</v>
      </c>
      <c r="DT89" s="32">
        <f t="shared" ca="1" si="242"/>
        <v>1979.32</v>
      </c>
      <c r="DU89" s="31">
        <f t="shared" ca="1" si="243"/>
        <v>15305.18</v>
      </c>
      <c r="DV89" s="31">
        <f t="shared" ca="1" si="244"/>
        <v>29410.67</v>
      </c>
      <c r="DW89" s="31">
        <f t="shared" ca="1" si="245"/>
        <v>13904.71</v>
      </c>
      <c r="DX89" s="31">
        <f t="shared" ca="1" si="246"/>
        <v>8372.02</v>
      </c>
      <c r="DY89" s="31">
        <f t="shared" ca="1" si="247"/>
        <v>14436.2</v>
      </c>
      <c r="DZ89" s="31">
        <f t="shared" ca="1" si="248"/>
        <v>8733.1299999999992</v>
      </c>
      <c r="EA89" s="31">
        <f t="shared" ca="1" si="249"/>
        <v>34945.910000000003</v>
      </c>
      <c r="EB89" s="31">
        <f t="shared" ca="1" si="250"/>
        <v>12439.67</v>
      </c>
      <c r="EC89" s="31">
        <f t="shared" ca="1" si="251"/>
        <v>7175.93</v>
      </c>
      <c r="ED89" s="31">
        <f t="shared" ca="1" si="252"/>
        <v>6307.4</v>
      </c>
      <c r="EE89" s="31">
        <f t="shared" ca="1" si="253"/>
        <v>8771.52</v>
      </c>
      <c r="EF89" s="31">
        <f t="shared" ca="1" si="254"/>
        <v>6383.3</v>
      </c>
      <c r="EG89" s="32">
        <f t="shared" ca="1" si="255"/>
        <v>101513.25000000003</v>
      </c>
      <c r="EH89" s="32">
        <f t="shared" ca="1" si="256"/>
        <v>197171.33000000002</v>
      </c>
      <c r="EI89" s="32">
        <f t="shared" ca="1" si="257"/>
        <v>94137.709999999992</v>
      </c>
      <c r="EJ89" s="32">
        <f t="shared" ca="1" si="258"/>
        <v>57308.36</v>
      </c>
      <c r="EK89" s="32">
        <f t="shared" ca="1" si="259"/>
        <v>99894.37999999999</v>
      </c>
      <c r="EL89" s="32">
        <f t="shared" ca="1" si="260"/>
        <v>61120.59</v>
      </c>
      <c r="EM89" s="32">
        <f t="shared" ca="1" si="261"/>
        <v>247318.41999999998</v>
      </c>
      <c r="EN89" s="32">
        <f t="shared" ca="1" si="262"/>
        <v>89073.689999999988</v>
      </c>
      <c r="EO89" s="32">
        <f t="shared" ca="1" si="263"/>
        <v>51997.15</v>
      </c>
      <c r="EP89" s="32">
        <f t="shared" ca="1" si="264"/>
        <v>46240.65</v>
      </c>
      <c r="EQ89" s="32">
        <f t="shared" ca="1" si="265"/>
        <v>65098.790000000008</v>
      </c>
      <c r="ER89" s="32">
        <f t="shared" ca="1" si="266"/>
        <v>47948.92</v>
      </c>
    </row>
    <row r="90" spans="1:148" x14ac:dyDescent="0.25">
      <c r="A90" t="s">
        <v>493</v>
      </c>
      <c r="B90" s="1" t="s">
        <v>111</v>
      </c>
      <c r="C90" t="str">
        <f t="shared" ca="1" si="303"/>
        <v>MKR1</v>
      </c>
      <c r="D90" t="str">
        <f t="shared" ca="1" si="304"/>
        <v>Muskeg River Industrial System</v>
      </c>
      <c r="E90" s="51">
        <v>28687.9696</v>
      </c>
      <c r="F90" s="51">
        <v>38565.905700000003</v>
      </c>
      <c r="G90" s="51">
        <v>35404.409399999997</v>
      </c>
      <c r="H90" s="51">
        <v>19072.837500000001</v>
      </c>
      <c r="I90" s="51">
        <v>28323.788499999999</v>
      </c>
      <c r="J90" s="51">
        <v>17593.790099999998</v>
      </c>
      <c r="K90" s="51">
        <v>8493.9334999999992</v>
      </c>
      <c r="L90" s="51">
        <v>16201.9316</v>
      </c>
      <c r="M90" s="51">
        <v>14311.4221</v>
      </c>
      <c r="N90" s="51">
        <v>20740.573100000001</v>
      </c>
      <c r="O90" s="51">
        <v>34328.322800000002</v>
      </c>
      <c r="P90" s="51">
        <v>18353.576300000001</v>
      </c>
      <c r="Q90" s="32">
        <v>1428802.33</v>
      </c>
      <c r="R90" s="32">
        <v>3556798.85</v>
      </c>
      <c r="S90" s="32">
        <v>1723406.3</v>
      </c>
      <c r="T90" s="32">
        <v>618883.57999999996</v>
      </c>
      <c r="U90" s="32">
        <v>1579535.56</v>
      </c>
      <c r="V90" s="32">
        <v>696118</v>
      </c>
      <c r="W90" s="32">
        <v>831840.57</v>
      </c>
      <c r="X90" s="32">
        <v>710359.13</v>
      </c>
      <c r="Y90" s="32">
        <v>315651.78999999998</v>
      </c>
      <c r="Z90" s="32">
        <v>535049.89</v>
      </c>
      <c r="AA90" s="32">
        <v>1226500.27</v>
      </c>
      <c r="AB90" s="32">
        <v>518696.29</v>
      </c>
      <c r="AC90" s="2">
        <v>3.02</v>
      </c>
      <c r="AD90" s="2">
        <v>3.02</v>
      </c>
      <c r="AE90" s="2">
        <v>3.02</v>
      </c>
      <c r="AF90" s="2">
        <v>3.02</v>
      </c>
      <c r="AG90" s="2">
        <v>3.02</v>
      </c>
      <c r="AH90" s="2">
        <v>2.5499999999999998</v>
      </c>
      <c r="AI90" s="2">
        <v>2.5499999999999998</v>
      </c>
      <c r="AJ90" s="2">
        <v>2.5499999999999998</v>
      </c>
      <c r="AK90" s="2">
        <v>2.5499999999999998</v>
      </c>
      <c r="AL90" s="2">
        <v>2.5499999999999998</v>
      </c>
      <c r="AM90" s="2">
        <v>2.5499999999999998</v>
      </c>
      <c r="AN90" s="2">
        <v>2.5499999999999998</v>
      </c>
      <c r="AO90" s="33">
        <v>43149.83</v>
      </c>
      <c r="AP90" s="33">
        <v>107415.33</v>
      </c>
      <c r="AQ90" s="33">
        <v>52046.87</v>
      </c>
      <c r="AR90" s="33">
        <v>18690.28</v>
      </c>
      <c r="AS90" s="33">
        <v>47701.97</v>
      </c>
      <c r="AT90" s="33">
        <v>17751.009999999998</v>
      </c>
      <c r="AU90" s="33">
        <v>21211.93</v>
      </c>
      <c r="AV90" s="33">
        <v>18114.16</v>
      </c>
      <c r="AW90" s="33">
        <v>8049.12</v>
      </c>
      <c r="AX90" s="33">
        <v>13643.77</v>
      </c>
      <c r="AY90" s="33">
        <v>31275.759999999998</v>
      </c>
      <c r="AZ90" s="33">
        <v>13226.76</v>
      </c>
      <c r="BA90" s="31">
        <f t="shared" si="267"/>
        <v>-1571.68</v>
      </c>
      <c r="BB90" s="31">
        <f t="shared" si="268"/>
        <v>-3912.48</v>
      </c>
      <c r="BC90" s="31">
        <f t="shared" si="269"/>
        <v>-1895.75</v>
      </c>
      <c r="BD90" s="31">
        <f t="shared" si="270"/>
        <v>-928.33</v>
      </c>
      <c r="BE90" s="31">
        <f t="shared" si="271"/>
        <v>-2369.3000000000002</v>
      </c>
      <c r="BF90" s="31">
        <f t="shared" si="272"/>
        <v>-1044.18</v>
      </c>
      <c r="BG90" s="31">
        <f t="shared" si="273"/>
        <v>1247.76</v>
      </c>
      <c r="BH90" s="31">
        <f t="shared" si="274"/>
        <v>1065.54</v>
      </c>
      <c r="BI90" s="31">
        <f t="shared" si="275"/>
        <v>473.48</v>
      </c>
      <c r="BJ90" s="31">
        <f t="shared" si="276"/>
        <v>3584.83</v>
      </c>
      <c r="BK90" s="31">
        <f t="shared" si="277"/>
        <v>8217.5499999999993</v>
      </c>
      <c r="BL90" s="31">
        <f t="shared" si="278"/>
        <v>3475.27</v>
      </c>
      <c r="BM90" s="6">
        <f t="shared" ca="1" si="305"/>
        <v>7.4499999999999997E-2</v>
      </c>
      <c r="BN90" s="6">
        <f t="shared" ca="1" si="305"/>
        <v>7.4499999999999997E-2</v>
      </c>
      <c r="BO90" s="6">
        <f t="shared" ca="1" si="305"/>
        <v>7.4499999999999997E-2</v>
      </c>
      <c r="BP90" s="6">
        <f t="shared" ca="1" si="305"/>
        <v>7.4499999999999997E-2</v>
      </c>
      <c r="BQ90" s="6">
        <f t="shared" ca="1" si="305"/>
        <v>7.4499999999999997E-2</v>
      </c>
      <c r="BR90" s="6">
        <f t="shared" ca="1" si="305"/>
        <v>7.4499999999999997E-2</v>
      </c>
      <c r="BS90" s="6">
        <f t="shared" ca="1" si="305"/>
        <v>7.4499999999999997E-2</v>
      </c>
      <c r="BT90" s="6">
        <f t="shared" ca="1" si="305"/>
        <v>7.4499999999999997E-2</v>
      </c>
      <c r="BU90" s="6">
        <f t="shared" ca="1" si="305"/>
        <v>7.4499999999999997E-2</v>
      </c>
      <c r="BV90" s="6">
        <f t="shared" ca="1" si="305"/>
        <v>7.4499999999999997E-2</v>
      </c>
      <c r="BW90" s="6">
        <f t="shared" ca="1" si="305"/>
        <v>7.4499999999999997E-2</v>
      </c>
      <c r="BX90" s="6">
        <f t="shared" ca="1" si="305"/>
        <v>7.4499999999999997E-2</v>
      </c>
      <c r="BY90" s="31">
        <f t="shared" ca="1" si="219"/>
        <v>106445.77</v>
      </c>
      <c r="BZ90" s="31">
        <f t="shared" ca="1" si="220"/>
        <v>264981.51</v>
      </c>
      <c r="CA90" s="31">
        <f t="shared" ca="1" si="221"/>
        <v>128393.77</v>
      </c>
      <c r="CB90" s="31">
        <f t="shared" ca="1" si="222"/>
        <v>46106.83</v>
      </c>
      <c r="CC90" s="31">
        <f t="shared" ca="1" si="223"/>
        <v>117675.4</v>
      </c>
      <c r="CD90" s="31">
        <f t="shared" ca="1" si="224"/>
        <v>51860.79</v>
      </c>
      <c r="CE90" s="31">
        <f t="shared" ca="1" si="225"/>
        <v>61972.12</v>
      </c>
      <c r="CF90" s="31">
        <f t="shared" ca="1" si="226"/>
        <v>52921.760000000002</v>
      </c>
      <c r="CG90" s="31">
        <f t="shared" ca="1" si="227"/>
        <v>23516.06</v>
      </c>
      <c r="CH90" s="31">
        <f t="shared" ca="1" si="228"/>
        <v>39861.22</v>
      </c>
      <c r="CI90" s="31">
        <f t="shared" ca="1" si="229"/>
        <v>91374.27</v>
      </c>
      <c r="CJ90" s="31">
        <f t="shared" ca="1" si="230"/>
        <v>38642.870000000003</v>
      </c>
      <c r="CK90" s="32">
        <f t="shared" ca="1" si="279"/>
        <v>1000.16</v>
      </c>
      <c r="CL90" s="32">
        <f t="shared" ca="1" si="280"/>
        <v>2489.7600000000002</v>
      </c>
      <c r="CM90" s="32">
        <f t="shared" ca="1" si="281"/>
        <v>1206.3800000000001</v>
      </c>
      <c r="CN90" s="32">
        <f t="shared" ca="1" si="282"/>
        <v>433.22</v>
      </c>
      <c r="CO90" s="32">
        <f t="shared" ca="1" si="283"/>
        <v>1105.67</v>
      </c>
      <c r="CP90" s="32">
        <f t="shared" ca="1" si="284"/>
        <v>487.28</v>
      </c>
      <c r="CQ90" s="32">
        <f t="shared" ca="1" si="285"/>
        <v>582.29</v>
      </c>
      <c r="CR90" s="32">
        <f t="shared" ca="1" si="286"/>
        <v>497.25</v>
      </c>
      <c r="CS90" s="32">
        <f t="shared" ca="1" si="287"/>
        <v>220.96</v>
      </c>
      <c r="CT90" s="32">
        <f t="shared" ca="1" si="288"/>
        <v>374.53</v>
      </c>
      <c r="CU90" s="32">
        <f t="shared" ca="1" si="289"/>
        <v>858.55</v>
      </c>
      <c r="CV90" s="32">
        <f t="shared" ca="1" si="290"/>
        <v>363.09</v>
      </c>
      <c r="CW90" s="31">
        <f t="shared" ca="1" si="291"/>
        <v>65867.78</v>
      </c>
      <c r="CX90" s="31">
        <f t="shared" ca="1" si="292"/>
        <v>163968.42000000001</v>
      </c>
      <c r="CY90" s="31">
        <f t="shared" ca="1" si="293"/>
        <v>79449.03</v>
      </c>
      <c r="CZ90" s="31">
        <f t="shared" ca="1" si="294"/>
        <v>28778.100000000006</v>
      </c>
      <c r="DA90" s="31">
        <f t="shared" ca="1" si="295"/>
        <v>73448.399999999994</v>
      </c>
      <c r="DB90" s="31">
        <f t="shared" ca="1" si="296"/>
        <v>35641.24</v>
      </c>
      <c r="DC90" s="31">
        <f t="shared" ca="1" si="297"/>
        <v>40094.720000000001</v>
      </c>
      <c r="DD90" s="31">
        <f t="shared" ca="1" si="298"/>
        <v>34239.310000000005</v>
      </c>
      <c r="DE90" s="31">
        <f t="shared" ca="1" si="299"/>
        <v>15214.420000000002</v>
      </c>
      <c r="DF90" s="31">
        <f t="shared" ca="1" si="300"/>
        <v>23007.15</v>
      </c>
      <c r="DG90" s="31">
        <f t="shared" ca="1" si="301"/>
        <v>52739.510000000009</v>
      </c>
      <c r="DH90" s="31">
        <f t="shared" ca="1" si="302"/>
        <v>22303.929999999997</v>
      </c>
      <c r="DI90" s="32">
        <f t="shared" ca="1" si="231"/>
        <v>3293.39</v>
      </c>
      <c r="DJ90" s="32">
        <f t="shared" ca="1" si="232"/>
        <v>8198.42</v>
      </c>
      <c r="DK90" s="32">
        <f t="shared" ca="1" si="233"/>
        <v>3972.45</v>
      </c>
      <c r="DL90" s="32">
        <f t="shared" ca="1" si="234"/>
        <v>1438.91</v>
      </c>
      <c r="DM90" s="32">
        <f t="shared" ca="1" si="235"/>
        <v>3672.42</v>
      </c>
      <c r="DN90" s="32">
        <f t="shared" ca="1" si="236"/>
        <v>1782.06</v>
      </c>
      <c r="DO90" s="32">
        <f t="shared" ca="1" si="237"/>
        <v>2004.74</v>
      </c>
      <c r="DP90" s="32">
        <f t="shared" ca="1" si="238"/>
        <v>1711.97</v>
      </c>
      <c r="DQ90" s="32">
        <f t="shared" ca="1" si="239"/>
        <v>760.72</v>
      </c>
      <c r="DR90" s="32">
        <f t="shared" ca="1" si="240"/>
        <v>1150.3599999999999</v>
      </c>
      <c r="DS90" s="32">
        <f t="shared" ca="1" si="241"/>
        <v>2636.98</v>
      </c>
      <c r="DT90" s="32">
        <f t="shared" ca="1" si="242"/>
        <v>1115.2</v>
      </c>
      <c r="DU90" s="31">
        <f t="shared" ca="1" si="243"/>
        <v>12278.71</v>
      </c>
      <c r="DV90" s="31">
        <f t="shared" ca="1" si="244"/>
        <v>30183.13</v>
      </c>
      <c r="DW90" s="31">
        <f t="shared" ca="1" si="245"/>
        <v>14457.29</v>
      </c>
      <c r="DX90" s="31">
        <f t="shared" ca="1" si="246"/>
        <v>5169.5200000000004</v>
      </c>
      <c r="DY90" s="31">
        <f t="shared" ca="1" si="247"/>
        <v>13027.8</v>
      </c>
      <c r="DZ90" s="31">
        <f t="shared" ca="1" si="248"/>
        <v>6238.57</v>
      </c>
      <c r="EA90" s="31">
        <f t="shared" ca="1" si="249"/>
        <v>6927.47</v>
      </c>
      <c r="EB90" s="31">
        <f t="shared" ca="1" si="250"/>
        <v>5835.81</v>
      </c>
      <c r="EC90" s="31">
        <f t="shared" ca="1" si="251"/>
        <v>2557.64</v>
      </c>
      <c r="ED90" s="31">
        <f t="shared" ca="1" si="252"/>
        <v>3815.65</v>
      </c>
      <c r="EE90" s="31">
        <f t="shared" ca="1" si="253"/>
        <v>8623.4599999999991</v>
      </c>
      <c r="EF90" s="31">
        <f t="shared" ca="1" si="254"/>
        <v>3596.51</v>
      </c>
      <c r="EG90" s="32">
        <f t="shared" ca="1" si="255"/>
        <v>81439.88</v>
      </c>
      <c r="EH90" s="32">
        <f t="shared" ca="1" si="256"/>
        <v>202349.97000000003</v>
      </c>
      <c r="EI90" s="32">
        <f t="shared" ca="1" si="257"/>
        <v>97878.76999999999</v>
      </c>
      <c r="EJ90" s="32">
        <f t="shared" ca="1" si="258"/>
        <v>35386.530000000006</v>
      </c>
      <c r="EK90" s="32">
        <f t="shared" ca="1" si="259"/>
        <v>90148.62</v>
      </c>
      <c r="EL90" s="32">
        <f t="shared" ca="1" si="260"/>
        <v>43661.869999999995</v>
      </c>
      <c r="EM90" s="32">
        <f t="shared" ca="1" si="261"/>
        <v>49026.93</v>
      </c>
      <c r="EN90" s="32">
        <f t="shared" ca="1" si="262"/>
        <v>41787.090000000004</v>
      </c>
      <c r="EO90" s="32">
        <f t="shared" ca="1" si="263"/>
        <v>18532.780000000002</v>
      </c>
      <c r="EP90" s="32">
        <f t="shared" ca="1" si="264"/>
        <v>27973.160000000003</v>
      </c>
      <c r="EQ90" s="32">
        <f t="shared" ca="1" si="265"/>
        <v>63999.950000000012</v>
      </c>
      <c r="ER90" s="32">
        <f t="shared" ca="1" si="266"/>
        <v>27015.64</v>
      </c>
    </row>
    <row r="91" spans="1:148" x14ac:dyDescent="0.25">
      <c r="A91" t="s">
        <v>462</v>
      </c>
      <c r="B91" s="1" t="s">
        <v>140</v>
      </c>
      <c r="C91" t="str">
        <f t="shared" ca="1" si="303"/>
        <v>MKRC</v>
      </c>
      <c r="D91" t="str">
        <f t="shared" ca="1" si="304"/>
        <v>MacKay River Industrial System</v>
      </c>
      <c r="E91" s="51">
        <v>115729.9767</v>
      </c>
      <c r="F91" s="51">
        <v>35410.257599999997</v>
      </c>
      <c r="G91" s="51">
        <v>133406.40650000001</v>
      </c>
      <c r="H91" s="51">
        <v>123902.75930000001</v>
      </c>
      <c r="I91" s="51">
        <v>118710.6623</v>
      </c>
      <c r="J91" s="51">
        <v>76798.771099999998</v>
      </c>
      <c r="K91" s="51">
        <v>112600.981</v>
      </c>
      <c r="L91" s="51">
        <v>106851.1159</v>
      </c>
      <c r="M91" s="51">
        <v>111361.42200000001</v>
      </c>
      <c r="N91" s="51">
        <v>96396.226999999999</v>
      </c>
      <c r="O91" s="51">
        <v>128225.3872</v>
      </c>
      <c r="P91" s="51">
        <v>132954.8578</v>
      </c>
      <c r="Q91" s="32">
        <v>5308124.22</v>
      </c>
      <c r="R91" s="32">
        <v>2464729.7599999998</v>
      </c>
      <c r="S91" s="32">
        <v>5864939.8399999999</v>
      </c>
      <c r="T91" s="32">
        <v>3783413.93</v>
      </c>
      <c r="U91" s="32">
        <v>6231950.8499999996</v>
      </c>
      <c r="V91" s="32">
        <v>3388255.23</v>
      </c>
      <c r="W91" s="32">
        <v>13534370.449999999</v>
      </c>
      <c r="X91" s="32">
        <v>4654720.8499999996</v>
      </c>
      <c r="Y91" s="32">
        <v>2678751.38</v>
      </c>
      <c r="Z91" s="32">
        <v>2596598.8199999998</v>
      </c>
      <c r="AA91" s="32">
        <v>4850481.82</v>
      </c>
      <c r="AB91" s="32">
        <v>3572820.72</v>
      </c>
      <c r="AC91" s="2">
        <v>3.2</v>
      </c>
      <c r="AD91" s="2">
        <v>3.2</v>
      </c>
      <c r="AE91" s="2">
        <v>3.2</v>
      </c>
      <c r="AF91" s="2">
        <v>3.2</v>
      </c>
      <c r="AG91" s="2">
        <v>3.2</v>
      </c>
      <c r="AH91" s="2">
        <v>2.65</v>
      </c>
      <c r="AI91" s="2">
        <v>2.65</v>
      </c>
      <c r="AJ91" s="2">
        <v>2.65</v>
      </c>
      <c r="AK91" s="2">
        <v>2.65</v>
      </c>
      <c r="AL91" s="2">
        <v>2.65</v>
      </c>
      <c r="AM91" s="2">
        <v>2.65</v>
      </c>
      <c r="AN91" s="2">
        <v>2.65</v>
      </c>
      <c r="AO91" s="33">
        <v>169859.98</v>
      </c>
      <c r="AP91" s="33">
        <v>78871.350000000006</v>
      </c>
      <c r="AQ91" s="33">
        <v>187678.07</v>
      </c>
      <c r="AR91" s="33">
        <v>121069.25</v>
      </c>
      <c r="AS91" s="33">
        <v>199422.43</v>
      </c>
      <c r="AT91" s="33">
        <v>89788.76</v>
      </c>
      <c r="AU91" s="33">
        <v>358660.82</v>
      </c>
      <c r="AV91" s="33">
        <v>123350.1</v>
      </c>
      <c r="AW91" s="33">
        <v>70986.91</v>
      </c>
      <c r="AX91" s="33">
        <v>68809.87</v>
      </c>
      <c r="AY91" s="33">
        <v>128537.77</v>
      </c>
      <c r="AZ91" s="33">
        <v>94679.75</v>
      </c>
      <c r="BA91" s="31">
        <f t="shared" si="267"/>
        <v>-5838.94</v>
      </c>
      <c r="BB91" s="31">
        <f t="shared" si="268"/>
        <v>-2711.2</v>
      </c>
      <c r="BC91" s="31">
        <f t="shared" si="269"/>
        <v>-6451.43</v>
      </c>
      <c r="BD91" s="31">
        <f t="shared" si="270"/>
        <v>-5675.12</v>
      </c>
      <c r="BE91" s="31">
        <f t="shared" si="271"/>
        <v>-9347.93</v>
      </c>
      <c r="BF91" s="31">
        <f t="shared" si="272"/>
        <v>-5082.38</v>
      </c>
      <c r="BG91" s="31">
        <f t="shared" si="273"/>
        <v>20301.560000000001</v>
      </c>
      <c r="BH91" s="31">
        <f t="shared" si="274"/>
        <v>6982.08</v>
      </c>
      <c r="BI91" s="31">
        <f t="shared" si="275"/>
        <v>4018.13</v>
      </c>
      <c r="BJ91" s="31">
        <f t="shared" si="276"/>
        <v>17397.21</v>
      </c>
      <c r="BK91" s="31">
        <f t="shared" si="277"/>
        <v>32498.23</v>
      </c>
      <c r="BL91" s="31">
        <f t="shared" si="278"/>
        <v>23937.9</v>
      </c>
      <c r="BM91" s="6">
        <f t="shared" ca="1" si="305"/>
        <v>5.4899999999999997E-2</v>
      </c>
      <c r="BN91" s="6">
        <f t="shared" ca="1" si="305"/>
        <v>5.4899999999999997E-2</v>
      </c>
      <c r="BO91" s="6">
        <f t="shared" ca="1" si="305"/>
        <v>5.4899999999999997E-2</v>
      </c>
      <c r="BP91" s="6">
        <f t="shared" ca="1" si="305"/>
        <v>5.4899999999999997E-2</v>
      </c>
      <c r="BQ91" s="6">
        <f t="shared" ca="1" si="305"/>
        <v>5.4899999999999997E-2</v>
      </c>
      <c r="BR91" s="6">
        <f t="shared" ca="1" si="305"/>
        <v>5.4899999999999997E-2</v>
      </c>
      <c r="BS91" s="6">
        <f t="shared" ca="1" si="305"/>
        <v>5.4899999999999997E-2</v>
      </c>
      <c r="BT91" s="6">
        <f t="shared" ca="1" si="305"/>
        <v>5.4899999999999997E-2</v>
      </c>
      <c r="BU91" s="6">
        <f t="shared" ca="1" si="305"/>
        <v>5.4899999999999997E-2</v>
      </c>
      <c r="BV91" s="6">
        <f t="shared" ca="1" si="305"/>
        <v>5.4899999999999997E-2</v>
      </c>
      <c r="BW91" s="6">
        <f t="shared" ca="1" si="305"/>
        <v>5.4899999999999997E-2</v>
      </c>
      <c r="BX91" s="6">
        <f t="shared" ca="1" si="305"/>
        <v>5.4899999999999997E-2</v>
      </c>
      <c r="BY91" s="31">
        <f t="shared" ca="1" si="219"/>
        <v>291416.02</v>
      </c>
      <c r="BZ91" s="31">
        <f t="shared" ca="1" si="220"/>
        <v>135313.66</v>
      </c>
      <c r="CA91" s="31">
        <f t="shared" ca="1" si="221"/>
        <v>321985.2</v>
      </c>
      <c r="CB91" s="31">
        <f t="shared" ca="1" si="222"/>
        <v>207709.42</v>
      </c>
      <c r="CC91" s="31">
        <f t="shared" ca="1" si="223"/>
        <v>342134.1</v>
      </c>
      <c r="CD91" s="31">
        <f t="shared" ca="1" si="224"/>
        <v>186015.21</v>
      </c>
      <c r="CE91" s="31">
        <f t="shared" ca="1" si="225"/>
        <v>743036.94</v>
      </c>
      <c r="CF91" s="31">
        <f t="shared" ca="1" si="226"/>
        <v>255544.17</v>
      </c>
      <c r="CG91" s="31">
        <f t="shared" ca="1" si="227"/>
        <v>147063.45000000001</v>
      </c>
      <c r="CH91" s="31">
        <f t="shared" ca="1" si="228"/>
        <v>142553.28</v>
      </c>
      <c r="CI91" s="31">
        <f t="shared" ca="1" si="229"/>
        <v>266291.45</v>
      </c>
      <c r="CJ91" s="31">
        <f t="shared" ca="1" si="230"/>
        <v>196147.86</v>
      </c>
      <c r="CK91" s="32">
        <f t="shared" ca="1" si="279"/>
        <v>3715.69</v>
      </c>
      <c r="CL91" s="32">
        <f t="shared" ca="1" si="280"/>
        <v>1725.31</v>
      </c>
      <c r="CM91" s="32">
        <f t="shared" ca="1" si="281"/>
        <v>4105.46</v>
      </c>
      <c r="CN91" s="32">
        <f t="shared" ca="1" si="282"/>
        <v>2648.39</v>
      </c>
      <c r="CO91" s="32">
        <f t="shared" ca="1" si="283"/>
        <v>4362.37</v>
      </c>
      <c r="CP91" s="32">
        <f t="shared" ca="1" si="284"/>
        <v>2371.7800000000002</v>
      </c>
      <c r="CQ91" s="32">
        <f t="shared" ca="1" si="285"/>
        <v>9474.06</v>
      </c>
      <c r="CR91" s="32">
        <f t="shared" ca="1" si="286"/>
        <v>3258.3</v>
      </c>
      <c r="CS91" s="32">
        <f t="shared" ca="1" si="287"/>
        <v>1875.13</v>
      </c>
      <c r="CT91" s="32">
        <f t="shared" ca="1" si="288"/>
        <v>1817.62</v>
      </c>
      <c r="CU91" s="32">
        <f t="shared" ca="1" si="289"/>
        <v>3395.34</v>
      </c>
      <c r="CV91" s="32">
        <f t="shared" ca="1" si="290"/>
        <v>2500.9699999999998</v>
      </c>
      <c r="CW91" s="31">
        <f t="shared" ca="1" si="291"/>
        <v>131110.67000000001</v>
      </c>
      <c r="CX91" s="31">
        <f t="shared" ca="1" si="292"/>
        <v>60878.819999999992</v>
      </c>
      <c r="CY91" s="31">
        <f t="shared" ca="1" si="293"/>
        <v>144864.02000000002</v>
      </c>
      <c r="CZ91" s="31">
        <f t="shared" ca="1" si="294"/>
        <v>94963.680000000022</v>
      </c>
      <c r="DA91" s="31">
        <f t="shared" ca="1" si="295"/>
        <v>156421.96999999997</v>
      </c>
      <c r="DB91" s="31">
        <f t="shared" ca="1" si="296"/>
        <v>103680.61</v>
      </c>
      <c r="DC91" s="31">
        <f t="shared" ca="1" si="297"/>
        <v>373548.62</v>
      </c>
      <c r="DD91" s="31">
        <f t="shared" ca="1" si="298"/>
        <v>128470.29</v>
      </c>
      <c r="DE91" s="31">
        <f t="shared" ca="1" si="299"/>
        <v>73933.540000000008</v>
      </c>
      <c r="DF91" s="31">
        <f t="shared" ca="1" si="300"/>
        <v>58163.82</v>
      </c>
      <c r="DG91" s="31">
        <f t="shared" ca="1" si="301"/>
        <v>108650.79000000002</v>
      </c>
      <c r="DH91" s="31">
        <f t="shared" ca="1" si="302"/>
        <v>80031.179999999993</v>
      </c>
      <c r="DI91" s="32">
        <f t="shared" ca="1" si="231"/>
        <v>6555.53</v>
      </c>
      <c r="DJ91" s="32">
        <f t="shared" ca="1" si="232"/>
        <v>3043.94</v>
      </c>
      <c r="DK91" s="32">
        <f t="shared" ca="1" si="233"/>
        <v>7243.2</v>
      </c>
      <c r="DL91" s="32">
        <f t="shared" ca="1" si="234"/>
        <v>4748.18</v>
      </c>
      <c r="DM91" s="32">
        <f t="shared" ca="1" si="235"/>
        <v>7821.1</v>
      </c>
      <c r="DN91" s="32">
        <f t="shared" ca="1" si="236"/>
        <v>5184.03</v>
      </c>
      <c r="DO91" s="32">
        <f t="shared" ca="1" si="237"/>
        <v>18677.43</v>
      </c>
      <c r="DP91" s="32">
        <f t="shared" ca="1" si="238"/>
        <v>6423.51</v>
      </c>
      <c r="DQ91" s="32">
        <f t="shared" ca="1" si="239"/>
        <v>3696.68</v>
      </c>
      <c r="DR91" s="32">
        <f t="shared" ca="1" si="240"/>
        <v>2908.19</v>
      </c>
      <c r="DS91" s="32">
        <f t="shared" ca="1" si="241"/>
        <v>5432.54</v>
      </c>
      <c r="DT91" s="32">
        <f t="shared" ca="1" si="242"/>
        <v>4001.56</v>
      </c>
      <c r="DU91" s="31">
        <f t="shared" ca="1" si="243"/>
        <v>24440.94</v>
      </c>
      <c r="DV91" s="31">
        <f t="shared" ca="1" si="244"/>
        <v>11206.51</v>
      </c>
      <c r="DW91" s="31">
        <f t="shared" ca="1" si="245"/>
        <v>26360.81</v>
      </c>
      <c r="DX91" s="31">
        <f t="shared" ca="1" si="246"/>
        <v>17058.68</v>
      </c>
      <c r="DY91" s="31">
        <f t="shared" ca="1" si="247"/>
        <v>27745.11</v>
      </c>
      <c r="DZ91" s="31">
        <f t="shared" ca="1" si="248"/>
        <v>18148.03</v>
      </c>
      <c r="EA91" s="31">
        <f t="shared" ca="1" si="249"/>
        <v>64540.82</v>
      </c>
      <c r="EB91" s="31">
        <f t="shared" ca="1" si="250"/>
        <v>21896.73</v>
      </c>
      <c r="EC91" s="31">
        <f t="shared" ca="1" si="251"/>
        <v>12428.7</v>
      </c>
      <c r="ED91" s="31">
        <f t="shared" ca="1" si="252"/>
        <v>9646.24</v>
      </c>
      <c r="EE91" s="31">
        <f t="shared" ca="1" si="253"/>
        <v>17765.54</v>
      </c>
      <c r="EF91" s="31">
        <f t="shared" ca="1" si="254"/>
        <v>12905.04</v>
      </c>
      <c r="EG91" s="32">
        <f t="shared" ca="1" si="255"/>
        <v>162107.14000000001</v>
      </c>
      <c r="EH91" s="32">
        <f t="shared" ca="1" si="256"/>
        <v>75129.26999999999</v>
      </c>
      <c r="EI91" s="32">
        <f t="shared" ca="1" si="257"/>
        <v>178468.03000000003</v>
      </c>
      <c r="EJ91" s="32">
        <f t="shared" ca="1" si="258"/>
        <v>116770.54000000001</v>
      </c>
      <c r="EK91" s="32">
        <f t="shared" ca="1" si="259"/>
        <v>191988.18</v>
      </c>
      <c r="EL91" s="32">
        <f t="shared" ca="1" si="260"/>
        <v>127012.67</v>
      </c>
      <c r="EM91" s="32">
        <f t="shared" ca="1" si="261"/>
        <v>456766.87</v>
      </c>
      <c r="EN91" s="32">
        <f t="shared" ca="1" si="262"/>
        <v>156790.53</v>
      </c>
      <c r="EO91" s="32">
        <f t="shared" ca="1" si="263"/>
        <v>90058.92</v>
      </c>
      <c r="EP91" s="32">
        <f t="shared" ca="1" si="264"/>
        <v>70718.25</v>
      </c>
      <c r="EQ91" s="32">
        <f t="shared" ca="1" si="265"/>
        <v>131848.87000000002</v>
      </c>
      <c r="ER91" s="32">
        <f t="shared" ca="1" si="266"/>
        <v>96937.78</v>
      </c>
    </row>
    <row r="92" spans="1:148" x14ac:dyDescent="0.25">
      <c r="A92" t="s">
        <v>494</v>
      </c>
      <c r="B92" s="1" t="s">
        <v>94</v>
      </c>
      <c r="C92" t="str">
        <f t="shared" ca="1" si="303"/>
        <v>120SIMP</v>
      </c>
      <c r="D92" t="str">
        <f t="shared" ca="1" si="304"/>
        <v>Alberta-Montana Intertie - Import</v>
      </c>
      <c r="E92" s="51">
        <v>54835.292973700001</v>
      </c>
      <c r="F92" s="51">
        <v>88436.957392800003</v>
      </c>
      <c r="G92" s="51">
        <v>109628.5955737</v>
      </c>
      <c r="H92" s="51">
        <v>92145.137539599993</v>
      </c>
      <c r="I92" s="51">
        <v>63163.1241802</v>
      </c>
      <c r="J92" s="51">
        <v>59067.975623699997</v>
      </c>
      <c r="K92" s="51">
        <v>76380.137990200004</v>
      </c>
      <c r="L92" s="51">
        <v>25391.198499999999</v>
      </c>
      <c r="M92" s="51">
        <v>10342.4996999</v>
      </c>
      <c r="N92" s="51">
        <v>31101.879477800001</v>
      </c>
      <c r="O92" s="51">
        <v>42956.528086999999</v>
      </c>
      <c r="P92" s="51">
        <v>24863.2318806</v>
      </c>
      <c r="Q92" s="32">
        <v>2965308.88</v>
      </c>
      <c r="R92" s="32">
        <v>8755299.4600000009</v>
      </c>
      <c r="S92" s="32">
        <v>4827899.9400000004</v>
      </c>
      <c r="T92" s="32">
        <v>2557872.64</v>
      </c>
      <c r="U92" s="32">
        <v>2981269.65</v>
      </c>
      <c r="V92" s="32">
        <v>2709386.81</v>
      </c>
      <c r="W92" s="32">
        <v>12518467.199999999</v>
      </c>
      <c r="X92" s="32">
        <v>2359455.54</v>
      </c>
      <c r="Y92" s="32">
        <v>276998.88</v>
      </c>
      <c r="Z92" s="32">
        <v>851453.55</v>
      </c>
      <c r="AA92" s="32">
        <v>1841843.64</v>
      </c>
      <c r="AB92" s="32">
        <v>796837.14</v>
      </c>
      <c r="AC92" s="2">
        <v>3.18</v>
      </c>
      <c r="AD92" s="2">
        <v>3.18</v>
      </c>
      <c r="AE92" s="2">
        <v>3.18</v>
      </c>
      <c r="AF92" s="2">
        <v>3.18</v>
      </c>
      <c r="AG92" s="2">
        <v>3.18</v>
      </c>
      <c r="AH92" s="2">
        <v>3.18</v>
      </c>
      <c r="AI92" s="2">
        <v>3.18</v>
      </c>
      <c r="AJ92" s="2">
        <v>3.18</v>
      </c>
      <c r="AK92" s="2">
        <v>3.18</v>
      </c>
      <c r="AL92" s="2">
        <v>3.18</v>
      </c>
      <c r="AM92" s="2">
        <v>3.18</v>
      </c>
      <c r="AN92" s="2">
        <v>3.18</v>
      </c>
      <c r="AO92" s="33">
        <v>94296.82</v>
      </c>
      <c r="AP92" s="33">
        <v>278418.52</v>
      </c>
      <c r="AQ92" s="33">
        <v>153527.22</v>
      </c>
      <c r="AR92" s="33">
        <v>81340.350000000006</v>
      </c>
      <c r="AS92" s="33">
        <v>94804.37</v>
      </c>
      <c r="AT92" s="33">
        <v>86158.5</v>
      </c>
      <c r="AU92" s="33">
        <v>398087.26</v>
      </c>
      <c r="AV92" s="33">
        <v>75030.69</v>
      </c>
      <c r="AW92" s="33">
        <v>8808.56</v>
      </c>
      <c r="AX92" s="33">
        <v>27076.22</v>
      </c>
      <c r="AY92" s="33">
        <v>58570.63</v>
      </c>
      <c r="AZ92" s="33">
        <v>25339.42</v>
      </c>
      <c r="BA92" s="31">
        <f t="shared" si="267"/>
        <v>-3261.84</v>
      </c>
      <c r="BB92" s="31">
        <f t="shared" si="268"/>
        <v>-9630.83</v>
      </c>
      <c r="BC92" s="31">
        <f t="shared" si="269"/>
        <v>-5310.69</v>
      </c>
      <c r="BD92" s="31">
        <f t="shared" si="270"/>
        <v>-3836.81</v>
      </c>
      <c r="BE92" s="31">
        <f t="shared" si="271"/>
        <v>-4471.8999999999996</v>
      </c>
      <c r="BF92" s="31">
        <f t="shared" si="272"/>
        <v>-4064.08</v>
      </c>
      <c r="BG92" s="31">
        <f t="shared" si="273"/>
        <v>18777.7</v>
      </c>
      <c r="BH92" s="31">
        <f t="shared" si="274"/>
        <v>3539.18</v>
      </c>
      <c r="BI92" s="31">
        <f t="shared" si="275"/>
        <v>415.5</v>
      </c>
      <c r="BJ92" s="31">
        <f t="shared" si="276"/>
        <v>5704.74</v>
      </c>
      <c r="BK92" s="31">
        <f t="shared" si="277"/>
        <v>12340.35</v>
      </c>
      <c r="BL92" s="31">
        <f t="shared" si="278"/>
        <v>5338.81</v>
      </c>
      <c r="BM92" s="6">
        <f t="shared" ca="1" si="305"/>
        <v>7.7999999999999996E-3</v>
      </c>
      <c r="BN92" s="6">
        <f t="shared" ca="1" si="305"/>
        <v>7.7999999999999996E-3</v>
      </c>
      <c r="BO92" s="6">
        <f t="shared" ca="1" si="305"/>
        <v>7.7999999999999996E-3</v>
      </c>
      <c r="BP92" s="6">
        <f t="shared" ca="1" si="305"/>
        <v>7.7999999999999996E-3</v>
      </c>
      <c r="BQ92" s="6">
        <f t="shared" ca="1" si="305"/>
        <v>7.7999999999999996E-3</v>
      </c>
      <c r="BR92" s="6">
        <f t="shared" ca="1" si="305"/>
        <v>7.7999999999999996E-3</v>
      </c>
      <c r="BS92" s="6">
        <f t="shared" ca="1" si="305"/>
        <v>7.7999999999999996E-3</v>
      </c>
      <c r="BT92" s="6">
        <f t="shared" ca="1" si="305"/>
        <v>7.7999999999999996E-3</v>
      </c>
      <c r="BU92" s="6">
        <f t="shared" ca="1" si="305"/>
        <v>7.7999999999999996E-3</v>
      </c>
      <c r="BV92" s="6">
        <f t="shared" ca="1" si="305"/>
        <v>7.7999999999999996E-3</v>
      </c>
      <c r="BW92" s="6">
        <f t="shared" ca="1" si="305"/>
        <v>7.7999999999999996E-3</v>
      </c>
      <c r="BX92" s="6">
        <f t="shared" ca="1" si="305"/>
        <v>7.7999999999999996E-3</v>
      </c>
      <c r="BY92" s="31">
        <f t="shared" ca="1" si="219"/>
        <v>23129.41</v>
      </c>
      <c r="BZ92" s="31">
        <f t="shared" ca="1" si="220"/>
        <v>68291.34</v>
      </c>
      <c r="CA92" s="31">
        <f t="shared" ca="1" si="221"/>
        <v>37657.620000000003</v>
      </c>
      <c r="CB92" s="31">
        <f t="shared" ca="1" si="222"/>
        <v>19951.41</v>
      </c>
      <c r="CC92" s="31">
        <f t="shared" ca="1" si="223"/>
        <v>23253.9</v>
      </c>
      <c r="CD92" s="31">
        <f t="shared" ca="1" si="224"/>
        <v>21133.22</v>
      </c>
      <c r="CE92" s="31">
        <f t="shared" ca="1" si="225"/>
        <v>97644.04</v>
      </c>
      <c r="CF92" s="31">
        <f t="shared" ca="1" si="226"/>
        <v>18403.75</v>
      </c>
      <c r="CG92" s="31">
        <f t="shared" ca="1" si="227"/>
        <v>2160.59</v>
      </c>
      <c r="CH92" s="31">
        <f t="shared" ca="1" si="228"/>
        <v>6641.34</v>
      </c>
      <c r="CI92" s="31">
        <f t="shared" ca="1" si="229"/>
        <v>14366.38</v>
      </c>
      <c r="CJ92" s="31">
        <f t="shared" ca="1" si="230"/>
        <v>6215.33</v>
      </c>
      <c r="CK92" s="32">
        <f t="shared" ca="1" si="279"/>
        <v>2075.7199999999998</v>
      </c>
      <c r="CL92" s="32">
        <f t="shared" ca="1" si="280"/>
        <v>6128.71</v>
      </c>
      <c r="CM92" s="32">
        <f t="shared" ca="1" si="281"/>
        <v>3379.53</v>
      </c>
      <c r="CN92" s="32">
        <f t="shared" ca="1" si="282"/>
        <v>1790.51</v>
      </c>
      <c r="CO92" s="32">
        <f t="shared" ca="1" si="283"/>
        <v>2086.89</v>
      </c>
      <c r="CP92" s="32">
        <f t="shared" ca="1" si="284"/>
        <v>1896.57</v>
      </c>
      <c r="CQ92" s="32">
        <f t="shared" ca="1" si="285"/>
        <v>8762.93</v>
      </c>
      <c r="CR92" s="32">
        <f t="shared" ca="1" si="286"/>
        <v>1651.62</v>
      </c>
      <c r="CS92" s="32">
        <f t="shared" ca="1" si="287"/>
        <v>193.9</v>
      </c>
      <c r="CT92" s="32">
        <f t="shared" ca="1" si="288"/>
        <v>596.02</v>
      </c>
      <c r="CU92" s="32">
        <f t="shared" ca="1" si="289"/>
        <v>1289.29</v>
      </c>
      <c r="CV92" s="32">
        <f t="shared" ca="1" si="290"/>
        <v>557.79</v>
      </c>
      <c r="CW92" s="31">
        <f t="shared" ca="1" si="291"/>
        <v>-65829.850000000006</v>
      </c>
      <c r="CX92" s="31">
        <f t="shared" ca="1" si="292"/>
        <v>-194367.64000000004</v>
      </c>
      <c r="CY92" s="31">
        <f t="shared" ca="1" si="293"/>
        <v>-107179.38</v>
      </c>
      <c r="CZ92" s="31">
        <f t="shared" ca="1" si="294"/>
        <v>-55761.62000000001</v>
      </c>
      <c r="DA92" s="31">
        <f t="shared" ca="1" si="295"/>
        <v>-64991.679999999986</v>
      </c>
      <c r="DB92" s="31">
        <f t="shared" ca="1" si="296"/>
        <v>-59064.63</v>
      </c>
      <c r="DC92" s="31">
        <f t="shared" ca="1" si="297"/>
        <v>-310457.99000000005</v>
      </c>
      <c r="DD92" s="31">
        <f t="shared" ca="1" si="298"/>
        <v>-58514.500000000007</v>
      </c>
      <c r="DE92" s="31">
        <f t="shared" ca="1" si="299"/>
        <v>-6869.57</v>
      </c>
      <c r="DF92" s="31">
        <f t="shared" ca="1" si="300"/>
        <v>-25543.599999999999</v>
      </c>
      <c r="DG92" s="31">
        <f t="shared" ca="1" si="301"/>
        <v>-55255.31</v>
      </c>
      <c r="DH92" s="31">
        <f t="shared" ca="1" si="302"/>
        <v>-23905.11</v>
      </c>
      <c r="DI92" s="32">
        <f t="shared" ca="1" si="231"/>
        <v>-3291.49</v>
      </c>
      <c r="DJ92" s="32">
        <f t="shared" ca="1" si="232"/>
        <v>-9718.3799999999992</v>
      </c>
      <c r="DK92" s="32">
        <f t="shared" ca="1" si="233"/>
        <v>-5358.97</v>
      </c>
      <c r="DL92" s="32">
        <f t="shared" ca="1" si="234"/>
        <v>-2788.08</v>
      </c>
      <c r="DM92" s="32">
        <f t="shared" ca="1" si="235"/>
        <v>-3249.58</v>
      </c>
      <c r="DN92" s="32">
        <f t="shared" ca="1" si="236"/>
        <v>-2953.23</v>
      </c>
      <c r="DO92" s="32">
        <f t="shared" ca="1" si="237"/>
        <v>-15522.9</v>
      </c>
      <c r="DP92" s="32">
        <f t="shared" ca="1" si="238"/>
        <v>-2925.73</v>
      </c>
      <c r="DQ92" s="32">
        <f t="shared" ca="1" si="239"/>
        <v>-343.48</v>
      </c>
      <c r="DR92" s="32">
        <f t="shared" ca="1" si="240"/>
        <v>-1277.18</v>
      </c>
      <c r="DS92" s="32">
        <f t="shared" ca="1" si="241"/>
        <v>-2762.77</v>
      </c>
      <c r="DT92" s="32">
        <f t="shared" ca="1" si="242"/>
        <v>-1195.26</v>
      </c>
      <c r="DU92" s="31">
        <f t="shared" ca="1" si="243"/>
        <v>-12271.64</v>
      </c>
      <c r="DV92" s="31">
        <f t="shared" ca="1" si="244"/>
        <v>-35778.99</v>
      </c>
      <c r="DW92" s="31">
        <f t="shared" ca="1" si="245"/>
        <v>-19503.36</v>
      </c>
      <c r="DX92" s="31">
        <f t="shared" ca="1" si="246"/>
        <v>-10016.67</v>
      </c>
      <c r="DY92" s="31">
        <f t="shared" ca="1" si="247"/>
        <v>-11527.8</v>
      </c>
      <c r="DZ92" s="31">
        <f t="shared" ca="1" si="248"/>
        <v>-10338.549999999999</v>
      </c>
      <c r="EA92" s="31">
        <f t="shared" ca="1" si="249"/>
        <v>-53640.18</v>
      </c>
      <c r="EB92" s="31">
        <f t="shared" ca="1" si="250"/>
        <v>-9973.33</v>
      </c>
      <c r="EC92" s="31">
        <f t="shared" ca="1" si="251"/>
        <v>-1154.82</v>
      </c>
      <c r="ED92" s="31">
        <f t="shared" ca="1" si="252"/>
        <v>-4236.3100000000004</v>
      </c>
      <c r="EE92" s="31">
        <f t="shared" ca="1" si="253"/>
        <v>-9034.82</v>
      </c>
      <c r="EF92" s="31">
        <f t="shared" ca="1" si="254"/>
        <v>-3854.7</v>
      </c>
      <c r="EG92" s="32">
        <f t="shared" ca="1" si="255"/>
        <v>-81392.98000000001</v>
      </c>
      <c r="EH92" s="32">
        <f t="shared" ca="1" si="256"/>
        <v>-239865.01000000004</v>
      </c>
      <c r="EI92" s="32">
        <f t="shared" ca="1" si="257"/>
        <v>-132041.71000000002</v>
      </c>
      <c r="EJ92" s="32">
        <f t="shared" ca="1" si="258"/>
        <v>-68566.37000000001</v>
      </c>
      <c r="EK92" s="32">
        <f t="shared" ca="1" si="259"/>
        <v>-79769.059999999983</v>
      </c>
      <c r="EL92" s="32">
        <f t="shared" ca="1" si="260"/>
        <v>-72356.41</v>
      </c>
      <c r="EM92" s="32">
        <f t="shared" ca="1" si="261"/>
        <v>-379621.07000000007</v>
      </c>
      <c r="EN92" s="32">
        <f t="shared" ca="1" si="262"/>
        <v>-71413.560000000012</v>
      </c>
      <c r="EO92" s="32">
        <f t="shared" ca="1" si="263"/>
        <v>-8367.869999999999</v>
      </c>
      <c r="EP92" s="32">
        <f t="shared" ca="1" si="264"/>
        <v>-31057.09</v>
      </c>
      <c r="EQ92" s="32">
        <f t="shared" ca="1" si="265"/>
        <v>-67052.899999999994</v>
      </c>
      <c r="ER92" s="32">
        <f t="shared" ca="1" si="266"/>
        <v>-28955.07</v>
      </c>
    </row>
    <row r="93" spans="1:148" x14ac:dyDescent="0.25">
      <c r="A93" t="s">
        <v>494</v>
      </c>
      <c r="B93" s="1" t="s">
        <v>95</v>
      </c>
      <c r="C93" t="str">
        <f t="shared" ca="1" si="303"/>
        <v>BCHEXP</v>
      </c>
      <c r="D93" t="str">
        <f t="shared" ca="1" si="304"/>
        <v>Alberta-BC Intertie - Export</v>
      </c>
      <c r="F93" s="51">
        <v>75</v>
      </c>
      <c r="L93" s="51">
        <v>175</v>
      </c>
      <c r="M93" s="51">
        <v>90</v>
      </c>
      <c r="N93" s="51">
        <v>200</v>
      </c>
      <c r="Q93" s="32"/>
      <c r="R93" s="32">
        <v>6458.25</v>
      </c>
      <c r="S93" s="32"/>
      <c r="T93" s="32"/>
      <c r="U93" s="32"/>
      <c r="V93" s="32"/>
      <c r="W93" s="32"/>
      <c r="X93" s="32">
        <v>5461.25</v>
      </c>
      <c r="Y93" s="32">
        <v>1241.0999999999999</v>
      </c>
      <c r="Z93" s="32">
        <v>2682</v>
      </c>
      <c r="AA93" s="32"/>
      <c r="AB93" s="32"/>
      <c r="AD93" s="2">
        <v>0.66</v>
      </c>
      <c r="AJ93" s="2">
        <v>0.66</v>
      </c>
      <c r="AK93" s="2">
        <v>0.66</v>
      </c>
      <c r="AL93" s="2">
        <v>0.66</v>
      </c>
      <c r="AO93" s="33"/>
      <c r="AP93" s="33">
        <v>42.62</v>
      </c>
      <c r="AQ93" s="33"/>
      <c r="AR93" s="33"/>
      <c r="AS93" s="33"/>
      <c r="AT93" s="33"/>
      <c r="AU93" s="33"/>
      <c r="AV93" s="33">
        <v>36.04</v>
      </c>
      <c r="AW93" s="33">
        <v>8.19</v>
      </c>
      <c r="AX93" s="33">
        <v>17.7</v>
      </c>
      <c r="AY93" s="33"/>
      <c r="AZ93" s="33"/>
      <c r="BA93" s="31">
        <f t="shared" si="267"/>
        <v>0</v>
      </c>
      <c r="BB93" s="31">
        <f t="shared" si="268"/>
        <v>-7.1</v>
      </c>
      <c r="BC93" s="31">
        <f t="shared" si="269"/>
        <v>0</v>
      </c>
      <c r="BD93" s="31">
        <f t="shared" si="270"/>
        <v>0</v>
      </c>
      <c r="BE93" s="31">
        <f t="shared" si="271"/>
        <v>0</v>
      </c>
      <c r="BF93" s="31">
        <f t="shared" si="272"/>
        <v>0</v>
      </c>
      <c r="BG93" s="31">
        <f t="shared" si="273"/>
        <v>0</v>
      </c>
      <c r="BH93" s="31">
        <f t="shared" si="274"/>
        <v>8.19</v>
      </c>
      <c r="BI93" s="31">
        <f t="shared" si="275"/>
        <v>1.86</v>
      </c>
      <c r="BJ93" s="31">
        <f t="shared" si="276"/>
        <v>17.97</v>
      </c>
      <c r="BK93" s="31">
        <f t="shared" si="277"/>
        <v>0</v>
      </c>
      <c r="BL93" s="31">
        <f t="shared" si="278"/>
        <v>0</v>
      </c>
      <c r="BM93" s="6">
        <f t="shared" ca="1" si="305"/>
        <v>8.3999999999999995E-3</v>
      </c>
      <c r="BN93" s="6">
        <f t="shared" ca="1" si="305"/>
        <v>8.3999999999999995E-3</v>
      </c>
      <c r="BO93" s="6">
        <f t="shared" ca="1" si="305"/>
        <v>8.3999999999999995E-3</v>
      </c>
      <c r="BP93" s="6">
        <f t="shared" ca="1" si="305"/>
        <v>8.3999999999999995E-3</v>
      </c>
      <c r="BQ93" s="6">
        <f t="shared" ca="1" si="305"/>
        <v>8.3999999999999995E-3</v>
      </c>
      <c r="BR93" s="6">
        <f t="shared" ca="1" si="305"/>
        <v>8.3999999999999995E-3</v>
      </c>
      <c r="BS93" s="6">
        <f t="shared" ca="1" si="305"/>
        <v>8.3999999999999995E-3</v>
      </c>
      <c r="BT93" s="6">
        <f t="shared" ca="1" si="305"/>
        <v>8.3999999999999995E-3</v>
      </c>
      <c r="BU93" s="6">
        <f t="shared" ca="1" si="305"/>
        <v>8.3999999999999995E-3</v>
      </c>
      <c r="BV93" s="6">
        <f t="shared" ca="1" si="305"/>
        <v>8.3999999999999995E-3</v>
      </c>
      <c r="BW93" s="6">
        <f t="shared" ca="1" si="305"/>
        <v>8.3999999999999995E-3</v>
      </c>
      <c r="BX93" s="6">
        <f t="shared" ca="1" si="305"/>
        <v>8.3999999999999995E-3</v>
      </c>
      <c r="BY93" s="31">
        <f t="shared" ca="1" si="219"/>
        <v>0</v>
      </c>
      <c r="BZ93" s="31">
        <f t="shared" ca="1" si="220"/>
        <v>54.25</v>
      </c>
      <c r="CA93" s="31">
        <f t="shared" ca="1" si="221"/>
        <v>0</v>
      </c>
      <c r="CB93" s="31">
        <f t="shared" ca="1" si="222"/>
        <v>0</v>
      </c>
      <c r="CC93" s="31">
        <f t="shared" ca="1" si="223"/>
        <v>0</v>
      </c>
      <c r="CD93" s="31">
        <f t="shared" ca="1" si="224"/>
        <v>0</v>
      </c>
      <c r="CE93" s="31">
        <f t="shared" ca="1" si="225"/>
        <v>0</v>
      </c>
      <c r="CF93" s="31">
        <f t="shared" ca="1" si="226"/>
        <v>45.87</v>
      </c>
      <c r="CG93" s="31">
        <f t="shared" ca="1" si="227"/>
        <v>10.43</v>
      </c>
      <c r="CH93" s="31">
        <f t="shared" ca="1" si="228"/>
        <v>22.53</v>
      </c>
      <c r="CI93" s="31">
        <f t="shared" ca="1" si="229"/>
        <v>0</v>
      </c>
      <c r="CJ93" s="31">
        <f t="shared" ca="1" si="230"/>
        <v>0</v>
      </c>
      <c r="CK93" s="32">
        <f t="shared" ca="1" si="279"/>
        <v>0</v>
      </c>
      <c r="CL93" s="32">
        <f t="shared" ca="1" si="280"/>
        <v>4.5199999999999996</v>
      </c>
      <c r="CM93" s="32">
        <f t="shared" ca="1" si="281"/>
        <v>0</v>
      </c>
      <c r="CN93" s="32">
        <f t="shared" ca="1" si="282"/>
        <v>0</v>
      </c>
      <c r="CO93" s="32">
        <f t="shared" ca="1" si="283"/>
        <v>0</v>
      </c>
      <c r="CP93" s="32">
        <f t="shared" ca="1" si="284"/>
        <v>0</v>
      </c>
      <c r="CQ93" s="32">
        <f t="shared" ca="1" si="285"/>
        <v>0</v>
      </c>
      <c r="CR93" s="32">
        <f t="shared" ca="1" si="286"/>
        <v>3.82</v>
      </c>
      <c r="CS93" s="32">
        <f t="shared" ca="1" si="287"/>
        <v>0.87</v>
      </c>
      <c r="CT93" s="32">
        <f t="shared" ca="1" si="288"/>
        <v>1.88</v>
      </c>
      <c r="CU93" s="32">
        <f t="shared" ca="1" si="289"/>
        <v>0</v>
      </c>
      <c r="CV93" s="32">
        <f t="shared" ca="1" si="290"/>
        <v>0</v>
      </c>
      <c r="CW93" s="31">
        <f t="shared" ca="1" si="291"/>
        <v>0</v>
      </c>
      <c r="CX93" s="31">
        <f t="shared" ca="1" si="292"/>
        <v>23.25</v>
      </c>
      <c r="CY93" s="31">
        <f t="shared" ca="1" si="293"/>
        <v>0</v>
      </c>
      <c r="CZ93" s="31">
        <f t="shared" ca="1" si="294"/>
        <v>0</v>
      </c>
      <c r="DA93" s="31">
        <f t="shared" ca="1" si="295"/>
        <v>0</v>
      </c>
      <c r="DB93" s="31">
        <f t="shared" ca="1" si="296"/>
        <v>0</v>
      </c>
      <c r="DC93" s="31">
        <f t="shared" ca="1" si="297"/>
        <v>0</v>
      </c>
      <c r="DD93" s="31">
        <f t="shared" ca="1" si="298"/>
        <v>5.4599999999999991</v>
      </c>
      <c r="DE93" s="31">
        <f t="shared" ca="1" si="299"/>
        <v>1.2499999999999993</v>
      </c>
      <c r="DF93" s="31">
        <f t="shared" ca="1" si="300"/>
        <v>-11.259999999999998</v>
      </c>
      <c r="DG93" s="31">
        <f t="shared" ca="1" si="301"/>
        <v>0</v>
      </c>
      <c r="DH93" s="31">
        <f t="shared" ca="1" si="302"/>
        <v>0</v>
      </c>
      <c r="DI93" s="32">
        <f t="shared" ca="1" si="231"/>
        <v>0</v>
      </c>
      <c r="DJ93" s="32">
        <f t="shared" ca="1" si="232"/>
        <v>1.1599999999999999</v>
      </c>
      <c r="DK93" s="32">
        <f t="shared" ca="1" si="233"/>
        <v>0</v>
      </c>
      <c r="DL93" s="32">
        <f t="shared" ca="1" si="234"/>
        <v>0</v>
      </c>
      <c r="DM93" s="32">
        <f t="shared" ca="1" si="235"/>
        <v>0</v>
      </c>
      <c r="DN93" s="32">
        <f t="shared" ca="1" si="236"/>
        <v>0</v>
      </c>
      <c r="DO93" s="32">
        <f t="shared" ca="1" si="237"/>
        <v>0</v>
      </c>
      <c r="DP93" s="32">
        <f t="shared" ca="1" si="238"/>
        <v>0.27</v>
      </c>
      <c r="DQ93" s="32">
        <f t="shared" ca="1" si="239"/>
        <v>0.06</v>
      </c>
      <c r="DR93" s="32">
        <f t="shared" ca="1" si="240"/>
        <v>-0.56000000000000005</v>
      </c>
      <c r="DS93" s="32">
        <f t="shared" ca="1" si="241"/>
        <v>0</v>
      </c>
      <c r="DT93" s="32">
        <f t="shared" ca="1" si="242"/>
        <v>0</v>
      </c>
      <c r="DU93" s="31">
        <f t="shared" ca="1" si="243"/>
        <v>0</v>
      </c>
      <c r="DV93" s="31">
        <f t="shared" ca="1" si="244"/>
        <v>4.28</v>
      </c>
      <c r="DW93" s="31">
        <f t="shared" ca="1" si="245"/>
        <v>0</v>
      </c>
      <c r="DX93" s="31">
        <f t="shared" ca="1" si="246"/>
        <v>0</v>
      </c>
      <c r="DY93" s="31">
        <f t="shared" ca="1" si="247"/>
        <v>0</v>
      </c>
      <c r="DZ93" s="31">
        <f t="shared" ca="1" si="248"/>
        <v>0</v>
      </c>
      <c r="EA93" s="31">
        <f t="shared" ca="1" si="249"/>
        <v>0</v>
      </c>
      <c r="EB93" s="31">
        <f t="shared" ca="1" si="250"/>
        <v>0.93</v>
      </c>
      <c r="EC93" s="31">
        <f t="shared" ca="1" si="251"/>
        <v>0.21</v>
      </c>
      <c r="ED93" s="31">
        <f t="shared" ca="1" si="252"/>
        <v>-1.87</v>
      </c>
      <c r="EE93" s="31">
        <f t="shared" ca="1" si="253"/>
        <v>0</v>
      </c>
      <c r="EF93" s="31">
        <f t="shared" ca="1" si="254"/>
        <v>0</v>
      </c>
      <c r="EG93" s="32">
        <f t="shared" ca="1" si="255"/>
        <v>0</v>
      </c>
      <c r="EH93" s="32">
        <f t="shared" ca="1" si="256"/>
        <v>28.69</v>
      </c>
      <c r="EI93" s="32">
        <f t="shared" ca="1" si="257"/>
        <v>0</v>
      </c>
      <c r="EJ93" s="32">
        <f t="shared" ca="1" si="258"/>
        <v>0</v>
      </c>
      <c r="EK93" s="32">
        <f t="shared" ca="1" si="259"/>
        <v>0</v>
      </c>
      <c r="EL93" s="32">
        <f t="shared" ca="1" si="260"/>
        <v>0</v>
      </c>
      <c r="EM93" s="32">
        <f t="shared" ca="1" si="261"/>
        <v>0</v>
      </c>
      <c r="EN93" s="32">
        <f t="shared" ca="1" si="262"/>
        <v>6.6599999999999984</v>
      </c>
      <c r="EO93" s="32">
        <f t="shared" ca="1" si="263"/>
        <v>1.5199999999999994</v>
      </c>
      <c r="EP93" s="32">
        <f t="shared" ca="1" si="264"/>
        <v>-13.689999999999998</v>
      </c>
      <c r="EQ93" s="32">
        <f t="shared" ca="1" si="265"/>
        <v>0</v>
      </c>
      <c r="ER93" s="32">
        <f t="shared" ca="1" si="266"/>
        <v>0</v>
      </c>
    </row>
    <row r="94" spans="1:148" x14ac:dyDescent="0.25">
      <c r="A94" t="s">
        <v>495</v>
      </c>
      <c r="B94" s="1" t="s">
        <v>83</v>
      </c>
      <c r="C94" t="str">
        <f t="shared" ca="1" si="303"/>
        <v>NEP1</v>
      </c>
      <c r="D94" t="str">
        <f t="shared" ca="1" si="304"/>
        <v>Ghost Pine Wind Facility</v>
      </c>
      <c r="E94" s="51">
        <v>27482.942500000001</v>
      </c>
      <c r="F94" s="51">
        <v>14189.2682</v>
      </c>
      <c r="G94" s="51">
        <v>14335.709800000001</v>
      </c>
      <c r="H94" s="51">
        <v>13628.486500000001</v>
      </c>
      <c r="I94" s="51">
        <v>12602.1731</v>
      </c>
      <c r="J94" s="51">
        <v>15435.7698</v>
      </c>
      <c r="K94" s="51">
        <v>13035.742200000001</v>
      </c>
      <c r="L94" s="51">
        <v>8494.5074000000004</v>
      </c>
      <c r="M94" s="51">
        <v>13415.0033</v>
      </c>
      <c r="N94" s="51">
        <v>19710.607</v>
      </c>
      <c r="O94" s="51">
        <v>18443.644400000001</v>
      </c>
      <c r="P94" s="51">
        <v>18873.4532</v>
      </c>
      <c r="Q94" s="32">
        <v>1041358.21</v>
      </c>
      <c r="R94" s="32">
        <v>1184111.69</v>
      </c>
      <c r="S94" s="32">
        <v>515549.03</v>
      </c>
      <c r="T94" s="32">
        <v>367211.19</v>
      </c>
      <c r="U94" s="32">
        <v>384155.1</v>
      </c>
      <c r="V94" s="32">
        <v>469537.01</v>
      </c>
      <c r="W94" s="32">
        <v>675431.42</v>
      </c>
      <c r="X94" s="32">
        <v>309883.86</v>
      </c>
      <c r="Y94" s="32">
        <v>312181.06</v>
      </c>
      <c r="Z94" s="32">
        <v>509864.41</v>
      </c>
      <c r="AA94" s="32">
        <v>517524.93</v>
      </c>
      <c r="AB94" s="32">
        <v>488389.43</v>
      </c>
      <c r="AC94" s="2">
        <v>4.12</v>
      </c>
      <c r="AD94" s="2">
        <v>4.12</v>
      </c>
      <c r="AE94" s="2">
        <v>4.12</v>
      </c>
      <c r="AF94" s="2">
        <v>4.12</v>
      </c>
      <c r="AG94" s="2">
        <v>4.12</v>
      </c>
      <c r="AH94" s="2">
        <v>4.12</v>
      </c>
      <c r="AI94" s="2">
        <v>4.12</v>
      </c>
      <c r="AJ94" s="2">
        <v>4.12</v>
      </c>
      <c r="AK94" s="2">
        <v>4.12</v>
      </c>
      <c r="AL94" s="2">
        <v>4.12</v>
      </c>
      <c r="AM94" s="2">
        <v>4.12</v>
      </c>
      <c r="AN94" s="2">
        <v>4.12</v>
      </c>
      <c r="AO94" s="33">
        <v>42903.96</v>
      </c>
      <c r="AP94" s="33">
        <v>48785.4</v>
      </c>
      <c r="AQ94" s="33">
        <v>21240.62</v>
      </c>
      <c r="AR94" s="33">
        <v>15129.1</v>
      </c>
      <c r="AS94" s="33">
        <v>15827.19</v>
      </c>
      <c r="AT94" s="33">
        <v>19344.919999999998</v>
      </c>
      <c r="AU94" s="33">
        <v>27827.77</v>
      </c>
      <c r="AV94" s="33">
        <v>12767.22</v>
      </c>
      <c r="AW94" s="33">
        <v>12861.86</v>
      </c>
      <c r="AX94" s="33">
        <v>21006.41</v>
      </c>
      <c r="AY94" s="33">
        <v>21322.03</v>
      </c>
      <c r="AZ94" s="33">
        <v>20121.64</v>
      </c>
      <c r="BA94" s="31">
        <f t="shared" si="267"/>
        <v>-1145.49</v>
      </c>
      <c r="BB94" s="31">
        <f t="shared" si="268"/>
        <v>-1302.52</v>
      </c>
      <c r="BC94" s="31">
        <f t="shared" si="269"/>
        <v>-567.1</v>
      </c>
      <c r="BD94" s="31">
        <f t="shared" si="270"/>
        <v>-550.82000000000005</v>
      </c>
      <c r="BE94" s="31">
        <f t="shared" si="271"/>
        <v>-576.23</v>
      </c>
      <c r="BF94" s="31">
        <f t="shared" si="272"/>
        <v>-704.31</v>
      </c>
      <c r="BG94" s="31">
        <f t="shared" si="273"/>
        <v>1013.15</v>
      </c>
      <c r="BH94" s="31">
        <f t="shared" si="274"/>
        <v>464.83</v>
      </c>
      <c r="BI94" s="31">
        <f t="shared" si="275"/>
        <v>468.27</v>
      </c>
      <c r="BJ94" s="31">
        <f t="shared" si="276"/>
        <v>3416.09</v>
      </c>
      <c r="BK94" s="31">
        <f t="shared" si="277"/>
        <v>3467.42</v>
      </c>
      <c r="BL94" s="31">
        <f t="shared" si="278"/>
        <v>3272.21</v>
      </c>
      <c r="BM94" s="6">
        <f t="shared" ca="1" si="305"/>
        <v>3.6499999999999998E-2</v>
      </c>
      <c r="BN94" s="6">
        <f t="shared" ca="1" si="305"/>
        <v>3.6499999999999998E-2</v>
      </c>
      <c r="BO94" s="6">
        <f t="shared" ca="1" si="305"/>
        <v>3.6499999999999998E-2</v>
      </c>
      <c r="BP94" s="6">
        <f t="shared" ca="1" si="305"/>
        <v>3.6499999999999998E-2</v>
      </c>
      <c r="BQ94" s="6">
        <f t="shared" ca="1" si="305"/>
        <v>3.6499999999999998E-2</v>
      </c>
      <c r="BR94" s="6">
        <f t="shared" ca="1" si="305"/>
        <v>3.6499999999999998E-2</v>
      </c>
      <c r="BS94" s="6">
        <f t="shared" ca="1" si="305"/>
        <v>3.6499999999999998E-2</v>
      </c>
      <c r="BT94" s="6">
        <f t="shared" ca="1" si="305"/>
        <v>3.6499999999999998E-2</v>
      </c>
      <c r="BU94" s="6">
        <f t="shared" ca="1" si="305"/>
        <v>3.6499999999999998E-2</v>
      </c>
      <c r="BV94" s="6">
        <f t="shared" ca="1" si="305"/>
        <v>3.6499999999999998E-2</v>
      </c>
      <c r="BW94" s="6">
        <f t="shared" ca="1" si="305"/>
        <v>3.6499999999999998E-2</v>
      </c>
      <c r="BX94" s="6">
        <f t="shared" ca="1" si="305"/>
        <v>3.6499999999999998E-2</v>
      </c>
      <c r="BY94" s="31">
        <f t="shared" ca="1" si="219"/>
        <v>38009.57</v>
      </c>
      <c r="BZ94" s="31">
        <f t="shared" ca="1" si="220"/>
        <v>43220.08</v>
      </c>
      <c r="CA94" s="31">
        <f t="shared" ca="1" si="221"/>
        <v>18817.54</v>
      </c>
      <c r="CB94" s="31">
        <f t="shared" ca="1" si="222"/>
        <v>13403.21</v>
      </c>
      <c r="CC94" s="31">
        <f t="shared" ca="1" si="223"/>
        <v>14021.66</v>
      </c>
      <c r="CD94" s="31">
        <f t="shared" ca="1" si="224"/>
        <v>17138.099999999999</v>
      </c>
      <c r="CE94" s="31">
        <f t="shared" ca="1" si="225"/>
        <v>24653.25</v>
      </c>
      <c r="CF94" s="31">
        <f t="shared" ca="1" si="226"/>
        <v>11310.76</v>
      </c>
      <c r="CG94" s="31">
        <f t="shared" ca="1" si="227"/>
        <v>11394.61</v>
      </c>
      <c r="CH94" s="31">
        <f t="shared" ca="1" si="228"/>
        <v>18610.05</v>
      </c>
      <c r="CI94" s="31">
        <f t="shared" ca="1" si="229"/>
        <v>18889.66</v>
      </c>
      <c r="CJ94" s="31">
        <f t="shared" ca="1" si="230"/>
        <v>17826.21</v>
      </c>
      <c r="CK94" s="32">
        <f t="shared" ca="1" si="279"/>
        <v>728.95</v>
      </c>
      <c r="CL94" s="32">
        <f t="shared" ca="1" si="280"/>
        <v>828.88</v>
      </c>
      <c r="CM94" s="32">
        <f t="shared" ca="1" si="281"/>
        <v>360.88</v>
      </c>
      <c r="CN94" s="32">
        <f t="shared" ca="1" si="282"/>
        <v>257.05</v>
      </c>
      <c r="CO94" s="32">
        <f t="shared" ca="1" si="283"/>
        <v>268.91000000000003</v>
      </c>
      <c r="CP94" s="32">
        <f t="shared" ca="1" si="284"/>
        <v>328.68</v>
      </c>
      <c r="CQ94" s="32">
        <f t="shared" ca="1" si="285"/>
        <v>472.8</v>
      </c>
      <c r="CR94" s="32">
        <f t="shared" ca="1" si="286"/>
        <v>216.92</v>
      </c>
      <c r="CS94" s="32">
        <f t="shared" ca="1" si="287"/>
        <v>218.53</v>
      </c>
      <c r="CT94" s="32">
        <f t="shared" ca="1" si="288"/>
        <v>356.91</v>
      </c>
      <c r="CU94" s="32">
        <f t="shared" ca="1" si="289"/>
        <v>362.27</v>
      </c>
      <c r="CV94" s="32">
        <f t="shared" ca="1" si="290"/>
        <v>341.87</v>
      </c>
      <c r="CW94" s="31">
        <f t="shared" ca="1" si="291"/>
        <v>-3019.9500000000025</v>
      </c>
      <c r="CX94" s="31">
        <f t="shared" ca="1" si="292"/>
        <v>-3433.9200000000023</v>
      </c>
      <c r="CY94" s="31">
        <f t="shared" ca="1" si="293"/>
        <v>-1495.0999999999972</v>
      </c>
      <c r="CZ94" s="31">
        <f t="shared" ca="1" si="294"/>
        <v>-918.02000000000191</v>
      </c>
      <c r="DA94" s="31">
        <f t="shared" ca="1" si="295"/>
        <v>-960.39000000000078</v>
      </c>
      <c r="DB94" s="31">
        <f t="shared" ca="1" si="296"/>
        <v>-1173.8299999999995</v>
      </c>
      <c r="DC94" s="31">
        <f t="shared" ca="1" si="297"/>
        <v>-3714.8700000000013</v>
      </c>
      <c r="DD94" s="31">
        <f t="shared" ca="1" si="298"/>
        <v>-1704.369999999999</v>
      </c>
      <c r="DE94" s="31">
        <f t="shared" ca="1" si="299"/>
        <v>-1716.9899999999993</v>
      </c>
      <c r="DF94" s="31">
        <f t="shared" ca="1" si="300"/>
        <v>-5455.5400000000009</v>
      </c>
      <c r="DG94" s="31">
        <f t="shared" ca="1" si="301"/>
        <v>-5537.5199999999986</v>
      </c>
      <c r="DH94" s="31">
        <f t="shared" ca="1" si="302"/>
        <v>-5225.7700000000013</v>
      </c>
      <c r="DI94" s="32">
        <f t="shared" ca="1" si="231"/>
        <v>-151</v>
      </c>
      <c r="DJ94" s="32">
        <f t="shared" ca="1" si="232"/>
        <v>-171.7</v>
      </c>
      <c r="DK94" s="32">
        <f t="shared" ca="1" si="233"/>
        <v>-74.75</v>
      </c>
      <c r="DL94" s="32">
        <f t="shared" ca="1" si="234"/>
        <v>-45.9</v>
      </c>
      <c r="DM94" s="32">
        <f t="shared" ca="1" si="235"/>
        <v>-48.02</v>
      </c>
      <c r="DN94" s="32">
        <f t="shared" ca="1" si="236"/>
        <v>-58.69</v>
      </c>
      <c r="DO94" s="32">
        <f t="shared" ca="1" si="237"/>
        <v>-185.74</v>
      </c>
      <c r="DP94" s="32">
        <f t="shared" ca="1" si="238"/>
        <v>-85.22</v>
      </c>
      <c r="DQ94" s="32">
        <f t="shared" ca="1" si="239"/>
        <v>-85.85</v>
      </c>
      <c r="DR94" s="32">
        <f t="shared" ca="1" si="240"/>
        <v>-272.77999999999997</v>
      </c>
      <c r="DS94" s="32">
        <f t="shared" ca="1" si="241"/>
        <v>-276.88</v>
      </c>
      <c r="DT94" s="32">
        <f t="shared" ca="1" si="242"/>
        <v>-261.29000000000002</v>
      </c>
      <c r="DU94" s="31">
        <f t="shared" ca="1" si="243"/>
        <v>-562.96</v>
      </c>
      <c r="DV94" s="31">
        <f t="shared" ca="1" si="244"/>
        <v>-632.11</v>
      </c>
      <c r="DW94" s="31">
        <f t="shared" ca="1" si="245"/>
        <v>-272.06</v>
      </c>
      <c r="DX94" s="31">
        <f t="shared" ca="1" si="246"/>
        <v>-164.91</v>
      </c>
      <c r="DY94" s="31">
        <f t="shared" ca="1" si="247"/>
        <v>-170.35</v>
      </c>
      <c r="DZ94" s="31">
        <f t="shared" ca="1" si="248"/>
        <v>-205.46</v>
      </c>
      <c r="EA94" s="31">
        <f t="shared" ca="1" si="249"/>
        <v>-641.85</v>
      </c>
      <c r="EB94" s="31">
        <f t="shared" ca="1" si="250"/>
        <v>-290.5</v>
      </c>
      <c r="EC94" s="31">
        <f t="shared" ca="1" si="251"/>
        <v>-288.64</v>
      </c>
      <c r="ED94" s="31">
        <f t="shared" ca="1" si="252"/>
        <v>-904.78</v>
      </c>
      <c r="EE94" s="31">
        <f t="shared" ca="1" si="253"/>
        <v>-905.44</v>
      </c>
      <c r="EF94" s="31">
        <f t="shared" ca="1" si="254"/>
        <v>-842.66</v>
      </c>
      <c r="EG94" s="32">
        <f t="shared" ca="1" si="255"/>
        <v>-3733.9100000000026</v>
      </c>
      <c r="EH94" s="32">
        <f t="shared" ca="1" si="256"/>
        <v>-4237.7300000000023</v>
      </c>
      <c r="EI94" s="32">
        <f t="shared" ca="1" si="257"/>
        <v>-1841.9099999999971</v>
      </c>
      <c r="EJ94" s="32">
        <f t="shared" ca="1" si="258"/>
        <v>-1128.830000000002</v>
      </c>
      <c r="EK94" s="32">
        <f t="shared" ca="1" si="259"/>
        <v>-1178.7600000000007</v>
      </c>
      <c r="EL94" s="32">
        <f t="shared" ca="1" si="260"/>
        <v>-1437.9799999999996</v>
      </c>
      <c r="EM94" s="32">
        <f t="shared" ca="1" si="261"/>
        <v>-4542.4600000000019</v>
      </c>
      <c r="EN94" s="32">
        <f t="shared" ca="1" si="262"/>
        <v>-2080.0899999999992</v>
      </c>
      <c r="EO94" s="32">
        <f t="shared" ca="1" si="263"/>
        <v>-2091.4799999999991</v>
      </c>
      <c r="EP94" s="32">
        <f t="shared" ca="1" si="264"/>
        <v>-6633.1</v>
      </c>
      <c r="EQ94" s="32">
        <f t="shared" ca="1" si="265"/>
        <v>-6719.8399999999983</v>
      </c>
      <c r="ER94" s="32">
        <f t="shared" ca="1" si="266"/>
        <v>-6329.7200000000012</v>
      </c>
    </row>
    <row r="95" spans="1:148" x14ac:dyDescent="0.25">
      <c r="A95" t="s">
        <v>496</v>
      </c>
      <c r="B95" s="1" t="s">
        <v>22</v>
      </c>
      <c r="C95" t="str">
        <f t="shared" ca="1" si="303"/>
        <v>NOVAGEN15M</v>
      </c>
      <c r="D95" t="str">
        <f t="shared" ca="1" si="304"/>
        <v>Joffre Industrial System</v>
      </c>
      <c r="E95" s="51">
        <v>93338.063680000007</v>
      </c>
      <c r="F95" s="51">
        <v>108750.748672</v>
      </c>
      <c r="G95" s="51">
        <v>93124.258520000003</v>
      </c>
      <c r="H95" s="51">
        <v>44644.423159999998</v>
      </c>
      <c r="I95" s="51">
        <v>65232.275739999997</v>
      </c>
      <c r="J95" s="51">
        <v>66024.706749999998</v>
      </c>
      <c r="K95" s="51">
        <v>77890.040569999997</v>
      </c>
      <c r="L95" s="51">
        <v>71718.064159999994</v>
      </c>
      <c r="M95" s="51">
        <v>44666.311780000004</v>
      </c>
      <c r="N95" s="51">
        <v>15124.109739</v>
      </c>
      <c r="O95" s="51">
        <v>52890.768179999999</v>
      </c>
      <c r="P95" s="51">
        <v>76843.409570000003</v>
      </c>
      <c r="Q95" s="32">
        <v>5105849.0999999996</v>
      </c>
      <c r="R95" s="32">
        <v>11591326.880000001</v>
      </c>
      <c r="S95" s="32">
        <v>4947480.96</v>
      </c>
      <c r="T95" s="32">
        <v>1528321.73</v>
      </c>
      <c r="U95" s="32">
        <v>4851188.82</v>
      </c>
      <c r="V95" s="32">
        <v>3406511.57</v>
      </c>
      <c r="W95" s="32">
        <v>14873178.619999999</v>
      </c>
      <c r="X95" s="32">
        <v>4248393.63</v>
      </c>
      <c r="Y95" s="32">
        <v>1045097.44</v>
      </c>
      <c r="Z95" s="32">
        <v>542723.22</v>
      </c>
      <c r="AA95" s="32">
        <v>2709567.05</v>
      </c>
      <c r="AB95" s="32">
        <v>2363480.84</v>
      </c>
      <c r="AC95" s="2">
        <v>1.05</v>
      </c>
      <c r="AD95" s="2">
        <v>1.05</v>
      </c>
      <c r="AE95" s="2">
        <v>1.05</v>
      </c>
      <c r="AF95" s="2">
        <v>1.05</v>
      </c>
      <c r="AG95" s="2">
        <v>1.05</v>
      </c>
      <c r="AH95" s="2">
        <v>1.05</v>
      </c>
      <c r="AI95" s="2">
        <v>1.05</v>
      </c>
      <c r="AJ95" s="2">
        <v>1.05</v>
      </c>
      <c r="AK95" s="2">
        <v>1.05</v>
      </c>
      <c r="AL95" s="2">
        <v>1.05</v>
      </c>
      <c r="AM95" s="2">
        <v>1.05</v>
      </c>
      <c r="AN95" s="2">
        <v>1.05</v>
      </c>
      <c r="AO95" s="33">
        <v>53611.42</v>
      </c>
      <c r="AP95" s="33">
        <v>121708.93</v>
      </c>
      <c r="AQ95" s="33">
        <v>51948.55</v>
      </c>
      <c r="AR95" s="33">
        <v>16047.38</v>
      </c>
      <c r="AS95" s="33">
        <v>50937.48</v>
      </c>
      <c r="AT95" s="33">
        <v>35768.370000000003</v>
      </c>
      <c r="AU95" s="33">
        <v>156168.38</v>
      </c>
      <c r="AV95" s="33">
        <v>44608.13</v>
      </c>
      <c r="AW95" s="33">
        <v>10973.52</v>
      </c>
      <c r="AX95" s="33">
        <v>5698.59</v>
      </c>
      <c r="AY95" s="33">
        <v>28450.45</v>
      </c>
      <c r="AZ95" s="33">
        <v>24816.55</v>
      </c>
      <c r="BA95" s="31">
        <f t="shared" si="267"/>
        <v>-5616.43</v>
      </c>
      <c r="BB95" s="31">
        <f t="shared" si="268"/>
        <v>-12750.46</v>
      </c>
      <c r="BC95" s="31">
        <f t="shared" si="269"/>
        <v>-5442.23</v>
      </c>
      <c r="BD95" s="31">
        <f t="shared" si="270"/>
        <v>-2292.48</v>
      </c>
      <c r="BE95" s="31">
        <f t="shared" si="271"/>
        <v>-7276.78</v>
      </c>
      <c r="BF95" s="31">
        <f t="shared" si="272"/>
        <v>-5109.7700000000004</v>
      </c>
      <c r="BG95" s="31">
        <f t="shared" si="273"/>
        <v>22309.77</v>
      </c>
      <c r="BH95" s="31">
        <f t="shared" si="274"/>
        <v>6372.59</v>
      </c>
      <c r="BI95" s="31">
        <f t="shared" si="275"/>
        <v>1567.65</v>
      </c>
      <c r="BJ95" s="31">
        <f t="shared" si="276"/>
        <v>3636.25</v>
      </c>
      <c r="BK95" s="31">
        <f t="shared" si="277"/>
        <v>18154.099999999999</v>
      </c>
      <c r="BL95" s="31">
        <f t="shared" si="278"/>
        <v>15835.32</v>
      </c>
      <c r="BM95" s="6">
        <f t="shared" ca="1" si="305"/>
        <v>1.2999999999999999E-3</v>
      </c>
      <c r="BN95" s="6">
        <f t="shared" ca="1" si="305"/>
        <v>1.2999999999999999E-3</v>
      </c>
      <c r="BO95" s="6">
        <f t="shared" ca="1" si="305"/>
        <v>1.2999999999999999E-3</v>
      </c>
      <c r="BP95" s="6">
        <f t="shared" ca="1" si="305"/>
        <v>1.2999999999999999E-3</v>
      </c>
      <c r="BQ95" s="6">
        <f t="shared" ca="1" si="305"/>
        <v>1.2999999999999999E-3</v>
      </c>
      <c r="BR95" s="6">
        <f t="shared" ca="1" si="305"/>
        <v>1.2999999999999999E-3</v>
      </c>
      <c r="BS95" s="6">
        <f t="shared" ca="1" si="305"/>
        <v>1.2999999999999999E-3</v>
      </c>
      <c r="BT95" s="6">
        <f t="shared" ca="1" si="305"/>
        <v>1.2999999999999999E-3</v>
      </c>
      <c r="BU95" s="6">
        <f t="shared" ca="1" si="305"/>
        <v>1.2999999999999999E-3</v>
      </c>
      <c r="BV95" s="6">
        <f t="shared" ca="1" si="305"/>
        <v>1.2999999999999999E-3</v>
      </c>
      <c r="BW95" s="6">
        <f t="shared" ca="1" si="305"/>
        <v>1.2999999999999999E-3</v>
      </c>
      <c r="BX95" s="6">
        <f t="shared" ca="1" si="305"/>
        <v>1.2999999999999999E-3</v>
      </c>
      <c r="BY95" s="31">
        <f t="shared" ca="1" si="219"/>
        <v>6637.6</v>
      </c>
      <c r="BZ95" s="31">
        <f t="shared" ca="1" si="220"/>
        <v>15068.72</v>
      </c>
      <c r="CA95" s="31">
        <f t="shared" ca="1" si="221"/>
        <v>6431.73</v>
      </c>
      <c r="CB95" s="31">
        <f t="shared" ca="1" si="222"/>
        <v>1986.82</v>
      </c>
      <c r="CC95" s="31">
        <f t="shared" ca="1" si="223"/>
        <v>6306.55</v>
      </c>
      <c r="CD95" s="31">
        <f t="shared" ca="1" si="224"/>
        <v>4428.47</v>
      </c>
      <c r="CE95" s="31">
        <f t="shared" ca="1" si="225"/>
        <v>19335.13</v>
      </c>
      <c r="CF95" s="31">
        <f t="shared" ca="1" si="226"/>
        <v>5522.91</v>
      </c>
      <c r="CG95" s="31">
        <f t="shared" ca="1" si="227"/>
        <v>1358.63</v>
      </c>
      <c r="CH95" s="31">
        <f t="shared" ca="1" si="228"/>
        <v>705.54</v>
      </c>
      <c r="CI95" s="31">
        <f t="shared" ca="1" si="229"/>
        <v>3522.44</v>
      </c>
      <c r="CJ95" s="31">
        <f t="shared" ca="1" si="230"/>
        <v>3072.53</v>
      </c>
      <c r="CK95" s="32">
        <f t="shared" ca="1" si="279"/>
        <v>3574.09</v>
      </c>
      <c r="CL95" s="32">
        <f t="shared" ca="1" si="280"/>
        <v>8113.93</v>
      </c>
      <c r="CM95" s="32">
        <f t="shared" ca="1" si="281"/>
        <v>3463.24</v>
      </c>
      <c r="CN95" s="32">
        <f t="shared" ca="1" si="282"/>
        <v>1069.83</v>
      </c>
      <c r="CO95" s="32">
        <f t="shared" ca="1" si="283"/>
        <v>3395.83</v>
      </c>
      <c r="CP95" s="32">
        <f t="shared" ca="1" si="284"/>
        <v>2384.56</v>
      </c>
      <c r="CQ95" s="32">
        <f t="shared" ca="1" si="285"/>
        <v>10411.23</v>
      </c>
      <c r="CR95" s="32">
        <f t="shared" ca="1" si="286"/>
        <v>2973.88</v>
      </c>
      <c r="CS95" s="32">
        <f t="shared" ca="1" si="287"/>
        <v>731.57</v>
      </c>
      <c r="CT95" s="32">
        <f t="shared" ca="1" si="288"/>
        <v>379.91</v>
      </c>
      <c r="CU95" s="32">
        <f t="shared" ca="1" si="289"/>
        <v>1896.7</v>
      </c>
      <c r="CV95" s="32">
        <f t="shared" ca="1" si="290"/>
        <v>1654.44</v>
      </c>
      <c r="CW95" s="31">
        <f t="shared" ca="1" si="291"/>
        <v>-37783.299999999996</v>
      </c>
      <c r="CX95" s="31">
        <f t="shared" ca="1" si="292"/>
        <v>-85775.82</v>
      </c>
      <c r="CY95" s="31">
        <f t="shared" ca="1" si="293"/>
        <v>-36611.350000000006</v>
      </c>
      <c r="CZ95" s="31">
        <f t="shared" ca="1" si="294"/>
        <v>-10698.25</v>
      </c>
      <c r="DA95" s="31">
        <f t="shared" ca="1" si="295"/>
        <v>-33958.320000000007</v>
      </c>
      <c r="DB95" s="31">
        <f t="shared" ca="1" si="296"/>
        <v>-23845.570000000003</v>
      </c>
      <c r="DC95" s="31">
        <f t="shared" ca="1" si="297"/>
        <v>-148731.79</v>
      </c>
      <c r="DD95" s="31">
        <f t="shared" ca="1" si="298"/>
        <v>-42483.929999999993</v>
      </c>
      <c r="DE95" s="31">
        <f t="shared" ca="1" si="299"/>
        <v>-10450.969999999999</v>
      </c>
      <c r="DF95" s="31">
        <f t="shared" ca="1" si="300"/>
        <v>-8249.39</v>
      </c>
      <c r="DG95" s="31">
        <f t="shared" ca="1" si="301"/>
        <v>-41185.410000000003</v>
      </c>
      <c r="DH95" s="31">
        <f t="shared" ca="1" si="302"/>
        <v>-35924.899999999994</v>
      </c>
      <c r="DI95" s="32">
        <f t="shared" ca="1" si="231"/>
        <v>-1889.17</v>
      </c>
      <c r="DJ95" s="32">
        <f t="shared" ca="1" si="232"/>
        <v>-4288.79</v>
      </c>
      <c r="DK95" s="32">
        <f t="shared" ca="1" si="233"/>
        <v>-1830.57</v>
      </c>
      <c r="DL95" s="32">
        <f t="shared" ca="1" si="234"/>
        <v>-534.91</v>
      </c>
      <c r="DM95" s="32">
        <f t="shared" ca="1" si="235"/>
        <v>-1697.92</v>
      </c>
      <c r="DN95" s="32">
        <f t="shared" ca="1" si="236"/>
        <v>-1192.28</v>
      </c>
      <c r="DO95" s="32">
        <f t="shared" ca="1" si="237"/>
        <v>-7436.59</v>
      </c>
      <c r="DP95" s="32">
        <f t="shared" ca="1" si="238"/>
        <v>-2124.1999999999998</v>
      </c>
      <c r="DQ95" s="32">
        <f t="shared" ca="1" si="239"/>
        <v>-522.54999999999995</v>
      </c>
      <c r="DR95" s="32">
        <f t="shared" ca="1" si="240"/>
        <v>-412.47</v>
      </c>
      <c r="DS95" s="32">
        <f t="shared" ca="1" si="241"/>
        <v>-2059.27</v>
      </c>
      <c r="DT95" s="32">
        <f t="shared" ca="1" si="242"/>
        <v>-1796.25</v>
      </c>
      <c r="DU95" s="31">
        <f t="shared" ca="1" si="243"/>
        <v>-7043.36</v>
      </c>
      <c r="DV95" s="31">
        <f t="shared" ca="1" si="244"/>
        <v>-15789.52</v>
      </c>
      <c r="DW95" s="31">
        <f t="shared" ca="1" si="245"/>
        <v>-6662.14</v>
      </c>
      <c r="DX95" s="31">
        <f t="shared" ca="1" si="246"/>
        <v>-1921.77</v>
      </c>
      <c r="DY95" s="31">
        <f t="shared" ca="1" si="247"/>
        <v>-6023.3</v>
      </c>
      <c r="DZ95" s="31">
        <f t="shared" ca="1" si="248"/>
        <v>-4173.88</v>
      </c>
      <c r="EA95" s="31">
        <f t="shared" ca="1" si="249"/>
        <v>-25697.52</v>
      </c>
      <c r="EB95" s="31">
        <f t="shared" ca="1" si="250"/>
        <v>-7241.04</v>
      </c>
      <c r="EC95" s="31">
        <f t="shared" ca="1" si="251"/>
        <v>-1756.87</v>
      </c>
      <c r="ED95" s="31">
        <f t="shared" ca="1" si="252"/>
        <v>-1368.13</v>
      </c>
      <c r="EE95" s="31">
        <f t="shared" ca="1" si="253"/>
        <v>-6734.24</v>
      </c>
      <c r="EF95" s="31">
        <f t="shared" ca="1" si="254"/>
        <v>-5792.9</v>
      </c>
      <c r="EG95" s="32">
        <f t="shared" ca="1" si="255"/>
        <v>-46715.829999999994</v>
      </c>
      <c r="EH95" s="32">
        <f t="shared" ca="1" si="256"/>
        <v>-105854.13</v>
      </c>
      <c r="EI95" s="32">
        <f t="shared" ca="1" si="257"/>
        <v>-45104.060000000005</v>
      </c>
      <c r="EJ95" s="32">
        <f t="shared" ca="1" si="258"/>
        <v>-13154.93</v>
      </c>
      <c r="EK95" s="32">
        <f t="shared" ca="1" si="259"/>
        <v>-41679.540000000008</v>
      </c>
      <c r="EL95" s="32">
        <f t="shared" ca="1" si="260"/>
        <v>-29211.730000000003</v>
      </c>
      <c r="EM95" s="32">
        <f t="shared" ca="1" si="261"/>
        <v>-181865.9</v>
      </c>
      <c r="EN95" s="32">
        <f t="shared" ca="1" si="262"/>
        <v>-51849.169999999991</v>
      </c>
      <c r="EO95" s="32">
        <f t="shared" ca="1" si="263"/>
        <v>-12730.39</v>
      </c>
      <c r="EP95" s="32">
        <f t="shared" ca="1" si="264"/>
        <v>-10029.989999999998</v>
      </c>
      <c r="EQ95" s="32">
        <f t="shared" ca="1" si="265"/>
        <v>-49978.92</v>
      </c>
      <c r="ER95" s="32">
        <f t="shared" ca="1" si="266"/>
        <v>-43514.049999999996</v>
      </c>
    </row>
    <row r="96" spans="1:148" x14ac:dyDescent="0.25">
      <c r="A96" t="s">
        <v>497</v>
      </c>
      <c r="B96" s="1" t="s">
        <v>101</v>
      </c>
      <c r="C96" t="str">
        <f t="shared" ca="1" si="303"/>
        <v>NPC1</v>
      </c>
      <c r="D96" t="str">
        <f t="shared" ca="1" si="304"/>
        <v>Northstone Power</v>
      </c>
      <c r="E96" s="51">
        <v>2.0490710000000001</v>
      </c>
      <c r="F96" s="51">
        <v>33.388773999999998</v>
      </c>
      <c r="G96" s="51">
        <v>368.74459200000001</v>
      </c>
      <c r="H96" s="51">
        <v>128.490061</v>
      </c>
      <c r="I96" s="51">
        <v>6.9179820000000003</v>
      </c>
      <c r="J96" s="51">
        <v>3.0271170000000001</v>
      </c>
      <c r="K96" s="51">
        <v>29.931640000000002</v>
      </c>
      <c r="L96" s="51">
        <v>0.78605599999999998</v>
      </c>
      <c r="M96" s="51">
        <v>27.489000999999998</v>
      </c>
      <c r="N96" s="51">
        <v>21.119557</v>
      </c>
      <c r="O96" s="51">
        <v>60.364184000000002</v>
      </c>
      <c r="P96" s="51">
        <v>41.422756</v>
      </c>
      <c r="Q96" s="32">
        <v>60.51</v>
      </c>
      <c r="R96" s="32">
        <v>6025.39</v>
      </c>
      <c r="S96" s="32">
        <v>26739.17</v>
      </c>
      <c r="T96" s="32">
        <v>5876.56</v>
      </c>
      <c r="U96" s="32">
        <v>207.66</v>
      </c>
      <c r="V96" s="32">
        <v>191</v>
      </c>
      <c r="W96" s="32">
        <v>28789.9</v>
      </c>
      <c r="X96" s="32">
        <v>22.46</v>
      </c>
      <c r="Y96" s="32">
        <v>688.86</v>
      </c>
      <c r="Z96" s="32">
        <v>658.91</v>
      </c>
      <c r="AA96" s="32">
        <v>2620.65</v>
      </c>
      <c r="AB96" s="32">
        <v>1578.06</v>
      </c>
      <c r="AC96" s="2">
        <v>-8.1300000000000008</v>
      </c>
      <c r="AD96" s="2">
        <v>-8.1300000000000008</v>
      </c>
      <c r="AE96" s="2">
        <v>-8.1300000000000008</v>
      </c>
      <c r="AF96" s="2">
        <v>-8.1300000000000008</v>
      </c>
      <c r="AG96" s="2">
        <v>-8.1300000000000008</v>
      </c>
      <c r="AH96" s="2">
        <v>-8.1300000000000008</v>
      </c>
      <c r="AI96" s="2">
        <v>-8.1300000000000008</v>
      </c>
      <c r="AJ96" s="2">
        <v>-8.1300000000000008</v>
      </c>
      <c r="AK96" s="2">
        <v>-8.1300000000000008</v>
      </c>
      <c r="AL96" s="2">
        <v>-8.1300000000000008</v>
      </c>
      <c r="AM96" s="2">
        <v>-8.1300000000000008</v>
      </c>
      <c r="AN96" s="2">
        <v>-8.1300000000000008</v>
      </c>
      <c r="AO96" s="33">
        <v>-4.92</v>
      </c>
      <c r="AP96" s="33">
        <v>-489.86</v>
      </c>
      <c r="AQ96" s="33">
        <v>-2173.89</v>
      </c>
      <c r="AR96" s="33">
        <v>-477.76</v>
      </c>
      <c r="AS96" s="33">
        <v>-16.88</v>
      </c>
      <c r="AT96" s="33">
        <v>-15.53</v>
      </c>
      <c r="AU96" s="33">
        <v>-2340.62</v>
      </c>
      <c r="AV96" s="33">
        <v>-1.83</v>
      </c>
      <c r="AW96" s="33">
        <v>-56</v>
      </c>
      <c r="AX96" s="33">
        <v>-53.57</v>
      </c>
      <c r="AY96" s="33">
        <v>-213.06</v>
      </c>
      <c r="AZ96" s="33">
        <v>-128.30000000000001</v>
      </c>
      <c r="BA96" s="31">
        <f t="shared" si="267"/>
        <v>-7.0000000000000007E-2</v>
      </c>
      <c r="BB96" s="31">
        <f t="shared" si="268"/>
        <v>-6.63</v>
      </c>
      <c r="BC96" s="31">
        <f t="shared" si="269"/>
        <v>-29.41</v>
      </c>
      <c r="BD96" s="31">
        <f t="shared" si="270"/>
        <v>-8.81</v>
      </c>
      <c r="BE96" s="31">
        <f t="shared" si="271"/>
        <v>-0.31</v>
      </c>
      <c r="BF96" s="31">
        <f t="shared" si="272"/>
        <v>-0.28999999999999998</v>
      </c>
      <c r="BG96" s="31">
        <f t="shared" si="273"/>
        <v>43.18</v>
      </c>
      <c r="BH96" s="31">
        <f t="shared" si="274"/>
        <v>0.03</v>
      </c>
      <c r="BI96" s="31">
        <f t="shared" si="275"/>
        <v>1.03</v>
      </c>
      <c r="BJ96" s="31">
        <f t="shared" si="276"/>
        <v>4.41</v>
      </c>
      <c r="BK96" s="31">
        <f t="shared" si="277"/>
        <v>17.559999999999999</v>
      </c>
      <c r="BL96" s="31">
        <f t="shared" si="278"/>
        <v>10.57</v>
      </c>
      <c r="BM96" s="6">
        <f t="shared" ca="1" si="305"/>
        <v>-0.12</v>
      </c>
      <c r="BN96" s="6">
        <f t="shared" ca="1" si="305"/>
        <v>-0.12</v>
      </c>
      <c r="BO96" s="6">
        <f t="shared" ca="1" si="305"/>
        <v>-0.12</v>
      </c>
      <c r="BP96" s="6">
        <f t="shared" ca="1" si="305"/>
        <v>-0.12</v>
      </c>
      <c r="BQ96" s="6">
        <f t="shared" ca="1" si="305"/>
        <v>-0.12</v>
      </c>
      <c r="BR96" s="6">
        <f t="shared" ca="1" si="305"/>
        <v>-0.12</v>
      </c>
      <c r="BS96" s="6">
        <f t="shared" ca="1" si="305"/>
        <v>-0.12</v>
      </c>
      <c r="BT96" s="6">
        <f t="shared" ca="1" si="305"/>
        <v>-0.12</v>
      </c>
      <c r="BU96" s="6">
        <f t="shared" ca="1" si="305"/>
        <v>-0.12</v>
      </c>
      <c r="BV96" s="6">
        <f t="shared" ca="1" si="305"/>
        <v>-0.12</v>
      </c>
      <c r="BW96" s="6">
        <f t="shared" ca="1" si="305"/>
        <v>-0.12</v>
      </c>
      <c r="BX96" s="6">
        <f t="shared" ca="1" si="305"/>
        <v>-0.12</v>
      </c>
      <c r="BY96" s="31">
        <f t="shared" ca="1" si="219"/>
        <v>-7.26</v>
      </c>
      <c r="BZ96" s="31">
        <f t="shared" ca="1" si="220"/>
        <v>-723.05</v>
      </c>
      <c r="CA96" s="31">
        <f t="shared" ca="1" si="221"/>
        <v>-3208.7</v>
      </c>
      <c r="CB96" s="31">
        <f t="shared" ca="1" si="222"/>
        <v>-705.19</v>
      </c>
      <c r="CC96" s="31">
        <f t="shared" ca="1" si="223"/>
        <v>-24.92</v>
      </c>
      <c r="CD96" s="31">
        <f t="shared" ca="1" si="224"/>
        <v>-22.92</v>
      </c>
      <c r="CE96" s="31">
        <f t="shared" ca="1" si="225"/>
        <v>-3454.79</v>
      </c>
      <c r="CF96" s="31">
        <f t="shared" ca="1" si="226"/>
        <v>-2.7</v>
      </c>
      <c r="CG96" s="31">
        <f t="shared" ca="1" si="227"/>
        <v>-82.66</v>
      </c>
      <c r="CH96" s="31">
        <f t="shared" ca="1" si="228"/>
        <v>-79.069999999999993</v>
      </c>
      <c r="CI96" s="31">
        <f t="shared" ca="1" si="229"/>
        <v>-314.48</v>
      </c>
      <c r="CJ96" s="31">
        <f t="shared" ca="1" si="230"/>
        <v>-189.37</v>
      </c>
      <c r="CK96" s="32">
        <f t="shared" ca="1" si="279"/>
        <v>0.04</v>
      </c>
      <c r="CL96" s="32">
        <f t="shared" ca="1" si="280"/>
        <v>4.22</v>
      </c>
      <c r="CM96" s="32">
        <f t="shared" ca="1" si="281"/>
        <v>18.72</v>
      </c>
      <c r="CN96" s="32">
        <f t="shared" ca="1" si="282"/>
        <v>4.1100000000000003</v>
      </c>
      <c r="CO96" s="32">
        <f t="shared" ca="1" si="283"/>
        <v>0.15</v>
      </c>
      <c r="CP96" s="32">
        <f t="shared" ca="1" si="284"/>
        <v>0.13</v>
      </c>
      <c r="CQ96" s="32">
        <f t="shared" ca="1" si="285"/>
        <v>20.149999999999999</v>
      </c>
      <c r="CR96" s="32">
        <f t="shared" ca="1" si="286"/>
        <v>0.02</v>
      </c>
      <c r="CS96" s="32">
        <f t="shared" ca="1" si="287"/>
        <v>0.48</v>
      </c>
      <c r="CT96" s="32">
        <f t="shared" ca="1" si="288"/>
        <v>0.46</v>
      </c>
      <c r="CU96" s="32">
        <f t="shared" ca="1" si="289"/>
        <v>1.83</v>
      </c>
      <c r="CV96" s="32">
        <f t="shared" ca="1" si="290"/>
        <v>1.1000000000000001</v>
      </c>
      <c r="CW96" s="31">
        <f t="shared" ca="1" si="291"/>
        <v>-2.23</v>
      </c>
      <c r="CX96" s="31">
        <f t="shared" ca="1" si="292"/>
        <v>-222.33999999999992</v>
      </c>
      <c r="CY96" s="31">
        <f t="shared" ca="1" si="293"/>
        <v>-986.68000000000018</v>
      </c>
      <c r="CZ96" s="31">
        <f t="shared" ca="1" si="294"/>
        <v>-214.51000000000005</v>
      </c>
      <c r="DA96" s="31">
        <f t="shared" ca="1" si="295"/>
        <v>-7.5800000000000045</v>
      </c>
      <c r="DB96" s="31">
        <f t="shared" ca="1" si="296"/>
        <v>-6.9700000000000033</v>
      </c>
      <c r="DC96" s="31">
        <f t="shared" ca="1" si="297"/>
        <v>-1137.2</v>
      </c>
      <c r="DD96" s="31">
        <f t="shared" ca="1" si="298"/>
        <v>-0.88000000000000012</v>
      </c>
      <c r="DE96" s="31">
        <f t="shared" ca="1" si="299"/>
        <v>-27.209999999999994</v>
      </c>
      <c r="DF96" s="31">
        <f t="shared" ca="1" si="300"/>
        <v>-29.45</v>
      </c>
      <c r="DG96" s="31">
        <f t="shared" ca="1" si="301"/>
        <v>-117.15000000000003</v>
      </c>
      <c r="DH96" s="31">
        <f t="shared" ca="1" si="302"/>
        <v>-70.539999999999992</v>
      </c>
      <c r="DI96" s="32">
        <f t="shared" ca="1" si="231"/>
        <v>-0.11</v>
      </c>
      <c r="DJ96" s="32">
        <f t="shared" ca="1" si="232"/>
        <v>-11.12</v>
      </c>
      <c r="DK96" s="32">
        <f t="shared" ca="1" si="233"/>
        <v>-49.33</v>
      </c>
      <c r="DL96" s="32">
        <f t="shared" ca="1" si="234"/>
        <v>-10.73</v>
      </c>
      <c r="DM96" s="32">
        <f t="shared" ca="1" si="235"/>
        <v>-0.38</v>
      </c>
      <c r="DN96" s="32">
        <f t="shared" ca="1" si="236"/>
        <v>-0.35</v>
      </c>
      <c r="DO96" s="32">
        <f t="shared" ca="1" si="237"/>
        <v>-56.86</v>
      </c>
      <c r="DP96" s="32">
        <f t="shared" ca="1" si="238"/>
        <v>-0.04</v>
      </c>
      <c r="DQ96" s="32">
        <f t="shared" ca="1" si="239"/>
        <v>-1.36</v>
      </c>
      <c r="DR96" s="32">
        <f t="shared" ca="1" si="240"/>
        <v>-1.47</v>
      </c>
      <c r="DS96" s="32">
        <f t="shared" ca="1" si="241"/>
        <v>-5.86</v>
      </c>
      <c r="DT96" s="32">
        <f t="shared" ca="1" si="242"/>
        <v>-3.53</v>
      </c>
      <c r="DU96" s="31">
        <f t="shared" ca="1" si="243"/>
        <v>-0.42</v>
      </c>
      <c r="DV96" s="31">
        <f t="shared" ca="1" si="244"/>
        <v>-40.93</v>
      </c>
      <c r="DW96" s="31">
        <f t="shared" ca="1" si="245"/>
        <v>-179.55</v>
      </c>
      <c r="DX96" s="31">
        <f t="shared" ca="1" si="246"/>
        <v>-38.53</v>
      </c>
      <c r="DY96" s="31">
        <f t="shared" ca="1" si="247"/>
        <v>-1.34</v>
      </c>
      <c r="DZ96" s="31">
        <f t="shared" ca="1" si="248"/>
        <v>-1.22</v>
      </c>
      <c r="EA96" s="31">
        <f t="shared" ca="1" si="249"/>
        <v>-196.48</v>
      </c>
      <c r="EB96" s="31">
        <f t="shared" ca="1" si="250"/>
        <v>-0.15</v>
      </c>
      <c r="EC96" s="31">
        <f t="shared" ca="1" si="251"/>
        <v>-4.57</v>
      </c>
      <c r="ED96" s="31">
        <f t="shared" ca="1" si="252"/>
        <v>-4.88</v>
      </c>
      <c r="EE96" s="31">
        <f t="shared" ca="1" si="253"/>
        <v>-19.16</v>
      </c>
      <c r="EF96" s="31">
        <f t="shared" ca="1" si="254"/>
        <v>-11.37</v>
      </c>
      <c r="EG96" s="32">
        <f t="shared" ca="1" si="255"/>
        <v>-2.76</v>
      </c>
      <c r="EH96" s="32">
        <f t="shared" ca="1" si="256"/>
        <v>-274.38999999999993</v>
      </c>
      <c r="EI96" s="32">
        <f t="shared" ca="1" si="257"/>
        <v>-1215.5600000000002</v>
      </c>
      <c r="EJ96" s="32">
        <f t="shared" ca="1" si="258"/>
        <v>-263.77000000000004</v>
      </c>
      <c r="EK96" s="32">
        <f t="shared" ca="1" si="259"/>
        <v>-9.3000000000000043</v>
      </c>
      <c r="EL96" s="32">
        <f t="shared" ca="1" si="260"/>
        <v>-8.5400000000000027</v>
      </c>
      <c r="EM96" s="32">
        <f t="shared" ca="1" si="261"/>
        <v>-1390.54</v>
      </c>
      <c r="EN96" s="32">
        <f t="shared" ca="1" si="262"/>
        <v>-1.07</v>
      </c>
      <c r="EO96" s="32">
        <f t="shared" ca="1" si="263"/>
        <v>-33.139999999999993</v>
      </c>
      <c r="EP96" s="32">
        <f t="shared" ca="1" si="264"/>
        <v>-35.799999999999997</v>
      </c>
      <c r="EQ96" s="32">
        <f t="shared" ca="1" si="265"/>
        <v>-142.17000000000004</v>
      </c>
      <c r="ER96" s="32">
        <f t="shared" ca="1" si="266"/>
        <v>-85.44</v>
      </c>
    </row>
    <row r="97" spans="1:148" x14ac:dyDescent="0.25">
      <c r="A97" t="s">
        <v>498</v>
      </c>
      <c r="B97" s="1" t="s">
        <v>82</v>
      </c>
      <c r="C97" t="str">
        <f t="shared" ca="1" si="303"/>
        <v>NPP1</v>
      </c>
      <c r="D97" t="str">
        <f t="shared" ca="1" si="304"/>
        <v>Northern Prairie Power Project</v>
      </c>
      <c r="E97" s="51">
        <v>9104.34</v>
      </c>
      <c r="F97" s="51">
        <v>19830.216</v>
      </c>
      <c r="G97" s="51">
        <v>9716.1119999999992</v>
      </c>
      <c r="H97" s="51">
        <v>2831.2620000000002</v>
      </c>
      <c r="I97" s="51">
        <v>11626.188</v>
      </c>
      <c r="J97" s="51">
        <v>3970.68</v>
      </c>
      <c r="K97" s="51">
        <v>18392.598000000002</v>
      </c>
      <c r="L97" s="51">
        <v>7310.6459999999997</v>
      </c>
      <c r="M97" s="51">
        <v>12348.335999999999</v>
      </c>
      <c r="N97" s="51">
        <v>7548.87</v>
      </c>
      <c r="O97" s="51">
        <v>9060.4500000000007</v>
      </c>
      <c r="P97" s="51">
        <v>2284.422</v>
      </c>
      <c r="Q97" s="32">
        <v>1013179.19</v>
      </c>
      <c r="R97" s="32">
        <v>3311999.53</v>
      </c>
      <c r="S97" s="32">
        <v>896402.25</v>
      </c>
      <c r="T97" s="32">
        <v>130103.51</v>
      </c>
      <c r="U97" s="32">
        <v>1956901.32</v>
      </c>
      <c r="V97" s="32">
        <v>812377.76</v>
      </c>
      <c r="W97" s="32">
        <v>5811029.2000000002</v>
      </c>
      <c r="X97" s="32">
        <v>1023920.42</v>
      </c>
      <c r="Y97" s="32">
        <v>309356.71999999997</v>
      </c>
      <c r="Z97" s="32">
        <v>260967.45</v>
      </c>
      <c r="AA97" s="32">
        <v>793820.06</v>
      </c>
      <c r="AB97" s="32">
        <v>84571.38</v>
      </c>
      <c r="AC97" s="2">
        <v>-8.7200000000000006</v>
      </c>
      <c r="AD97" s="2">
        <v>-8.7200000000000006</v>
      </c>
      <c r="AE97" s="2">
        <v>-8.7200000000000006</v>
      </c>
      <c r="AF97" s="2">
        <v>-8.7200000000000006</v>
      </c>
      <c r="AG97" s="2">
        <v>-8.7200000000000006</v>
      </c>
      <c r="AH97" s="2">
        <v>-8.7200000000000006</v>
      </c>
      <c r="AI97" s="2">
        <v>-8.7200000000000006</v>
      </c>
      <c r="AJ97" s="2">
        <v>-8.7200000000000006</v>
      </c>
      <c r="AK97" s="2">
        <v>-8.7200000000000006</v>
      </c>
      <c r="AL97" s="2">
        <v>-8.7200000000000006</v>
      </c>
      <c r="AM97" s="2">
        <v>-8.7200000000000006</v>
      </c>
      <c r="AN97" s="2">
        <v>-8.7200000000000006</v>
      </c>
      <c r="AO97" s="33">
        <v>-88349.23</v>
      </c>
      <c r="AP97" s="33">
        <v>-288806.36</v>
      </c>
      <c r="AQ97" s="33">
        <v>-78166.28</v>
      </c>
      <c r="AR97" s="33">
        <v>-11345.03</v>
      </c>
      <c r="AS97" s="33">
        <v>-170641.8</v>
      </c>
      <c r="AT97" s="33">
        <v>-70839.34</v>
      </c>
      <c r="AU97" s="33">
        <v>-506721.75</v>
      </c>
      <c r="AV97" s="33">
        <v>-89285.86</v>
      </c>
      <c r="AW97" s="33">
        <v>-26975.91</v>
      </c>
      <c r="AX97" s="33">
        <v>-22756.36</v>
      </c>
      <c r="AY97" s="33">
        <v>-69221.11</v>
      </c>
      <c r="AZ97" s="33">
        <v>-7374.62</v>
      </c>
      <c r="BA97" s="31">
        <f t="shared" si="267"/>
        <v>-1114.5</v>
      </c>
      <c r="BB97" s="31">
        <f t="shared" si="268"/>
        <v>-3643.2</v>
      </c>
      <c r="BC97" s="31">
        <f t="shared" si="269"/>
        <v>-986.04</v>
      </c>
      <c r="BD97" s="31">
        <f t="shared" si="270"/>
        <v>-195.16</v>
      </c>
      <c r="BE97" s="31">
        <f t="shared" si="271"/>
        <v>-2935.35</v>
      </c>
      <c r="BF97" s="31">
        <f t="shared" si="272"/>
        <v>-1218.57</v>
      </c>
      <c r="BG97" s="31">
        <f t="shared" si="273"/>
        <v>8716.5400000000009</v>
      </c>
      <c r="BH97" s="31">
        <f t="shared" si="274"/>
        <v>1535.88</v>
      </c>
      <c r="BI97" s="31">
        <f t="shared" si="275"/>
        <v>464.04</v>
      </c>
      <c r="BJ97" s="31">
        <f t="shared" si="276"/>
        <v>1748.48</v>
      </c>
      <c r="BK97" s="31">
        <f t="shared" si="277"/>
        <v>5318.59</v>
      </c>
      <c r="BL97" s="31">
        <f t="shared" si="278"/>
        <v>566.63</v>
      </c>
      <c r="BM97" s="6">
        <f t="shared" ca="1" si="305"/>
        <v>-0.12</v>
      </c>
      <c r="BN97" s="6">
        <f t="shared" ca="1" si="305"/>
        <v>-0.12</v>
      </c>
      <c r="BO97" s="6">
        <f t="shared" ca="1" si="305"/>
        <v>-0.12</v>
      </c>
      <c r="BP97" s="6">
        <f t="shared" ca="1" si="305"/>
        <v>-0.12</v>
      </c>
      <c r="BQ97" s="6">
        <f t="shared" ca="1" si="305"/>
        <v>-0.12</v>
      </c>
      <c r="BR97" s="6">
        <f t="shared" ca="1" si="305"/>
        <v>-0.12</v>
      </c>
      <c r="BS97" s="6">
        <f t="shared" ca="1" si="305"/>
        <v>-0.12</v>
      </c>
      <c r="BT97" s="6">
        <f t="shared" ca="1" si="305"/>
        <v>-0.12</v>
      </c>
      <c r="BU97" s="6">
        <f t="shared" ca="1" si="305"/>
        <v>-0.12</v>
      </c>
      <c r="BV97" s="6">
        <f t="shared" ca="1" si="305"/>
        <v>-0.12</v>
      </c>
      <c r="BW97" s="6">
        <f t="shared" ca="1" si="305"/>
        <v>-0.12</v>
      </c>
      <c r="BX97" s="6">
        <f t="shared" ca="1" si="305"/>
        <v>-0.12</v>
      </c>
      <c r="BY97" s="31">
        <f t="shared" ca="1" si="219"/>
        <v>-121581.5</v>
      </c>
      <c r="BZ97" s="31">
        <f t="shared" ca="1" si="220"/>
        <v>-397439.94</v>
      </c>
      <c r="CA97" s="31">
        <f t="shared" ca="1" si="221"/>
        <v>-107568.27</v>
      </c>
      <c r="CB97" s="31">
        <f t="shared" ca="1" si="222"/>
        <v>-15612.42</v>
      </c>
      <c r="CC97" s="31">
        <f t="shared" ca="1" si="223"/>
        <v>-234828.16</v>
      </c>
      <c r="CD97" s="31">
        <f t="shared" ca="1" si="224"/>
        <v>-97485.33</v>
      </c>
      <c r="CE97" s="31">
        <f t="shared" ca="1" si="225"/>
        <v>-697323.5</v>
      </c>
      <c r="CF97" s="31">
        <f t="shared" ca="1" si="226"/>
        <v>-122870.45</v>
      </c>
      <c r="CG97" s="31">
        <f t="shared" ca="1" si="227"/>
        <v>-37122.81</v>
      </c>
      <c r="CH97" s="31">
        <f t="shared" ca="1" si="228"/>
        <v>-31316.09</v>
      </c>
      <c r="CI97" s="31">
        <f t="shared" ca="1" si="229"/>
        <v>-95258.41</v>
      </c>
      <c r="CJ97" s="31">
        <f t="shared" ca="1" si="230"/>
        <v>-10148.57</v>
      </c>
      <c r="CK97" s="32">
        <f t="shared" ca="1" si="279"/>
        <v>709.23</v>
      </c>
      <c r="CL97" s="32">
        <f t="shared" ca="1" si="280"/>
        <v>2318.4</v>
      </c>
      <c r="CM97" s="32">
        <f t="shared" ca="1" si="281"/>
        <v>627.48</v>
      </c>
      <c r="CN97" s="32">
        <f t="shared" ca="1" si="282"/>
        <v>91.07</v>
      </c>
      <c r="CO97" s="32">
        <f t="shared" ca="1" si="283"/>
        <v>1369.83</v>
      </c>
      <c r="CP97" s="32">
        <f t="shared" ca="1" si="284"/>
        <v>568.66</v>
      </c>
      <c r="CQ97" s="32">
        <f t="shared" ca="1" si="285"/>
        <v>4067.72</v>
      </c>
      <c r="CR97" s="32">
        <f t="shared" ca="1" si="286"/>
        <v>716.74</v>
      </c>
      <c r="CS97" s="32">
        <f t="shared" ca="1" si="287"/>
        <v>216.55</v>
      </c>
      <c r="CT97" s="32">
        <f t="shared" ca="1" si="288"/>
        <v>182.68</v>
      </c>
      <c r="CU97" s="32">
        <f t="shared" ca="1" si="289"/>
        <v>555.66999999999996</v>
      </c>
      <c r="CV97" s="32">
        <f t="shared" ca="1" si="290"/>
        <v>59.2</v>
      </c>
      <c r="CW97" s="31">
        <f t="shared" ca="1" si="291"/>
        <v>-31408.540000000008</v>
      </c>
      <c r="CX97" s="31">
        <f t="shared" ca="1" si="292"/>
        <v>-102671.98</v>
      </c>
      <c r="CY97" s="31">
        <f t="shared" ca="1" si="293"/>
        <v>-27788.470000000008</v>
      </c>
      <c r="CZ97" s="31">
        <f t="shared" ca="1" si="294"/>
        <v>-3981.16</v>
      </c>
      <c r="DA97" s="31">
        <f t="shared" ca="1" si="295"/>
        <v>-59881.180000000029</v>
      </c>
      <c r="DB97" s="31">
        <f t="shared" ca="1" si="296"/>
        <v>-24858.760000000002</v>
      </c>
      <c r="DC97" s="31">
        <f t="shared" ca="1" si="297"/>
        <v>-195250.57000000004</v>
      </c>
      <c r="DD97" s="31">
        <f t="shared" ca="1" si="298"/>
        <v>-34403.729999999989</v>
      </c>
      <c r="DE97" s="31">
        <f t="shared" ca="1" si="299"/>
        <v>-10394.389999999996</v>
      </c>
      <c r="DF97" s="31">
        <f t="shared" ca="1" si="300"/>
        <v>-10125.529999999999</v>
      </c>
      <c r="DG97" s="31">
        <f t="shared" ca="1" si="301"/>
        <v>-30800.220000000005</v>
      </c>
      <c r="DH97" s="31">
        <f t="shared" ca="1" si="302"/>
        <v>-3281.3799999999992</v>
      </c>
      <c r="DI97" s="32">
        <f t="shared" ca="1" si="231"/>
        <v>-1570.43</v>
      </c>
      <c r="DJ97" s="32">
        <f t="shared" ca="1" si="232"/>
        <v>-5133.6000000000004</v>
      </c>
      <c r="DK97" s="32">
        <f t="shared" ca="1" si="233"/>
        <v>-1389.42</v>
      </c>
      <c r="DL97" s="32">
        <f t="shared" ca="1" si="234"/>
        <v>-199.06</v>
      </c>
      <c r="DM97" s="32">
        <f t="shared" ca="1" si="235"/>
        <v>-2994.06</v>
      </c>
      <c r="DN97" s="32">
        <f t="shared" ca="1" si="236"/>
        <v>-1242.94</v>
      </c>
      <c r="DO97" s="32">
        <f t="shared" ca="1" si="237"/>
        <v>-9762.5300000000007</v>
      </c>
      <c r="DP97" s="32">
        <f t="shared" ca="1" si="238"/>
        <v>-1720.19</v>
      </c>
      <c r="DQ97" s="32">
        <f t="shared" ca="1" si="239"/>
        <v>-519.72</v>
      </c>
      <c r="DR97" s="32">
        <f t="shared" ca="1" si="240"/>
        <v>-506.28</v>
      </c>
      <c r="DS97" s="32">
        <f t="shared" ca="1" si="241"/>
        <v>-1540.01</v>
      </c>
      <c r="DT97" s="32">
        <f t="shared" ca="1" si="242"/>
        <v>-164.07</v>
      </c>
      <c r="DU97" s="31">
        <f t="shared" ca="1" si="243"/>
        <v>-5855.01</v>
      </c>
      <c r="DV97" s="31">
        <f t="shared" ca="1" si="244"/>
        <v>-18899.75</v>
      </c>
      <c r="DW97" s="31">
        <f t="shared" ca="1" si="245"/>
        <v>-5056.6499999999996</v>
      </c>
      <c r="DX97" s="31">
        <f t="shared" ca="1" si="246"/>
        <v>-715.15</v>
      </c>
      <c r="DY97" s="31">
        <f t="shared" ca="1" si="247"/>
        <v>-10621.33</v>
      </c>
      <c r="DZ97" s="31">
        <f t="shared" ca="1" si="248"/>
        <v>-4351.22</v>
      </c>
      <c r="EA97" s="31">
        <f t="shared" ca="1" si="249"/>
        <v>-33734.92</v>
      </c>
      <c r="EB97" s="31">
        <f t="shared" ca="1" si="250"/>
        <v>-5863.84</v>
      </c>
      <c r="EC97" s="31">
        <f t="shared" ca="1" si="251"/>
        <v>-1747.36</v>
      </c>
      <c r="ED97" s="31">
        <f t="shared" ca="1" si="252"/>
        <v>-1679.28</v>
      </c>
      <c r="EE97" s="31">
        <f t="shared" ca="1" si="253"/>
        <v>-5036.16</v>
      </c>
      <c r="EF97" s="31">
        <f t="shared" ca="1" si="254"/>
        <v>-529.12</v>
      </c>
      <c r="EG97" s="32">
        <f t="shared" ca="1" si="255"/>
        <v>-38833.98000000001</v>
      </c>
      <c r="EH97" s="32">
        <f t="shared" ca="1" si="256"/>
        <v>-126705.33</v>
      </c>
      <c r="EI97" s="32">
        <f t="shared" ca="1" si="257"/>
        <v>-34234.540000000008</v>
      </c>
      <c r="EJ97" s="32">
        <f t="shared" ca="1" si="258"/>
        <v>-4895.37</v>
      </c>
      <c r="EK97" s="32">
        <f t="shared" ca="1" si="259"/>
        <v>-73496.570000000022</v>
      </c>
      <c r="EL97" s="32">
        <f t="shared" ca="1" si="260"/>
        <v>-30452.920000000002</v>
      </c>
      <c r="EM97" s="32">
        <f t="shared" ca="1" si="261"/>
        <v>-238748.02000000002</v>
      </c>
      <c r="EN97" s="32">
        <f t="shared" ca="1" si="262"/>
        <v>-41987.759999999995</v>
      </c>
      <c r="EO97" s="32">
        <f t="shared" ca="1" si="263"/>
        <v>-12661.469999999996</v>
      </c>
      <c r="EP97" s="32">
        <f t="shared" ca="1" si="264"/>
        <v>-12311.09</v>
      </c>
      <c r="EQ97" s="32">
        <f t="shared" ca="1" si="265"/>
        <v>-37376.39</v>
      </c>
      <c r="ER97" s="32">
        <f t="shared" ca="1" si="266"/>
        <v>-3974.5699999999993</v>
      </c>
    </row>
    <row r="98" spans="1:148" x14ac:dyDescent="0.25">
      <c r="A98" t="s">
        <v>499</v>
      </c>
      <c r="B98" s="1" t="s">
        <v>102</v>
      </c>
      <c r="C98" t="str">
        <f t="shared" ca="1" si="303"/>
        <v>NRG3</v>
      </c>
      <c r="D98" t="str">
        <f t="shared" ca="1" si="304"/>
        <v>NRGreen</v>
      </c>
      <c r="E98" s="51">
        <v>0</v>
      </c>
      <c r="F98" s="51">
        <v>4.3799999999999999E-2</v>
      </c>
      <c r="G98" s="51">
        <v>0</v>
      </c>
      <c r="H98" s="51">
        <v>0</v>
      </c>
      <c r="I98" s="51">
        <v>0</v>
      </c>
      <c r="J98" s="51">
        <v>59.497199999999999</v>
      </c>
      <c r="K98" s="51">
        <v>0</v>
      </c>
      <c r="L98" s="51">
        <v>0</v>
      </c>
      <c r="M98" s="51">
        <v>194.0849</v>
      </c>
      <c r="N98" s="51">
        <v>1589.1116999999999</v>
      </c>
      <c r="O98" s="51">
        <v>2083.5417000000002</v>
      </c>
      <c r="P98" s="51">
        <v>5230.2605000000003</v>
      </c>
      <c r="Q98" s="32">
        <v>0</v>
      </c>
      <c r="R98" s="32">
        <v>2.33</v>
      </c>
      <c r="S98" s="32">
        <v>0</v>
      </c>
      <c r="T98" s="32">
        <v>0</v>
      </c>
      <c r="U98" s="32">
        <v>0</v>
      </c>
      <c r="V98" s="32">
        <v>12048.17</v>
      </c>
      <c r="W98" s="32">
        <v>0</v>
      </c>
      <c r="X98" s="32">
        <v>0</v>
      </c>
      <c r="Y98" s="32">
        <v>5639.27</v>
      </c>
      <c r="Z98" s="32">
        <v>43137.35</v>
      </c>
      <c r="AA98" s="32">
        <v>65626.48</v>
      </c>
      <c r="AB98" s="32">
        <v>132137.85999999999</v>
      </c>
      <c r="AC98" s="2">
        <v>-0.13</v>
      </c>
      <c r="AD98" s="2">
        <v>-0.13</v>
      </c>
      <c r="AE98" s="2">
        <v>-0.13</v>
      </c>
      <c r="AF98" s="2">
        <v>-0.13</v>
      </c>
      <c r="AG98" s="2">
        <v>-0.13</v>
      </c>
      <c r="AH98" s="2">
        <v>-0.13</v>
      </c>
      <c r="AI98" s="2">
        <v>-0.13</v>
      </c>
      <c r="AJ98" s="2">
        <v>-0.13</v>
      </c>
      <c r="AK98" s="2">
        <v>-0.13</v>
      </c>
      <c r="AL98" s="2">
        <v>-0.13</v>
      </c>
      <c r="AM98" s="2">
        <v>-0.13</v>
      </c>
      <c r="AN98" s="2">
        <v>-0.13</v>
      </c>
      <c r="AO98" s="33">
        <v>0</v>
      </c>
      <c r="AP98" s="33">
        <v>0</v>
      </c>
      <c r="AQ98" s="33">
        <v>0</v>
      </c>
      <c r="AR98" s="33">
        <v>0</v>
      </c>
      <c r="AS98" s="33">
        <v>0</v>
      </c>
      <c r="AT98" s="33">
        <v>-15.66</v>
      </c>
      <c r="AU98" s="33">
        <v>0</v>
      </c>
      <c r="AV98" s="33">
        <v>0</v>
      </c>
      <c r="AW98" s="33">
        <v>-7.33</v>
      </c>
      <c r="AX98" s="33">
        <v>-56.08</v>
      </c>
      <c r="AY98" s="33">
        <v>-85.31</v>
      </c>
      <c r="AZ98" s="33">
        <v>-171.78</v>
      </c>
      <c r="BA98" s="31">
        <f t="shared" si="267"/>
        <v>0</v>
      </c>
      <c r="BB98" s="31">
        <f t="shared" si="268"/>
        <v>0</v>
      </c>
      <c r="BC98" s="31">
        <f t="shared" si="269"/>
        <v>0</v>
      </c>
      <c r="BD98" s="31">
        <f t="shared" si="270"/>
        <v>0</v>
      </c>
      <c r="BE98" s="31">
        <f t="shared" si="271"/>
        <v>0</v>
      </c>
      <c r="BF98" s="31">
        <f t="shared" si="272"/>
        <v>-18.07</v>
      </c>
      <c r="BG98" s="31">
        <f t="shared" si="273"/>
        <v>0</v>
      </c>
      <c r="BH98" s="31">
        <f t="shared" si="274"/>
        <v>0</v>
      </c>
      <c r="BI98" s="31">
        <f t="shared" si="275"/>
        <v>8.4600000000000009</v>
      </c>
      <c r="BJ98" s="31">
        <f t="shared" si="276"/>
        <v>289.02</v>
      </c>
      <c r="BK98" s="31">
        <f t="shared" si="277"/>
        <v>439.7</v>
      </c>
      <c r="BL98" s="31">
        <f t="shared" si="278"/>
        <v>885.32</v>
      </c>
      <c r="BM98" s="6">
        <f t="shared" ca="1" si="305"/>
        <v>1.0699999999999999E-2</v>
      </c>
      <c r="BN98" s="6">
        <f t="shared" ca="1" si="305"/>
        <v>1.0699999999999999E-2</v>
      </c>
      <c r="BO98" s="6">
        <f t="shared" ca="1" si="305"/>
        <v>1.0699999999999999E-2</v>
      </c>
      <c r="BP98" s="6">
        <f t="shared" ca="1" si="305"/>
        <v>1.0699999999999999E-2</v>
      </c>
      <c r="BQ98" s="6">
        <f t="shared" ca="1" si="305"/>
        <v>1.0699999999999999E-2</v>
      </c>
      <c r="BR98" s="6">
        <f t="shared" ca="1" si="305"/>
        <v>1.0699999999999999E-2</v>
      </c>
      <c r="BS98" s="6">
        <f t="shared" ca="1" si="305"/>
        <v>1.0699999999999999E-2</v>
      </c>
      <c r="BT98" s="6">
        <f t="shared" ca="1" si="305"/>
        <v>1.0699999999999999E-2</v>
      </c>
      <c r="BU98" s="6">
        <f t="shared" ca="1" si="305"/>
        <v>1.0699999999999999E-2</v>
      </c>
      <c r="BV98" s="6">
        <f t="shared" ca="1" si="305"/>
        <v>1.0699999999999999E-2</v>
      </c>
      <c r="BW98" s="6">
        <f t="shared" ca="1" si="305"/>
        <v>1.0699999999999999E-2</v>
      </c>
      <c r="BX98" s="6">
        <f t="shared" ca="1" si="305"/>
        <v>1.0699999999999999E-2</v>
      </c>
      <c r="BY98" s="31">
        <f t="shared" ca="1" si="219"/>
        <v>0</v>
      </c>
      <c r="BZ98" s="31">
        <f t="shared" ca="1" si="220"/>
        <v>0.02</v>
      </c>
      <c r="CA98" s="31">
        <f t="shared" ca="1" si="221"/>
        <v>0</v>
      </c>
      <c r="CB98" s="31">
        <f t="shared" ca="1" si="222"/>
        <v>0</v>
      </c>
      <c r="CC98" s="31">
        <f t="shared" ca="1" si="223"/>
        <v>0</v>
      </c>
      <c r="CD98" s="31">
        <f t="shared" ca="1" si="224"/>
        <v>128.91999999999999</v>
      </c>
      <c r="CE98" s="31">
        <f t="shared" ca="1" si="225"/>
        <v>0</v>
      </c>
      <c r="CF98" s="31">
        <f t="shared" ca="1" si="226"/>
        <v>0</v>
      </c>
      <c r="CG98" s="31">
        <f t="shared" ca="1" si="227"/>
        <v>60.34</v>
      </c>
      <c r="CH98" s="31">
        <f t="shared" ca="1" si="228"/>
        <v>461.57</v>
      </c>
      <c r="CI98" s="31">
        <f t="shared" ca="1" si="229"/>
        <v>702.2</v>
      </c>
      <c r="CJ98" s="31">
        <f t="shared" ca="1" si="230"/>
        <v>1413.88</v>
      </c>
      <c r="CK98" s="32">
        <f t="shared" ca="1" si="279"/>
        <v>0</v>
      </c>
      <c r="CL98" s="32">
        <f t="shared" ca="1" si="280"/>
        <v>0</v>
      </c>
      <c r="CM98" s="32">
        <f t="shared" ca="1" si="281"/>
        <v>0</v>
      </c>
      <c r="CN98" s="32">
        <f t="shared" ca="1" si="282"/>
        <v>0</v>
      </c>
      <c r="CO98" s="32">
        <f t="shared" ca="1" si="283"/>
        <v>0</v>
      </c>
      <c r="CP98" s="32">
        <f t="shared" ca="1" si="284"/>
        <v>8.43</v>
      </c>
      <c r="CQ98" s="32">
        <f t="shared" ca="1" si="285"/>
        <v>0</v>
      </c>
      <c r="CR98" s="32">
        <f t="shared" ca="1" si="286"/>
        <v>0</v>
      </c>
      <c r="CS98" s="32">
        <f t="shared" ca="1" si="287"/>
        <v>3.95</v>
      </c>
      <c r="CT98" s="32">
        <f t="shared" ca="1" si="288"/>
        <v>30.2</v>
      </c>
      <c r="CU98" s="32">
        <f t="shared" ca="1" si="289"/>
        <v>45.94</v>
      </c>
      <c r="CV98" s="32">
        <f t="shared" ca="1" si="290"/>
        <v>92.5</v>
      </c>
      <c r="CW98" s="31">
        <f t="shared" ca="1" si="291"/>
        <v>0</v>
      </c>
      <c r="CX98" s="31">
        <f t="shared" ca="1" si="292"/>
        <v>0.02</v>
      </c>
      <c r="CY98" s="31">
        <f t="shared" ca="1" si="293"/>
        <v>0</v>
      </c>
      <c r="CZ98" s="31">
        <f t="shared" ca="1" si="294"/>
        <v>0</v>
      </c>
      <c r="DA98" s="31">
        <f t="shared" ca="1" si="295"/>
        <v>0</v>
      </c>
      <c r="DB98" s="31">
        <f t="shared" ca="1" si="296"/>
        <v>171.07999999999998</v>
      </c>
      <c r="DC98" s="31">
        <f t="shared" ca="1" si="297"/>
        <v>0</v>
      </c>
      <c r="DD98" s="31">
        <f t="shared" ca="1" si="298"/>
        <v>0</v>
      </c>
      <c r="DE98" s="31">
        <f t="shared" ca="1" si="299"/>
        <v>63.160000000000004</v>
      </c>
      <c r="DF98" s="31">
        <f t="shared" ca="1" si="300"/>
        <v>258.83000000000004</v>
      </c>
      <c r="DG98" s="31">
        <f t="shared" ca="1" si="301"/>
        <v>393.75000000000006</v>
      </c>
      <c r="DH98" s="31">
        <f t="shared" ca="1" si="302"/>
        <v>792.84</v>
      </c>
      <c r="DI98" s="32">
        <f t="shared" ca="1" si="231"/>
        <v>0</v>
      </c>
      <c r="DJ98" s="32">
        <f t="shared" ca="1" si="232"/>
        <v>0</v>
      </c>
      <c r="DK98" s="32">
        <f t="shared" ca="1" si="233"/>
        <v>0</v>
      </c>
      <c r="DL98" s="32">
        <f t="shared" ca="1" si="234"/>
        <v>0</v>
      </c>
      <c r="DM98" s="32">
        <f t="shared" ca="1" si="235"/>
        <v>0</v>
      </c>
      <c r="DN98" s="32">
        <f t="shared" ca="1" si="236"/>
        <v>8.5500000000000007</v>
      </c>
      <c r="DO98" s="32">
        <f t="shared" ca="1" si="237"/>
        <v>0</v>
      </c>
      <c r="DP98" s="32">
        <f t="shared" ca="1" si="238"/>
        <v>0</v>
      </c>
      <c r="DQ98" s="32">
        <f t="shared" ca="1" si="239"/>
        <v>3.16</v>
      </c>
      <c r="DR98" s="32">
        <f t="shared" ca="1" si="240"/>
        <v>12.94</v>
      </c>
      <c r="DS98" s="32">
        <f t="shared" ca="1" si="241"/>
        <v>19.690000000000001</v>
      </c>
      <c r="DT98" s="32">
        <f t="shared" ca="1" si="242"/>
        <v>39.64</v>
      </c>
      <c r="DU98" s="31">
        <f t="shared" ca="1" si="243"/>
        <v>0</v>
      </c>
      <c r="DV98" s="31">
        <f t="shared" ca="1" si="244"/>
        <v>0</v>
      </c>
      <c r="DW98" s="31">
        <f t="shared" ca="1" si="245"/>
        <v>0</v>
      </c>
      <c r="DX98" s="31">
        <f t="shared" ca="1" si="246"/>
        <v>0</v>
      </c>
      <c r="DY98" s="31">
        <f t="shared" ca="1" si="247"/>
        <v>0</v>
      </c>
      <c r="DZ98" s="31">
        <f t="shared" ca="1" si="248"/>
        <v>29.95</v>
      </c>
      <c r="EA98" s="31">
        <f t="shared" ca="1" si="249"/>
        <v>0</v>
      </c>
      <c r="EB98" s="31">
        <f t="shared" ca="1" si="250"/>
        <v>0</v>
      </c>
      <c r="EC98" s="31">
        <f t="shared" ca="1" si="251"/>
        <v>10.62</v>
      </c>
      <c r="ED98" s="31">
        <f t="shared" ca="1" si="252"/>
        <v>42.93</v>
      </c>
      <c r="EE98" s="31">
        <f t="shared" ca="1" si="253"/>
        <v>64.38</v>
      </c>
      <c r="EF98" s="31">
        <f t="shared" ca="1" si="254"/>
        <v>127.85</v>
      </c>
      <c r="EG98" s="32">
        <f t="shared" ca="1" si="255"/>
        <v>0</v>
      </c>
      <c r="EH98" s="32">
        <f t="shared" ca="1" si="256"/>
        <v>0.02</v>
      </c>
      <c r="EI98" s="32">
        <f t="shared" ca="1" si="257"/>
        <v>0</v>
      </c>
      <c r="EJ98" s="32">
        <f t="shared" ca="1" si="258"/>
        <v>0</v>
      </c>
      <c r="EK98" s="32">
        <f t="shared" ca="1" si="259"/>
        <v>0</v>
      </c>
      <c r="EL98" s="32">
        <f t="shared" ca="1" si="260"/>
        <v>209.57999999999998</v>
      </c>
      <c r="EM98" s="32">
        <f t="shared" ca="1" si="261"/>
        <v>0</v>
      </c>
      <c r="EN98" s="32">
        <f t="shared" ca="1" si="262"/>
        <v>0</v>
      </c>
      <c r="EO98" s="32">
        <f t="shared" ca="1" si="263"/>
        <v>76.940000000000012</v>
      </c>
      <c r="EP98" s="32">
        <f t="shared" ca="1" si="264"/>
        <v>314.70000000000005</v>
      </c>
      <c r="EQ98" s="32">
        <f t="shared" ca="1" si="265"/>
        <v>477.82000000000005</v>
      </c>
      <c r="ER98" s="32">
        <f t="shared" ca="1" si="266"/>
        <v>960.33</v>
      </c>
    </row>
    <row r="99" spans="1:148" x14ac:dyDescent="0.25">
      <c r="A99" t="s">
        <v>500</v>
      </c>
      <c r="B99" s="1" t="s">
        <v>103</v>
      </c>
      <c r="C99" t="str">
        <f t="shared" ca="1" si="303"/>
        <v>NX01</v>
      </c>
      <c r="D99" t="str">
        <f t="shared" ca="1" si="304"/>
        <v>Nexen Balzac</v>
      </c>
      <c r="E99" s="51">
        <v>37268.105300000003</v>
      </c>
      <c r="F99" s="51">
        <v>55303.495600000002</v>
      </c>
      <c r="G99" s="51">
        <v>21741.499199999998</v>
      </c>
      <c r="H99" s="51">
        <v>12903.446900000001</v>
      </c>
      <c r="I99" s="51">
        <v>27834.915000000001</v>
      </c>
      <c r="J99" s="51">
        <v>20470.564900000001</v>
      </c>
      <c r="K99" s="51">
        <v>40780.157800000001</v>
      </c>
      <c r="L99" s="51">
        <v>28389.849399999999</v>
      </c>
      <c r="M99" s="51">
        <v>4138.7973000000002</v>
      </c>
      <c r="N99" s="51">
        <v>14328.609399999999</v>
      </c>
      <c r="O99" s="51">
        <v>29916.521199999999</v>
      </c>
      <c r="P99" s="51">
        <v>21940.5448</v>
      </c>
      <c r="Q99" s="32">
        <v>2152930.58</v>
      </c>
      <c r="R99" s="32">
        <v>6425052.1600000001</v>
      </c>
      <c r="S99" s="32">
        <v>1661797.02</v>
      </c>
      <c r="T99" s="32">
        <v>560420.52</v>
      </c>
      <c r="U99" s="32">
        <v>2674888.2999999998</v>
      </c>
      <c r="V99" s="32">
        <v>1668824.44</v>
      </c>
      <c r="W99" s="32">
        <v>7729221.3300000001</v>
      </c>
      <c r="X99" s="32">
        <v>2115733.36</v>
      </c>
      <c r="Y99" s="32">
        <v>157687.59</v>
      </c>
      <c r="Z99" s="32">
        <v>485991.98</v>
      </c>
      <c r="AA99" s="32">
        <v>1634755.8</v>
      </c>
      <c r="AB99" s="32">
        <v>665154.01</v>
      </c>
      <c r="AC99" s="2">
        <v>0.38</v>
      </c>
      <c r="AD99" s="2">
        <v>0.38</v>
      </c>
      <c r="AE99" s="2">
        <v>0.38</v>
      </c>
      <c r="AF99" s="2">
        <v>0.38</v>
      </c>
      <c r="AG99" s="2">
        <v>0.38</v>
      </c>
      <c r="AH99" s="2">
        <v>0.38</v>
      </c>
      <c r="AI99" s="2">
        <v>0.38</v>
      </c>
      <c r="AJ99" s="2">
        <v>0.38</v>
      </c>
      <c r="AK99" s="2">
        <v>0.38</v>
      </c>
      <c r="AL99" s="2">
        <v>0.38</v>
      </c>
      <c r="AM99" s="2">
        <v>0.38</v>
      </c>
      <c r="AN99" s="2">
        <v>0.38</v>
      </c>
      <c r="AO99" s="33">
        <v>8181.14</v>
      </c>
      <c r="AP99" s="33">
        <v>24415.200000000001</v>
      </c>
      <c r="AQ99" s="33">
        <v>6314.83</v>
      </c>
      <c r="AR99" s="33">
        <v>2129.6</v>
      </c>
      <c r="AS99" s="33">
        <v>10164.58</v>
      </c>
      <c r="AT99" s="33">
        <v>6341.53</v>
      </c>
      <c r="AU99" s="33">
        <v>29371.040000000001</v>
      </c>
      <c r="AV99" s="33">
        <v>8039.79</v>
      </c>
      <c r="AW99" s="33">
        <v>599.21</v>
      </c>
      <c r="AX99" s="33">
        <v>1846.77</v>
      </c>
      <c r="AY99" s="33">
        <v>6212.07</v>
      </c>
      <c r="AZ99" s="33">
        <v>2527.59</v>
      </c>
      <c r="BA99" s="31">
        <f t="shared" si="267"/>
        <v>-2368.2199999999998</v>
      </c>
      <c r="BB99" s="31">
        <f t="shared" si="268"/>
        <v>-7067.56</v>
      </c>
      <c r="BC99" s="31">
        <f t="shared" si="269"/>
        <v>-1827.98</v>
      </c>
      <c r="BD99" s="31">
        <f t="shared" si="270"/>
        <v>-840.63</v>
      </c>
      <c r="BE99" s="31">
        <f t="shared" si="271"/>
        <v>-4012.33</v>
      </c>
      <c r="BF99" s="31">
        <f t="shared" si="272"/>
        <v>-2503.2399999999998</v>
      </c>
      <c r="BG99" s="31">
        <f t="shared" si="273"/>
        <v>11593.83</v>
      </c>
      <c r="BH99" s="31">
        <f t="shared" si="274"/>
        <v>3173.6</v>
      </c>
      <c r="BI99" s="31">
        <f t="shared" si="275"/>
        <v>236.53</v>
      </c>
      <c r="BJ99" s="31">
        <f t="shared" si="276"/>
        <v>3256.15</v>
      </c>
      <c r="BK99" s="31">
        <f t="shared" si="277"/>
        <v>10952.86</v>
      </c>
      <c r="BL99" s="31">
        <f t="shared" si="278"/>
        <v>4456.53</v>
      </c>
      <c r="BM99" s="6">
        <f t="shared" ca="1" si="305"/>
        <v>-2.93E-2</v>
      </c>
      <c r="BN99" s="6">
        <f t="shared" ca="1" si="305"/>
        <v>-2.93E-2</v>
      </c>
      <c r="BO99" s="6">
        <f t="shared" ca="1" si="305"/>
        <v>-2.93E-2</v>
      </c>
      <c r="BP99" s="6">
        <f t="shared" ca="1" si="305"/>
        <v>-2.93E-2</v>
      </c>
      <c r="BQ99" s="6">
        <f t="shared" ca="1" si="305"/>
        <v>-2.93E-2</v>
      </c>
      <c r="BR99" s="6">
        <f t="shared" ca="1" si="305"/>
        <v>-2.93E-2</v>
      </c>
      <c r="BS99" s="6">
        <f t="shared" ca="1" si="305"/>
        <v>-2.93E-2</v>
      </c>
      <c r="BT99" s="6">
        <f t="shared" ca="1" si="305"/>
        <v>-2.93E-2</v>
      </c>
      <c r="BU99" s="6">
        <f t="shared" ca="1" si="305"/>
        <v>-2.93E-2</v>
      </c>
      <c r="BV99" s="6">
        <f t="shared" ca="1" si="305"/>
        <v>-2.93E-2</v>
      </c>
      <c r="BW99" s="6">
        <f t="shared" ca="1" si="305"/>
        <v>-2.93E-2</v>
      </c>
      <c r="BX99" s="6">
        <f t="shared" ca="1" si="305"/>
        <v>-2.93E-2</v>
      </c>
      <c r="BY99" s="31">
        <f t="shared" ca="1" si="219"/>
        <v>-63080.87</v>
      </c>
      <c r="BZ99" s="31">
        <f t="shared" ca="1" si="220"/>
        <v>-188254.03</v>
      </c>
      <c r="CA99" s="31">
        <f t="shared" ca="1" si="221"/>
        <v>-48690.65</v>
      </c>
      <c r="CB99" s="31">
        <f t="shared" ca="1" si="222"/>
        <v>-16420.32</v>
      </c>
      <c r="CC99" s="31">
        <f t="shared" ca="1" si="223"/>
        <v>-78374.23</v>
      </c>
      <c r="CD99" s="31">
        <f t="shared" ca="1" si="224"/>
        <v>-48896.56</v>
      </c>
      <c r="CE99" s="31">
        <f t="shared" ca="1" si="225"/>
        <v>-226466.18</v>
      </c>
      <c r="CF99" s="31">
        <f t="shared" ca="1" si="226"/>
        <v>-61990.99</v>
      </c>
      <c r="CG99" s="31">
        <f t="shared" ca="1" si="227"/>
        <v>-4620.25</v>
      </c>
      <c r="CH99" s="31">
        <f t="shared" ca="1" si="228"/>
        <v>-14239.57</v>
      </c>
      <c r="CI99" s="31">
        <f t="shared" ca="1" si="229"/>
        <v>-47898.34</v>
      </c>
      <c r="CJ99" s="31">
        <f t="shared" ca="1" si="230"/>
        <v>-19489.009999999998</v>
      </c>
      <c r="CK99" s="32">
        <f t="shared" ca="1" si="279"/>
        <v>1507.05</v>
      </c>
      <c r="CL99" s="32">
        <f t="shared" ca="1" si="280"/>
        <v>4497.54</v>
      </c>
      <c r="CM99" s="32">
        <f t="shared" ca="1" si="281"/>
        <v>1163.26</v>
      </c>
      <c r="CN99" s="32">
        <f t="shared" ca="1" si="282"/>
        <v>392.29</v>
      </c>
      <c r="CO99" s="32">
        <f t="shared" ca="1" si="283"/>
        <v>1872.42</v>
      </c>
      <c r="CP99" s="32">
        <f t="shared" ca="1" si="284"/>
        <v>1168.18</v>
      </c>
      <c r="CQ99" s="32">
        <f t="shared" ca="1" si="285"/>
        <v>5410.45</v>
      </c>
      <c r="CR99" s="32">
        <f t="shared" ca="1" si="286"/>
        <v>1481.01</v>
      </c>
      <c r="CS99" s="32">
        <f t="shared" ca="1" si="287"/>
        <v>110.38</v>
      </c>
      <c r="CT99" s="32">
        <f t="shared" ca="1" si="288"/>
        <v>340.19</v>
      </c>
      <c r="CU99" s="32">
        <f t="shared" ca="1" si="289"/>
        <v>1144.33</v>
      </c>
      <c r="CV99" s="32">
        <f t="shared" ca="1" si="290"/>
        <v>465.61</v>
      </c>
      <c r="CW99" s="31">
        <f t="shared" ca="1" si="291"/>
        <v>-67386.740000000005</v>
      </c>
      <c r="CX99" s="31">
        <f t="shared" ca="1" si="292"/>
        <v>-201104.13</v>
      </c>
      <c r="CY99" s="31">
        <f t="shared" ca="1" si="293"/>
        <v>-52014.239999999998</v>
      </c>
      <c r="CZ99" s="31">
        <f t="shared" ca="1" si="294"/>
        <v>-17316.999999999996</v>
      </c>
      <c r="DA99" s="31">
        <f t="shared" ca="1" si="295"/>
        <v>-82654.06</v>
      </c>
      <c r="DB99" s="31">
        <f t="shared" ca="1" si="296"/>
        <v>-51566.67</v>
      </c>
      <c r="DC99" s="31">
        <f t="shared" ca="1" si="297"/>
        <v>-262020.59999999998</v>
      </c>
      <c r="DD99" s="31">
        <f t="shared" ca="1" si="298"/>
        <v>-71723.37</v>
      </c>
      <c r="DE99" s="31">
        <f t="shared" ca="1" si="299"/>
        <v>-5345.61</v>
      </c>
      <c r="DF99" s="31">
        <f t="shared" ca="1" si="300"/>
        <v>-19002.3</v>
      </c>
      <c r="DG99" s="31">
        <f t="shared" ca="1" si="301"/>
        <v>-63918.939999999995</v>
      </c>
      <c r="DH99" s="31">
        <f t="shared" ca="1" si="302"/>
        <v>-26007.519999999997</v>
      </c>
      <c r="DI99" s="32">
        <f t="shared" ca="1" si="231"/>
        <v>-3369.34</v>
      </c>
      <c r="DJ99" s="32">
        <f t="shared" ca="1" si="232"/>
        <v>-10055.209999999999</v>
      </c>
      <c r="DK99" s="32">
        <f t="shared" ca="1" si="233"/>
        <v>-2600.71</v>
      </c>
      <c r="DL99" s="32">
        <f t="shared" ca="1" si="234"/>
        <v>-865.85</v>
      </c>
      <c r="DM99" s="32">
        <f t="shared" ca="1" si="235"/>
        <v>-4132.7</v>
      </c>
      <c r="DN99" s="32">
        <f t="shared" ca="1" si="236"/>
        <v>-2578.33</v>
      </c>
      <c r="DO99" s="32">
        <f t="shared" ca="1" si="237"/>
        <v>-13101.03</v>
      </c>
      <c r="DP99" s="32">
        <f t="shared" ca="1" si="238"/>
        <v>-3586.17</v>
      </c>
      <c r="DQ99" s="32">
        <f t="shared" ca="1" si="239"/>
        <v>-267.27999999999997</v>
      </c>
      <c r="DR99" s="32">
        <f t="shared" ca="1" si="240"/>
        <v>-950.12</v>
      </c>
      <c r="DS99" s="32">
        <f t="shared" ca="1" si="241"/>
        <v>-3195.95</v>
      </c>
      <c r="DT99" s="32">
        <f t="shared" ca="1" si="242"/>
        <v>-1300.3800000000001</v>
      </c>
      <c r="DU99" s="31">
        <f t="shared" ca="1" si="243"/>
        <v>-12561.87</v>
      </c>
      <c r="DV99" s="31">
        <f t="shared" ca="1" si="244"/>
        <v>-37019.03</v>
      </c>
      <c r="DW99" s="31">
        <f t="shared" ca="1" si="245"/>
        <v>-9465</v>
      </c>
      <c r="DX99" s="31">
        <f t="shared" ca="1" si="246"/>
        <v>-3110.72</v>
      </c>
      <c r="DY99" s="31">
        <f t="shared" ca="1" si="247"/>
        <v>-14660.64</v>
      </c>
      <c r="DZ99" s="31">
        <f t="shared" ca="1" si="248"/>
        <v>-9026.1200000000008</v>
      </c>
      <c r="EA99" s="31">
        <f t="shared" ca="1" si="249"/>
        <v>-45271.28</v>
      </c>
      <c r="EB99" s="31">
        <f t="shared" ca="1" si="250"/>
        <v>-12224.67</v>
      </c>
      <c r="EC99" s="31">
        <f t="shared" ca="1" si="251"/>
        <v>-898.63</v>
      </c>
      <c r="ED99" s="31">
        <f t="shared" ca="1" si="252"/>
        <v>-3151.46</v>
      </c>
      <c r="EE99" s="31">
        <f t="shared" ca="1" si="253"/>
        <v>-10451.41</v>
      </c>
      <c r="EF99" s="31">
        <f t="shared" ca="1" si="254"/>
        <v>-4193.72</v>
      </c>
      <c r="EG99" s="32">
        <f t="shared" ca="1" si="255"/>
        <v>-83317.95</v>
      </c>
      <c r="EH99" s="32">
        <f t="shared" ca="1" si="256"/>
        <v>-248178.37</v>
      </c>
      <c r="EI99" s="32">
        <f t="shared" ca="1" si="257"/>
        <v>-64079.95</v>
      </c>
      <c r="EJ99" s="32">
        <f t="shared" ca="1" si="258"/>
        <v>-21293.569999999996</v>
      </c>
      <c r="EK99" s="32">
        <f t="shared" ca="1" si="259"/>
        <v>-101447.4</v>
      </c>
      <c r="EL99" s="32">
        <f t="shared" ca="1" si="260"/>
        <v>-63171.12</v>
      </c>
      <c r="EM99" s="32">
        <f t="shared" ca="1" si="261"/>
        <v>-320392.91000000003</v>
      </c>
      <c r="EN99" s="32">
        <f t="shared" ca="1" si="262"/>
        <v>-87534.209999999992</v>
      </c>
      <c r="EO99" s="32">
        <f t="shared" ca="1" si="263"/>
        <v>-6511.5199999999995</v>
      </c>
      <c r="EP99" s="32">
        <f t="shared" ca="1" si="264"/>
        <v>-23103.879999999997</v>
      </c>
      <c r="EQ99" s="32">
        <f t="shared" ca="1" si="265"/>
        <v>-77566.3</v>
      </c>
      <c r="ER99" s="32">
        <f t="shared" ca="1" si="266"/>
        <v>-31501.62</v>
      </c>
    </row>
    <row r="100" spans="1:148" x14ac:dyDescent="0.25">
      <c r="A100" t="s">
        <v>500</v>
      </c>
      <c r="B100" s="1" t="s">
        <v>104</v>
      </c>
      <c r="C100" t="str">
        <f t="shared" ca="1" si="303"/>
        <v>NX02</v>
      </c>
      <c r="D100" t="str">
        <f t="shared" ca="1" si="304"/>
        <v>Nexen Long Lake Industrial System</v>
      </c>
      <c r="E100" s="51">
        <v>35875.886200000001</v>
      </c>
      <c r="F100" s="51">
        <v>29962.098000000002</v>
      </c>
      <c r="G100" s="51">
        <v>24505.06</v>
      </c>
      <c r="H100" s="51">
        <v>21198.905599999998</v>
      </c>
      <c r="I100" s="51">
        <v>15636.5016</v>
      </c>
      <c r="J100" s="51">
        <v>14427.748</v>
      </c>
      <c r="K100" s="51">
        <v>17433.428</v>
      </c>
      <c r="L100" s="51">
        <v>13325.3585</v>
      </c>
      <c r="M100" s="51">
        <v>18185.731</v>
      </c>
      <c r="N100" s="51">
        <v>13750.204</v>
      </c>
      <c r="O100" s="51">
        <v>19294.951400000002</v>
      </c>
      <c r="P100" s="51">
        <v>25243.55</v>
      </c>
      <c r="Q100" s="32">
        <v>1642047.81</v>
      </c>
      <c r="R100" s="32">
        <v>3014203.57</v>
      </c>
      <c r="S100" s="32">
        <v>857709.42</v>
      </c>
      <c r="T100" s="32">
        <v>644768.79</v>
      </c>
      <c r="U100" s="32">
        <v>718656.5</v>
      </c>
      <c r="V100" s="32">
        <v>575420.91</v>
      </c>
      <c r="W100" s="32">
        <v>1367800.11</v>
      </c>
      <c r="X100" s="32">
        <v>332791.81</v>
      </c>
      <c r="Y100" s="32">
        <v>391111.29</v>
      </c>
      <c r="Z100" s="32">
        <v>364308.47999999998</v>
      </c>
      <c r="AA100" s="32">
        <v>605563.78</v>
      </c>
      <c r="AB100" s="32">
        <v>668391.18999999994</v>
      </c>
      <c r="AC100" s="2">
        <v>2.96</v>
      </c>
      <c r="AD100" s="2">
        <v>2.96</v>
      </c>
      <c r="AE100" s="2">
        <v>2.96</v>
      </c>
      <c r="AF100" s="2">
        <v>2.96</v>
      </c>
      <c r="AG100" s="2">
        <v>2.96</v>
      </c>
      <c r="AH100" s="2">
        <v>2.42</v>
      </c>
      <c r="AI100" s="2">
        <v>2.42</v>
      </c>
      <c r="AJ100" s="2">
        <v>2.42</v>
      </c>
      <c r="AK100" s="2">
        <v>2.42</v>
      </c>
      <c r="AL100" s="2">
        <v>2.42</v>
      </c>
      <c r="AM100" s="2">
        <v>2.42</v>
      </c>
      <c r="AN100" s="2">
        <v>2.42</v>
      </c>
      <c r="AO100" s="33">
        <v>48604.62</v>
      </c>
      <c r="AP100" s="33">
        <v>89220.43</v>
      </c>
      <c r="AQ100" s="33">
        <v>25388.2</v>
      </c>
      <c r="AR100" s="33">
        <v>19085.16</v>
      </c>
      <c r="AS100" s="33">
        <v>21272.23</v>
      </c>
      <c r="AT100" s="33">
        <v>13925.19</v>
      </c>
      <c r="AU100" s="33">
        <v>33100.76</v>
      </c>
      <c r="AV100" s="33">
        <v>8053.56</v>
      </c>
      <c r="AW100" s="33">
        <v>9464.89</v>
      </c>
      <c r="AX100" s="33">
        <v>8816.27</v>
      </c>
      <c r="AY100" s="33">
        <v>14654.64</v>
      </c>
      <c r="AZ100" s="33">
        <v>16175.07</v>
      </c>
      <c r="BA100" s="31">
        <f t="shared" si="267"/>
        <v>-1806.25</v>
      </c>
      <c r="BB100" s="31">
        <f t="shared" si="268"/>
        <v>-3315.62</v>
      </c>
      <c r="BC100" s="31">
        <f t="shared" si="269"/>
        <v>-943.48</v>
      </c>
      <c r="BD100" s="31">
        <f t="shared" si="270"/>
        <v>-967.15</v>
      </c>
      <c r="BE100" s="31">
        <f t="shared" si="271"/>
        <v>-1077.98</v>
      </c>
      <c r="BF100" s="31">
        <f t="shared" si="272"/>
        <v>-863.13</v>
      </c>
      <c r="BG100" s="31">
        <f t="shared" si="273"/>
        <v>2051.6999999999998</v>
      </c>
      <c r="BH100" s="31">
        <f t="shared" si="274"/>
        <v>499.19</v>
      </c>
      <c r="BI100" s="31">
        <f t="shared" si="275"/>
        <v>586.66999999999996</v>
      </c>
      <c r="BJ100" s="31">
        <f t="shared" si="276"/>
        <v>2440.87</v>
      </c>
      <c r="BK100" s="31">
        <f t="shared" si="277"/>
        <v>4057.28</v>
      </c>
      <c r="BL100" s="31">
        <f t="shared" si="278"/>
        <v>4478.22</v>
      </c>
      <c r="BM100" s="6">
        <f t="shared" ca="1" si="305"/>
        <v>7.0900000000000005E-2</v>
      </c>
      <c r="BN100" s="6">
        <f t="shared" ca="1" si="305"/>
        <v>7.0900000000000005E-2</v>
      </c>
      <c r="BO100" s="6">
        <f t="shared" ca="1" si="305"/>
        <v>7.0900000000000005E-2</v>
      </c>
      <c r="BP100" s="6">
        <f t="shared" ca="1" si="305"/>
        <v>7.0900000000000005E-2</v>
      </c>
      <c r="BQ100" s="6">
        <f t="shared" ca="1" si="305"/>
        <v>7.0900000000000005E-2</v>
      </c>
      <c r="BR100" s="6">
        <f t="shared" ca="1" si="305"/>
        <v>7.0900000000000005E-2</v>
      </c>
      <c r="BS100" s="6">
        <f t="shared" ca="1" si="305"/>
        <v>7.0900000000000005E-2</v>
      </c>
      <c r="BT100" s="6">
        <f t="shared" ca="1" si="305"/>
        <v>7.0900000000000005E-2</v>
      </c>
      <c r="BU100" s="6">
        <f t="shared" ca="1" si="305"/>
        <v>7.0900000000000005E-2</v>
      </c>
      <c r="BV100" s="6">
        <f t="shared" ca="1" si="305"/>
        <v>7.0900000000000005E-2</v>
      </c>
      <c r="BW100" s="6">
        <f t="shared" ca="1" si="305"/>
        <v>7.0900000000000005E-2</v>
      </c>
      <c r="BX100" s="6">
        <f t="shared" ca="1" si="305"/>
        <v>7.0900000000000005E-2</v>
      </c>
      <c r="BY100" s="31">
        <f t="shared" ca="1" si="219"/>
        <v>116421.19</v>
      </c>
      <c r="BZ100" s="31">
        <f t="shared" ca="1" si="220"/>
        <v>213707.03</v>
      </c>
      <c r="CA100" s="31">
        <f t="shared" ca="1" si="221"/>
        <v>60811.6</v>
      </c>
      <c r="CB100" s="31">
        <f t="shared" ca="1" si="222"/>
        <v>45714.11</v>
      </c>
      <c r="CC100" s="31">
        <f t="shared" ca="1" si="223"/>
        <v>50952.75</v>
      </c>
      <c r="CD100" s="31">
        <f t="shared" ca="1" si="224"/>
        <v>40797.339999999997</v>
      </c>
      <c r="CE100" s="31">
        <f t="shared" ca="1" si="225"/>
        <v>96977.03</v>
      </c>
      <c r="CF100" s="31">
        <f t="shared" ca="1" si="226"/>
        <v>23594.94</v>
      </c>
      <c r="CG100" s="31">
        <f t="shared" ca="1" si="227"/>
        <v>27729.79</v>
      </c>
      <c r="CH100" s="31">
        <f t="shared" ca="1" si="228"/>
        <v>25829.47</v>
      </c>
      <c r="CI100" s="31">
        <f t="shared" ca="1" si="229"/>
        <v>42934.47</v>
      </c>
      <c r="CJ100" s="31">
        <f t="shared" ca="1" si="230"/>
        <v>47388.94</v>
      </c>
      <c r="CK100" s="32">
        <f t="shared" ca="1" si="279"/>
        <v>1149.43</v>
      </c>
      <c r="CL100" s="32">
        <f t="shared" ca="1" si="280"/>
        <v>2109.94</v>
      </c>
      <c r="CM100" s="32">
        <f t="shared" ca="1" si="281"/>
        <v>600.4</v>
      </c>
      <c r="CN100" s="32">
        <f t="shared" ca="1" si="282"/>
        <v>451.34</v>
      </c>
      <c r="CO100" s="32">
        <f t="shared" ca="1" si="283"/>
        <v>503.06</v>
      </c>
      <c r="CP100" s="32">
        <f t="shared" ca="1" si="284"/>
        <v>402.79</v>
      </c>
      <c r="CQ100" s="32">
        <f t="shared" ca="1" si="285"/>
        <v>957.46</v>
      </c>
      <c r="CR100" s="32">
        <f t="shared" ca="1" si="286"/>
        <v>232.95</v>
      </c>
      <c r="CS100" s="32">
        <f t="shared" ca="1" si="287"/>
        <v>273.77999999999997</v>
      </c>
      <c r="CT100" s="32">
        <f t="shared" ca="1" si="288"/>
        <v>255.02</v>
      </c>
      <c r="CU100" s="32">
        <f t="shared" ca="1" si="289"/>
        <v>423.89</v>
      </c>
      <c r="CV100" s="32">
        <f t="shared" ca="1" si="290"/>
        <v>467.87</v>
      </c>
      <c r="CW100" s="31">
        <f t="shared" ca="1" si="291"/>
        <v>70772.25</v>
      </c>
      <c r="CX100" s="31">
        <f t="shared" ca="1" si="292"/>
        <v>129912.16</v>
      </c>
      <c r="CY100" s="31">
        <f t="shared" ca="1" si="293"/>
        <v>36967.280000000006</v>
      </c>
      <c r="CZ100" s="31">
        <f t="shared" ca="1" si="294"/>
        <v>28047.439999999999</v>
      </c>
      <c r="DA100" s="31">
        <f t="shared" ca="1" si="295"/>
        <v>31261.559999999998</v>
      </c>
      <c r="DB100" s="31">
        <f t="shared" ca="1" si="296"/>
        <v>28138.069999999996</v>
      </c>
      <c r="DC100" s="31">
        <f t="shared" ca="1" si="297"/>
        <v>62782.030000000006</v>
      </c>
      <c r="DD100" s="31">
        <f t="shared" ca="1" si="298"/>
        <v>15275.139999999998</v>
      </c>
      <c r="DE100" s="31">
        <f t="shared" ca="1" si="299"/>
        <v>17952.010000000002</v>
      </c>
      <c r="DF100" s="31">
        <f t="shared" ca="1" si="300"/>
        <v>14827.350000000002</v>
      </c>
      <c r="DG100" s="31">
        <f t="shared" ca="1" si="301"/>
        <v>24646.440000000002</v>
      </c>
      <c r="DH100" s="31">
        <f t="shared" ca="1" si="302"/>
        <v>27203.520000000004</v>
      </c>
      <c r="DI100" s="32">
        <f t="shared" ca="1" si="231"/>
        <v>3538.61</v>
      </c>
      <c r="DJ100" s="32">
        <f t="shared" ca="1" si="232"/>
        <v>6495.61</v>
      </c>
      <c r="DK100" s="32">
        <f t="shared" ca="1" si="233"/>
        <v>1848.36</v>
      </c>
      <c r="DL100" s="32">
        <f t="shared" ca="1" si="234"/>
        <v>1402.37</v>
      </c>
      <c r="DM100" s="32">
        <f t="shared" ca="1" si="235"/>
        <v>1563.08</v>
      </c>
      <c r="DN100" s="32">
        <f t="shared" ca="1" si="236"/>
        <v>1406.9</v>
      </c>
      <c r="DO100" s="32">
        <f t="shared" ca="1" si="237"/>
        <v>3139.1</v>
      </c>
      <c r="DP100" s="32">
        <f t="shared" ca="1" si="238"/>
        <v>763.76</v>
      </c>
      <c r="DQ100" s="32">
        <f t="shared" ca="1" si="239"/>
        <v>897.6</v>
      </c>
      <c r="DR100" s="32">
        <f t="shared" ca="1" si="240"/>
        <v>741.37</v>
      </c>
      <c r="DS100" s="32">
        <f t="shared" ca="1" si="241"/>
        <v>1232.32</v>
      </c>
      <c r="DT100" s="32">
        <f t="shared" ca="1" si="242"/>
        <v>1360.18</v>
      </c>
      <c r="DU100" s="31">
        <f t="shared" ca="1" si="243"/>
        <v>13192.98</v>
      </c>
      <c r="DV100" s="31">
        <f t="shared" ca="1" si="244"/>
        <v>23914.09</v>
      </c>
      <c r="DW100" s="31">
        <f t="shared" ca="1" si="245"/>
        <v>6726.91</v>
      </c>
      <c r="DX100" s="31">
        <f t="shared" ca="1" si="246"/>
        <v>5038.2700000000004</v>
      </c>
      <c r="DY100" s="31">
        <f t="shared" ca="1" si="247"/>
        <v>5544.97</v>
      </c>
      <c r="DZ100" s="31">
        <f t="shared" ca="1" si="248"/>
        <v>4925.2299999999996</v>
      </c>
      <c r="EA100" s="31">
        <f t="shared" ca="1" si="249"/>
        <v>10847.33</v>
      </c>
      <c r="EB100" s="31">
        <f t="shared" ca="1" si="250"/>
        <v>2603.52</v>
      </c>
      <c r="EC100" s="31">
        <f t="shared" ca="1" si="251"/>
        <v>3017.85</v>
      </c>
      <c r="ED100" s="31">
        <f t="shared" ca="1" si="252"/>
        <v>2459.06</v>
      </c>
      <c r="EE100" s="31">
        <f t="shared" ca="1" si="253"/>
        <v>4029.95</v>
      </c>
      <c r="EF100" s="31">
        <f t="shared" ca="1" si="254"/>
        <v>4386.57</v>
      </c>
      <c r="EG100" s="32">
        <f t="shared" ca="1" si="255"/>
        <v>87503.84</v>
      </c>
      <c r="EH100" s="32">
        <f t="shared" ca="1" si="256"/>
        <v>160321.85999999999</v>
      </c>
      <c r="EI100" s="32">
        <f t="shared" ca="1" si="257"/>
        <v>45542.55</v>
      </c>
      <c r="EJ100" s="32">
        <f t="shared" ca="1" si="258"/>
        <v>34488.080000000002</v>
      </c>
      <c r="EK100" s="32">
        <f t="shared" ca="1" si="259"/>
        <v>38369.61</v>
      </c>
      <c r="EL100" s="32">
        <f t="shared" ca="1" si="260"/>
        <v>34470.199999999997</v>
      </c>
      <c r="EM100" s="32">
        <f t="shared" ca="1" si="261"/>
        <v>76768.460000000006</v>
      </c>
      <c r="EN100" s="32">
        <f t="shared" ca="1" si="262"/>
        <v>18642.419999999998</v>
      </c>
      <c r="EO100" s="32">
        <f t="shared" ca="1" si="263"/>
        <v>21867.46</v>
      </c>
      <c r="EP100" s="32">
        <f t="shared" ca="1" si="264"/>
        <v>18027.780000000002</v>
      </c>
      <c r="EQ100" s="32">
        <f t="shared" ca="1" si="265"/>
        <v>29908.710000000003</v>
      </c>
      <c r="ER100" s="32">
        <f t="shared" ca="1" si="266"/>
        <v>32950.270000000004</v>
      </c>
    </row>
    <row r="101" spans="1:148" x14ac:dyDescent="0.25">
      <c r="A101" t="s">
        <v>501</v>
      </c>
      <c r="B101" s="1" t="s">
        <v>49</v>
      </c>
      <c r="C101" t="str">
        <f t="shared" ca="1" si="303"/>
        <v>OMRH</v>
      </c>
      <c r="D101" t="str">
        <f t="shared" ca="1" si="304"/>
        <v>Oldman River Hydro Facility</v>
      </c>
      <c r="E101" s="51">
        <v>3669.7189735000002</v>
      </c>
      <c r="F101" s="51">
        <v>2362.5770524999998</v>
      </c>
      <c r="G101" s="51">
        <v>4651.6169891999998</v>
      </c>
      <c r="H101" s="51">
        <v>14802.6783215</v>
      </c>
      <c r="I101" s="51">
        <v>19522.3355472</v>
      </c>
      <c r="J101" s="51">
        <v>20183.759269099999</v>
      </c>
      <c r="K101" s="51">
        <v>21608.5787175</v>
      </c>
      <c r="L101" s="51">
        <v>15520.803864699999</v>
      </c>
      <c r="M101" s="51">
        <v>15571.1956498</v>
      </c>
      <c r="N101" s="51">
        <v>9581.3027024999992</v>
      </c>
      <c r="O101" s="51">
        <v>8209.6912338999991</v>
      </c>
      <c r="P101" s="51">
        <v>10090.887950599999</v>
      </c>
      <c r="Q101" s="32">
        <v>164503.35999999999</v>
      </c>
      <c r="R101" s="32">
        <v>221386.01</v>
      </c>
      <c r="S101" s="32">
        <v>169640.98</v>
      </c>
      <c r="T101" s="32">
        <v>461476.77</v>
      </c>
      <c r="U101" s="32">
        <v>1084541.8600000001</v>
      </c>
      <c r="V101" s="32">
        <v>866852.66</v>
      </c>
      <c r="W101" s="32">
        <v>2583971.5299999998</v>
      </c>
      <c r="X101" s="32">
        <v>742993</v>
      </c>
      <c r="Y101" s="32">
        <v>384906.72</v>
      </c>
      <c r="Z101" s="32">
        <v>263449.40999999997</v>
      </c>
      <c r="AA101" s="32">
        <v>315239.09999999998</v>
      </c>
      <c r="AB101" s="32">
        <v>268876.92</v>
      </c>
      <c r="AC101" s="2">
        <v>3.42</v>
      </c>
      <c r="AD101" s="2">
        <v>3.42</v>
      </c>
      <c r="AE101" s="2">
        <v>3.42</v>
      </c>
      <c r="AF101" s="2">
        <v>3.42</v>
      </c>
      <c r="AG101" s="2">
        <v>3.42</v>
      </c>
      <c r="AH101" s="2">
        <v>3.42</v>
      </c>
      <c r="AI101" s="2">
        <v>3.42</v>
      </c>
      <c r="AJ101" s="2">
        <v>3.42</v>
      </c>
      <c r="AK101" s="2">
        <v>3.42</v>
      </c>
      <c r="AL101" s="2">
        <v>3.42</v>
      </c>
      <c r="AM101" s="2">
        <v>3.42</v>
      </c>
      <c r="AN101" s="2">
        <v>3.42</v>
      </c>
      <c r="AO101" s="33">
        <v>5626.01</v>
      </c>
      <c r="AP101" s="33">
        <v>7571.4</v>
      </c>
      <c r="AQ101" s="33">
        <v>5801.72</v>
      </c>
      <c r="AR101" s="33">
        <v>15782.51</v>
      </c>
      <c r="AS101" s="33">
        <v>37091.33</v>
      </c>
      <c r="AT101" s="33">
        <v>29646.36</v>
      </c>
      <c r="AU101" s="33">
        <v>88371.83</v>
      </c>
      <c r="AV101" s="33">
        <v>25410.36</v>
      </c>
      <c r="AW101" s="33">
        <v>13163.81</v>
      </c>
      <c r="AX101" s="33">
        <v>9009.9699999999993</v>
      </c>
      <c r="AY101" s="33">
        <v>10781.18</v>
      </c>
      <c r="AZ101" s="33">
        <v>9195.59</v>
      </c>
      <c r="BA101" s="31">
        <f t="shared" si="267"/>
        <v>-180.95</v>
      </c>
      <c r="BB101" s="31">
        <f t="shared" si="268"/>
        <v>-243.52</v>
      </c>
      <c r="BC101" s="31">
        <f t="shared" si="269"/>
        <v>-186.61</v>
      </c>
      <c r="BD101" s="31">
        <f t="shared" si="270"/>
        <v>-692.22</v>
      </c>
      <c r="BE101" s="31">
        <f t="shared" si="271"/>
        <v>-1626.81</v>
      </c>
      <c r="BF101" s="31">
        <f t="shared" si="272"/>
        <v>-1300.28</v>
      </c>
      <c r="BG101" s="31">
        <f t="shared" si="273"/>
        <v>3875.96</v>
      </c>
      <c r="BH101" s="31">
        <f t="shared" si="274"/>
        <v>1114.49</v>
      </c>
      <c r="BI101" s="31">
        <f t="shared" si="275"/>
        <v>577.36</v>
      </c>
      <c r="BJ101" s="31">
        <f t="shared" si="276"/>
        <v>1765.11</v>
      </c>
      <c r="BK101" s="31">
        <f t="shared" si="277"/>
        <v>2112.1</v>
      </c>
      <c r="BL101" s="31">
        <f t="shared" si="278"/>
        <v>1801.48</v>
      </c>
      <c r="BM101" s="6">
        <f t="shared" ca="1" si="305"/>
        <v>-2.5999999999999999E-3</v>
      </c>
      <c r="BN101" s="6">
        <f t="shared" ca="1" si="305"/>
        <v>-2.5999999999999999E-3</v>
      </c>
      <c r="BO101" s="6">
        <f t="shared" ca="1" si="305"/>
        <v>-2.5999999999999999E-3</v>
      </c>
      <c r="BP101" s="6">
        <f t="shared" ca="1" si="305"/>
        <v>-2.5999999999999999E-3</v>
      </c>
      <c r="BQ101" s="6">
        <f t="shared" ca="1" si="305"/>
        <v>-2.5999999999999999E-3</v>
      </c>
      <c r="BR101" s="6">
        <f t="shared" ca="1" si="305"/>
        <v>-2.5999999999999999E-3</v>
      </c>
      <c r="BS101" s="6">
        <f t="shared" ca="1" si="305"/>
        <v>-2.5999999999999999E-3</v>
      </c>
      <c r="BT101" s="6">
        <f t="shared" ca="1" si="305"/>
        <v>-2.5999999999999999E-3</v>
      </c>
      <c r="BU101" s="6">
        <f t="shared" ca="1" si="305"/>
        <v>-2.5999999999999999E-3</v>
      </c>
      <c r="BV101" s="6">
        <f t="shared" ca="1" si="305"/>
        <v>-2.5999999999999999E-3</v>
      </c>
      <c r="BW101" s="6">
        <f t="shared" ca="1" si="305"/>
        <v>-2.5999999999999999E-3</v>
      </c>
      <c r="BX101" s="6">
        <f t="shared" ca="1" si="305"/>
        <v>-2.5999999999999999E-3</v>
      </c>
      <c r="BY101" s="31">
        <f t="shared" ref="BY101:BY132" ca="1" si="306">IFERROR(VLOOKUP($C101,DOSDetail,CELL("col",BY$4)+58,FALSE),ROUND(Q101*BM101,2))</f>
        <v>-427.71</v>
      </c>
      <c r="BZ101" s="31">
        <f t="shared" ref="BZ101:BZ132" ca="1" si="307">IFERROR(VLOOKUP($C101,DOSDetail,CELL("col",BZ$4)+58,FALSE),ROUND(R101*BN101,2))</f>
        <v>-575.6</v>
      </c>
      <c r="CA101" s="31">
        <f t="shared" ref="CA101:CA132" ca="1" si="308">IFERROR(VLOOKUP($C101,DOSDetail,CELL("col",CA$4)+58,FALSE),ROUND(S101*BO101,2))</f>
        <v>-441.07</v>
      </c>
      <c r="CB101" s="31">
        <f t="shared" ref="CB101:CB132" ca="1" si="309">IFERROR(VLOOKUP($C101,DOSDetail,CELL("col",CB$4)+58,FALSE),ROUND(T101*BP101,2))</f>
        <v>-1199.8399999999999</v>
      </c>
      <c r="CC101" s="31">
        <f t="shared" ref="CC101:CC132" ca="1" si="310">IFERROR(VLOOKUP($C101,DOSDetail,CELL("col",CC$4)+58,FALSE),ROUND(U101*BQ101,2))</f>
        <v>-2819.81</v>
      </c>
      <c r="CD101" s="31">
        <f t="shared" ref="CD101:CD132" ca="1" si="311">IFERROR(VLOOKUP($C101,DOSDetail,CELL("col",CD$4)+58,FALSE),ROUND(V101*BR101,2))</f>
        <v>-2253.8200000000002</v>
      </c>
      <c r="CE101" s="31">
        <f t="shared" ref="CE101:CE132" ca="1" si="312">IFERROR(VLOOKUP($C101,DOSDetail,CELL("col",CE$4)+58,FALSE),ROUND(W101*BS101,2))</f>
        <v>-6718.33</v>
      </c>
      <c r="CF101" s="31">
        <f t="shared" ref="CF101:CF132" ca="1" si="313">IFERROR(VLOOKUP($C101,DOSDetail,CELL("col",CF$4)+58,FALSE),ROUND(X101*BT101,2))</f>
        <v>-1931.78</v>
      </c>
      <c r="CG101" s="31">
        <f t="shared" ref="CG101:CG132" ca="1" si="314">IFERROR(VLOOKUP($C101,DOSDetail,CELL("col",CG$4)+58,FALSE),ROUND(Y101*BU101,2))</f>
        <v>-1000.76</v>
      </c>
      <c r="CH101" s="31">
        <f t="shared" ref="CH101:CH132" ca="1" si="315">IFERROR(VLOOKUP($C101,DOSDetail,CELL("col",CH$4)+58,FALSE),ROUND(Z101*BV101,2))</f>
        <v>-684.97</v>
      </c>
      <c r="CI101" s="31">
        <f t="shared" ref="CI101:CI132" ca="1" si="316">IFERROR(VLOOKUP($C101,DOSDetail,CELL("col",CI$4)+58,FALSE),ROUND(AA101*BW101,2))</f>
        <v>-819.62</v>
      </c>
      <c r="CJ101" s="31">
        <f t="shared" ref="CJ101:CJ132" ca="1" si="317">IFERROR(VLOOKUP($C101,DOSDetail,CELL("col",CJ$4)+58,FALSE),ROUND(AB101*BX101,2))</f>
        <v>-699.08</v>
      </c>
      <c r="CK101" s="32">
        <f t="shared" ca="1" si="279"/>
        <v>115.15</v>
      </c>
      <c r="CL101" s="32">
        <f t="shared" ca="1" si="280"/>
        <v>154.97</v>
      </c>
      <c r="CM101" s="32">
        <f t="shared" ca="1" si="281"/>
        <v>118.75</v>
      </c>
      <c r="CN101" s="32">
        <f t="shared" ca="1" si="282"/>
        <v>323.02999999999997</v>
      </c>
      <c r="CO101" s="32">
        <f t="shared" ca="1" si="283"/>
        <v>759.18</v>
      </c>
      <c r="CP101" s="32">
        <f t="shared" ca="1" si="284"/>
        <v>606.79999999999995</v>
      </c>
      <c r="CQ101" s="32">
        <f t="shared" ca="1" si="285"/>
        <v>1808.78</v>
      </c>
      <c r="CR101" s="32">
        <f t="shared" ca="1" si="286"/>
        <v>520.1</v>
      </c>
      <c r="CS101" s="32">
        <f t="shared" ca="1" si="287"/>
        <v>269.43</v>
      </c>
      <c r="CT101" s="32">
        <f t="shared" ca="1" si="288"/>
        <v>184.41</v>
      </c>
      <c r="CU101" s="32">
        <f t="shared" ca="1" si="289"/>
        <v>220.67</v>
      </c>
      <c r="CV101" s="32">
        <f t="shared" ca="1" si="290"/>
        <v>188.21</v>
      </c>
      <c r="CW101" s="31">
        <f t="shared" ca="1" si="291"/>
        <v>-5757.62</v>
      </c>
      <c r="CX101" s="31">
        <f t="shared" ca="1" si="292"/>
        <v>-7748.5099999999993</v>
      </c>
      <c r="CY101" s="31">
        <f t="shared" ca="1" si="293"/>
        <v>-5937.43</v>
      </c>
      <c r="CZ101" s="31">
        <f t="shared" ca="1" si="294"/>
        <v>-15967.1</v>
      </c>
      <c r="DA101" s="31">
        <f t="shared" ca="1" si="295"/>
        <v>-37525.15</v>
      </c>
      <c r="DB101" s="31">
        <f t="shared" ca="1" si="296"/>
        <v>-29993.100000000002</v>
      </c>
      <c r="DC101" s="31">
        <f t="shared" ca="1" si="297"/>
        <v>-97157.340000000011</v>
      </c>
      <c r="DD101" s="31">
        <f t="shared" ca="1" si="298"/>
        <v>-27936.530000000002</v>
      </c>
      <c r="DE101" s="31">
        <f t="shared" ca="1" si="299"/>
        <v>-14472.5</v>
      </c>
      <c r="DF101" s="31">
        <f t="shared" ca="1" si="300"/>
        <v>-11275.64</v>
      </c>
      <c r="DG101" s="31">
        <f t="shared" ca="1" si="301"/>
        <v>-13492.230000000001</v>
      </c>
      <c r="DH101" s="31">
        <f t="shared" ca="1" si="302"/>
        <v>-11507.94</v>
      </c>
      <c r="DI101" s="32">
        <f t="shared" ca="1" si="231"/>
        <v>-287.88</v>
      </c>
      <c r="DJ101" s="32">
        <f t="shared" ca="1" si="232"/>
        <v>-387.43</v>
      </c>
      <c r="DK101" s="32">
        <f t="shared" ca="1" si="233"/>
        <v>-296.87</v>
      </c>
      <c r="DL101" s="32">
        <f t="shared" ca="1" si="234"/>
        <v>-798.36</v>
      </c>
      <c r="DM101" s="32">
        <f t="shared" ca="1" si="235"/>
        <v>-1876.26</v>
      </c>
      <c r="DN101" s="32">
        <f t="shared" ca="1" si="236"/>
        <v>-1499.66</v>
      </c>
      <c r="DO101" s="32">
        <f t="shared" ca="1" si="237"/>
        <v>-4857.87</v>
      </c>
      <c r="DP101" s="32">
        <f t="shared" ca="1" si="238"/>
        <v>-1396.83</v>
      </c>
      <c r="DQ101" s="32">
        <f t="shared" ca="1" si="239"/>
        <v>-723.63</v>
      </c>
      <c r="DR101" s="32">
        <f t="shared" ca="1" si="240"/>
        <v>-563.78</v>
      </c>
      <c r="DS101" s="32">
        <f t="shared" ca="1" si="241"/>
        <v>-674.61</v>
      </c>
      <c r="DT101" s="32">
        <f t="shared" ca="1" si="242"/>
        <v>-575.4</v>
      </c>
      <c r="DU101" s="31">
        <f t="shared" ca="1" si="243"/>
        <v>-1073.3</v>
      </c>
      <c r="DV101" s="31">
        <f t="shared" ca="1" si="244"/>
        <v>-1426.34</v>
      </c>
      <c r="DW101" s="31">
        <f t="shared" ca="1" si="245"/>
        <v>-1080.43</v>
      </c>
      <c r="DX101" s="31">
        <f t="shared" ca="1" si="246"/>
        <v>-2868.23</v>
      </c>
      <c r="DY101" s="31">
        <f t="shared" ca="1" si="247"/>
        <v>-6655.97</v>
      </c>
      <c r="DZ101" s="31">
        <f t="shared" ca="1" si="248"/>
        <v>-5249.93</v>
      </c>
      <c r="EA101" s="31">
        <f t="shared" ca="1" si="249"/>
        <v>-16786.61</v>
      </c>
      <c r="EB101" s="31">
        <f t="shared" ca="1" si="250"/>
        <v>-4761.5600000000004</v>
      </c>
      <c r="EC101" s="31">
        <f t="shared" ca="1" si="251"/>
        <v>-2432.92</v>
      </c>
      <c r="ED101" s="31">
        <f t="shared" ca="1" si="252"/>
        <v>-1870.02</v>
      </c>
      <c r="EE101" s="31">
        <f t="shared" ca="1" si="253"/>
        <v>-2206.12</v>
      </c>
      <c r="EF101" s="31">
        <f t="shared" ca="1" si="254"/>
        <v>-1855.66</v>
      </c>
      <c r="EG101" s="32">
        <f t="shared" ca="1" si="255"/>
        <v>-7118.8</v>
      </c>
      <c r="EH101" s="32">
        <f t="shared" ca="1" si="256"/>
        <v>-9562.2799999999988</v>
      </c>
      <c r="EI101" s="32">
        <f t="shared" ca="1" si="257"/>
        <v>-7314.7300000000005</v>
      </c>
      <c r="EJ101" s="32">
        <f t="shared" ca="1" si="258"/>
        <v>-19633.689999999999</v>
      </c>
      <c r="EK101" s="32">
        <f t="shared" ca="1" si="259"/>
        <v>-46057.380000000005</v>
      </c>
      <c r="EL101" s="32">
        <f t="shared" ca="1" si="260"/>
        <v>-36742.69</v>
      </c>
      <c r="EM101" s="32">
        <f t="shared" ca="1" si="261"/>
        <v>-118801.82</v>
      </c>
      <c r="EN101" s="32">
        <f t="shared" ca="1" si="262"/>
        <v>-34094.92</v>
      </c>
      <c r="EO101" s="32">
        <f t="shared" ca="1" si="263"/>
        <v>-17629.05</v>
      </c>
      <c r="EP101" s="32">
        <f t="shared" ca="1" si="264"/>
        <v>-13709.44</v>
      </c>
      <c r="EQ101" s="32">
        <f t="shared" ca="1" si="265"/>
        <v>-16372.960000000003</v>
      </c>
      <c r="ER101" s="32">
        <f t="shared" ca="1" si="266"/>
        <v>-13939</v>
      </c>
    </row>
    <row r="102" spans="1:148" x14ac:dyDescent="0.25">
      <c r="A102" t="s">
        <v>502</v>
      </c>
      <c r="B102" s="1" t="s">
        <v>105</v>
      </c>
      <c r="C102" t="str">
        <f t="shared" ca="1" si="303"/>
        <v>OWF1</v>
      </c>
      <c r="D102" t="str">
        <f t="shared" ca="1" si="304"/>
        <v>Oldman 2 Wind Facility</v>
      </c>
      <c r="I102" s="51">
        <v>0</v>
      </c>
      <c r="J102" s="51">
        <v>0</v>
      </c>
      <c r="K102" s="51">
        <v>69.353899999999996</v>
      </c>
      <c r="L102" s="51">
        <v>3702.9614000000001</v>
      </c>
      <c r="M102" s="51">
        <v>9434.6270000000004</v>
      </c>
      <c r="N102" s="51">
        <v>18019.915700000001</v>
      </c>
      <c r="O102" s="51">
        <v>12035.702600000001</v>
      </c>
      <c r="P102" s="51">
        <v>17926.171999999999</v>
      </c>
      <c r="Q102" s="32"/>
      <c r="R102" s="32"/>
      <c r="S102" s="32"/>
      <c r="T102" s="32"/>
      <c r="U102" s="32">
        <v>0</v>
      </c>
      <c r="V102" s="32">
        <v>0</v>
      </c>
      <c r="W102" s="32">
        <v>4653</v>
      </c>
      <c r="X102" s="32">
        <v>96798.07</v>
      </c>
      <c r="Y102" s="32">
        <v>192830.33</v>
      </c>
      <c r="Z102" s="32">
        <v>427609.25</v>
      </c>
      <c r="AA102" s="32">
        <v>321463.27</v>
      </c>
      <c r="AB102" s="32">
        <v>440857.39</v>
      </c>
      <c r="AG102" s="2">
        <v>3.71</v>
      </c>
      <c r="AH102" s="2">
        <v>3.71</v>
      </c>
      <c r="AI102" s="2">
        <v>3.71</v>
      </c>
      <c r="AJ102" s="2">
        <v>3.71</v>
      </c>
      <c r="AK102" s="2">
        <v>3.71</v>
      </c>
      <c r="AL102" s="2">
        <v>3.71</v>
      </c>
      <c r="AM102" s="2">
        <v>3.71</v>
      </c>
      <c r="AN102" s="2">
        <v>3.71</v>
      </c>
      <c r="AO102" s="33"/>
      <c r="AP102" s="33"/>
      <c r="AQ102" s="33"/>
      <c r="AR102" s="33"/>
      <c r="AS102" s="33">
        <v>0</v>
      </c>
      <c r="AT102" s="33">
        <v>0</v>
      </c>
      <c r="AU102" s="33">
        <v>172.63</v>
      </c>
      <c r="AV102" s="33">
        <v>3591.21</v>
      </c>
      <c r="AW102" s="33">
        <v>7154.01</v>
      </c>
      <c r="AX102" s="33">
        <v>15864.3</v>
      </c>
      <c r="AY102" s="33">
        <v>11926.29</v>
      </c>
      <c r="AZ102" s="33">
        <v>16355.81</v>
      </c>
      <c r="BA102" s="31">
        <f t="shared" si="267"/>
        <v>0</v>
      </c>
      <c r="BB102" s="31">
        <f t="shared" si="268"/>
        <v>0</v>
      </c>
      <c r="BC102" s="31">
        <f t="shared" si="269"/>
        <v>0</v>
      </c>
      <c r="BD102" s="31">
        <f t="shared" si="270"/>
        <v>0</v>
      </c>
      <c r="BE102" s="31">
        <f t="shared" si="271"/>
        <v>0</v>
      </c>
      <c r="BF102" s="31">
        <f t="shared" si="272"/>
        <v>0</v>
      </c>
      <c r="BG102" s="31">
        <f t="shared" si="273"/>
        <v>6.98</v>
      </c>
      <c r="BH102" s="31">
        <f t="shared" si="274"/>
        <v>145.19999999999999</v>
      </c>
      <c r="BI102" s="31">
        <f t="shared" si="275"/>
        <v>289.25</v>
      </c>
      <c r="BJ102" s="31">
        <f t="shared" si="276"/>
        <v>2864.98</v>
      </c>
      <c r="BK102" s="31">
        <f t="shared" si="277"/>
        <v>2153.8000000000002</v>
      </c>
      <c r="BL102" s="31">
        <f t="shared" si="278"/>
        <v>2953.74</v>
      </c>
      <c r="BM102" s="6">
        <f t="shared" ref="BM102:BX123" ca="1" si="318">VLOOKUP($C102,LossFactorLookup,3,FALSE)</f>
        <v>2.87E-2</v>
      </c>
      <c r="BN102" s="6">
        <f t="shared" ca="1" si="318"/>
        <v>2.87E-2</v>
      </c>
      <c r="BO102" s="6">
        <f t="shared" ca="1" si="318"/>
        <v>2.87E-2</v>
      </c>
      <c r="BP102" s="6">
        <f t="shared" ca="1" si="318"/>
        <v>2.87E-2</v>
      </c>
      <c r="BQ102" s="6">
        <f t="shared" ca="1" si="318"/>
        <v>2.87E-2</v>
      </c>
      <c r="BR102" s="6">
        <f t="shared" ca="1" si="318"/>
        <v>2.87E-2</v>
      </c>
      <c r="BS102" s="6">
        <f t="shared" ca="1" si="318"/>
        <v>2.87E-2</v>
      </c>
      <c r="BT102" s="6">
        <f t="shared" ca="1" si="318"/>
        <v>2.87E-2</v>
      </c>
      <c r="BU102" s="6">
        <f t="shared" ca="1" si="318"/>
        <v>2.87E-2</v>
      </c>
      <c r="BV102" s="6">
        <f t="shared" ca="1" si="318"/>
        <v>2.87E-2</v>
      </c>
      <c r="BW102" s="6">
        <f t="shared" ca="1" si="318"/>
        <v>2.87E-2</v>
      </c>
      <c r="BX102" s="6">
        <f t="shared" ca="1" si="318"/>
        <v>2.87E-2</v>
      </c>
      <c r="BY102" s="31">
        <f t="shared" ca="1" si="306"/>
        <v>0</v>
      </c>
      <c r="BZ102" s="31">
        <f t="shared" ca="1" si="307"/>
        <v>0</v>
      </c>
      <c r="CA102" s="31">
        <f t="shared" ca="1" si="308"/>
        <v>0</v>
      </c>
      <c r="CB102" s="31">
        <f t="shared" ca="1" si="309"/>
        <v>0</v>
      </c>
      <c r="CC102" s="31">
        <f t="shared" ca="1" si="310"/>
        <v>0</v>
      </c>
      <c r="CD102" s="31">
        <f t="shared" ca="1" si="311"/>
        <v>0</v>
      </c>
      <c r="CE102" s="31">
        <f t="shared" ca="1" si="312"/>
        <v>133.54</v>
      </c>
      <c r="CF102" s="31">
        <f t="shared" ca="1" si="313"/>
        <v>2778.1</v>
      </c>
      <c r="CG102" s="31">
        <f t="shared" ca="1" si="314"/>
        <v>5534.23</v>
      </c>
      <c r="CH102" s="31">
        <f t="shared" ca="1" si="315"/>
        <v>12272.39</v>
      </c>
      <c r="CI102" s="31">
        <f t="shared" ca="1" si="316"/>
        <v>9226</v>
      </c>
      <c r="CJ102" s="31">
        <f t="shared" ca="1" si="317"/>
        <v>12652.61</v>
      </c>
      <c r="CK102" s="32">
        <f t="shared" ca="1" si="279"/>
        <v>0</v>
      </c>
      <c r="CL102" s="32">
        <f t="shared" ca="1" si="280"/>
        <v>0</v>
      </c>
      <c r="CM102" s="32">
        <f t="shared" ca="1" si="281"/>
        <v>0</v>
      </c>
      <c r="CN102" s="32">
        <f t="shared" ca="1" si="282"/>
        <v>0</v>
      </c>
      <c r="CO102" s="32">
        <f t="shared" ca="1" si="283"/>
        <v>0</v>
      </c>
      <c r="CP102" s="32">
        <f t="shared" ca="1" si="284"/>
        <v>0</v>
      </c>
      <c r="CQ102" s="32">
        <f t="shared" ca="1" si="285"/>
        <v>3.26</v>
      </c>
      <c r="CR102" s="32">
        <f t="shared" ca="1" si="286"/>
        <v>67.760000000000005</v>
      </c>
      <c r="CS102" s="32">
        <f t="shared" ca="1" si="287"/>
        <v>134.97999999999999</v>
      </c>
      <c r="CT102" s="32">
        <f t="shared" ca="1" si="288"/>
        <v>299.33</v>
      </c>
      <c r="CU102" s="32">
        <f t="shared" ca="1" si="289"/>
        <v>225.02</v>
      </c>
      <c r="CV102" s="32">
        <f t="shared" ca="1" si="290"/>
        <v>308.60000000000002</v>
      </c>
      <c r="CW102" s="31">
        <f t="shared" ca="1" si="291"/>
        <v>0</v>
      </c>
      <c r="CX102" s="31">
        <f t="shared" ca="1" si="292"/>
        <v>0</v>
      </c>
      <c r="CY102" s="31">
        <f t="shared" ca="1" si="293"/>
        <v>0</v>
      </c>
      <c r="CZ102" s="31">
        <f t="shared" ca="1" si="294"/>
        <v>0</v>
      </c>
      <c r="DA102" s="31">
        <f t="shared" ca="1" si="295"/>
        <v>0</v>
      </c>
      <c r="DB102" s="31">
        <f t="shared" ca="1" si="296"/>
        <v>0</v>
      </c>
      <c r="DC102" s="31">
        <f t="shared" ca="1" si="297"/>
        <v>-42.810000000000016</v>
      </c>
      <c r="DD102" s="31">
        <f t="shared" ca="1" si="298"/>
        <v>-890.55</v>
      </c>
      <c r="DE102" s="31">
        <f t="shared" ca="1" si="299"/>
        <v>-1774.0500000000011</v>
      </c>
      <c r="DF102" s="31">
        <f t="shared" ca="1" si="300"/>
        <v>-6157.5599999999995</v>
      </c>
      <c r="DG102" s="31">
        <f t="shared" ca="1" si="301"/>
        <v>-4629.0700000000006</v>
      </c>
      <c r="DH102" s="31">
        <f t="shared" ca="1" si="302"/>
        <v>-6348.3399999999983</v>
      </c>
      <c r="DI102" s="32">
        <f t="shared" ca="1" si="231"/>
        <v>0</v>
      </c>
      <c r="DJ102" s="32">
        <f t="shared" ca="1" si="232"/>
        <v>0</v>
      </c>
      <c r="DK102" s="32">
        <f t="shared" ca="1" si="233"/>
        <v>0</v>
      </c>
      <c r="DL102" s="32">
        <f t="shared" ca="1" si="234"/>
        <v>0</v>
      </c>
      <c r="DM102" s="32">
        <f t="shared" ca="1" si="235"/>
        <v>0</v>
      </c>
      <c r="DN102" s="32">
        <f t="shared" ca="1" si="236"/>
        <v>0</v>
      </c>
      <c r="DO102" s="32">
        <f t="shared" ca="1" si="237"/>
        <v>-2.14</v>
      </c>
      <c r="DP102" s="32">
        <f t="shared" ca="1" si="238"/>
        <v>-44.53</v>
      </c>
      <c r="DQ102" s="32">
        <f t="shared" ca="1" si="239"/>
        <v>-88.7</v>
      </c>
      <c r="DR102" s="32">
        <f t="shared" ca="1" si="240"/>
        <v>-307.88</v>
      </c>
      <c r="DS102" s="32">
        <f t="shared" ca="1" si="241"/>
        <v>-231.45</v>
      </c>
      <c r="DT102" s="32">
        <f t="shared" ca="1" si="242"/>
        <v>-317.42</v>
      </c>
      <c r="DU102" s="31">
        <f t="shared" ca="1" si="243"/>
        <v>0</v>
      </c>
      <c r="DV102" s="31">
        <f t="shared" ca="1" si="244"/>
        <v>0</v>
      </c>
      <c r="DW102" s="31">
        <f t="shared" ca="1" si="245"/>
        <v>0</v>
      </c>
      <c r="DX102" s="31">
        <f t="shared" ca="1" si="246"/>
        <v>0</v>
      </c>
      <c r="DY102" s="31">
        <f t="shared" ca="1" si="247"/>
        <v>0</v>
      </c>
      <c r="DZ102" s="31">
        <f t="shared" ca="1" si="248"/>
        <v>0</v>
      </c>
      <c r="EA102" s="31">
        <f t="shared" ca="1" si="249"/>
        <v>-7.4</v>
      </c>
      <c r="EB102" s="31">
        <f t="shared" ca="1" si="250"/>
        <v>-151.79</v>
      </c>
      <c r="EC102" s="31">
        <f t="shared" ca="1" si="251"/>
        <v>-298.23</v>
      </c>
      <c r="ED102" s="31">
        <f t="shared" ca="1" si="252"/>
        <v>-1021.21</v>
      </c>
      <c r="EE102" s="31">
        <f t="shared" ca="1" si="253"/>
        <v>-756.9</v>
      </c>
      <c r="EF102" s="31">
        <f t="shared" ca="1" si="254"/>
        <v>-1023.67</v>
      </c>
      <c r="EG102" s="32">
        <f t="shared" ca="1" si="255"/>
        <v>0</v>
      </c>
      <c r="EH102" s="32">
        <f t="shared" ca="1" si="256"/>
        <v>0</v>
      </c>
      <c r="EI102" s="32">
        <f t="shared" ca="1" si="257"/>
        <v>0</v>
      </c>
      <c r="EJ102" s="32">
        <f t="shared" ca="1" si="258"/>
        <v>0</v>
      </c>
      <c r="EK102" s="32">
        <f t="shared" ca="1" si="259"/>
        <v>0</v>
      </c>
      <c r="EL102" s="32">
        <f t="shared" ca="1" si="260"/>
        <v>0</v>
      </c>
      <c r="EM102" s="32">
        <f t="shared" ca="1" si="261"/>
        <v>-52.350000000000016</v>
      </c>
      <c r="EN102" s="32">
        <f t="shared" ca="1" si="262"/>
        <v>-1086.8699999999999</v>
      </c>
      <c r="EO102" s="32">
        <f t="shared" ca="1" si="263"/>
        <v>-2160.9800000000014</v>
      </c>
      <c r="EP102" s="32">
        <f t="shared" ca="1" si="264"/>
        <v>-7486.65</v>
      </c>
      <c r="EQ102" s="32">
        <f t="shared" ca="1" si="265"/>
        <v>-5617.42</v>
      </c>
      <c r="ER102" s="32">
        <f t="shared" ca="1" si="266"/>
        <v>-7689.4299999999985</v>
      </c>
    </row>
    <row r="103" spans="1:148" x14ac:dyDescent="0.25">
      <c r="A103" t="s">
        <v>501</v>
      </c>
      <c r="B103" s="1" t="s">
        <v>50</v>
      </c>
      <c r="C103" t="str">
        <f t="shared" ca="1" si="303"/>
        <v>PH1</v>
      </c>
      <c r="D103" t="str">
        <f t="shared" ca="1" si="304"/>
        <v>Poplar Hill #1</v>
      </c>
      <c r="E103" s="51">
        <v>3384.7575999999999</v>
      </c>
      <c r="F103" s="51">
        <v>3536.7163999999998</v>
      </c>
      <c r="G103" s="51">
        <v>2645.9971999999998</v>
      </c>
      <c r="H103" s="51">
        <v>3679.6984000000002</v>
      </c>
      <c r="I103" s="51">
        <v>803.13239999999996</v>
      </c>
      <c r="J103" s="51">
        <v>1353.8055999999999</v>
      </c>
      <c r="K103" s="51">
        <v>2444.848</v>
      </c>
      <c r="L103" s="51">
        <v>2643.3063999999999</v>
      </c>
      <c r="M103" s="51">
        <v>4332.7507999999998</v>
      </c>
      <c r="N103" s="51">
        <v>3839.6680000000001</v>
      </c>
      <c r="O103" s="51">
        <v>5136.4236000000001</v>
      </c>
      <c r="P103" s="51">
        <v>8433.6560000000009</v>
      </c>
      <c r="Q103" s="32">
        <v>224583.21</v>
      </c>
      <c r="R103" s="32">
        <v>417308.74</v>
      </c>
      <c r="S103" s="32">
        <v>93537.51</v>
      </c>
      <c r="T103" s="32">
        <v>118572.05</v>
      </c>
      <c r="U103" s="32">
        <v>27679.68</v>
      </c>
      <c r="V103" s="32">
        <v>52072.45</v>
      </c>
      <c r="W103" s="32">
        <v>1036104.35</v>
      </c>
      <c r="X103" s="32">
        <v>230979.55</v>
      </c>
      <c r="Y103" s="32">
        <v>125957.05</v>
      </c>
      <c r="Z103" s="32">
        <v>93647.49</v>
      </c>
      <c r="AA103" s="32">
        <v>206058.47</v>
      </c>
      <c r="AB103" s="32">
        <v>249724.53</v>
      </c>
      <c r="AC103" s="2">
        <v>-8.89</v>
      </c>
      <c r="AD103" s="2">
        <v>-8.89</v>
      </c>
      <c r="AE103" s="2">
        <v>-8.89</v>
      </c>
      <c r="AF103" s="2">
        <v>-8.89</v>
      </c>
      <c r="AG103" s="2">
        <v>-8.89</v>
      </c>
      <c r="AH103" s="2">
        <v>-8.89</v>
      </c>
      <c r="AI103" s="2">
        <v>-8.89</v>
      </c>
      <c r="AJ103" s="2">
        <v>-8.89</v>
      </c>
      <c r="AK103" s="2">
        <v>-8.89</v>
      </c>
      <c r="AL103" s="2">
        <v>-8.89</v>
      </c>
      <c r="AM103" s="2">
        <v>-8.89</v>
      </c>
      <c r="AN103" s="2">
        <v>-8.89</v>
      </c>
      <c r="AO103" s="33">
        <v>-19965.45</v>
      </c>
      <c r="AP103" s="33">
        <v>-37098.75</v>
      </c>
      <c r="AQ103" s="33">
        <v>-8315.48</v>
      </c>
      <c r="AR103" s="33">
        <v>-10541.06</v>
      </c>
      <c r="AS103" s="33">
        <v>-2460.7199999999998</v>
      </c>
      <c r="AT103" s="33">
        <v>-4629.24</v>
      </c>
      <c r="AU103" s="33">
        <v>-92109.68</v>
      </c>
      <c r="AV103" s="33">
        <v>-20534.080000000002</v>
      </c>
      <c r="AW103" s="33">
        <v>-11197.58</v>
      </c>
      <c r="AX103" s="33">
        <v>-8325.26</v>
      </c>
      <c r="AY103" s="33">
        <v>-18318.599999999999</v>
      </c>
      <c r="AZ103" s="33">
        <v>-22200.51</v>
      </c>
      <c r="BA103" s="31">
        <f t="shared" si="267"/>
        <v>-247.04</v>
      </c>
      <c r="BB103" s="31">
        <f t="shared" si="268"/>
        <v>-459.04</v>
      </c>
      <c r="BC103" s="31">
        <f t="shared" si="269"/>
        <v>-102.89</v>
      </c>
      <c r="BD103" s="31">
        <f t="shared" si="270"/>
        <v>-177.86</v>
      </c>
      <c r="BE103" s="31">
        <f t="shared" si="271"/>
        <v>-41.52</v>
      </c>
      <c r="BF103" s="31">
        <f t="shared" si="272"/>
        <v>-78.11</v>
      </c>
      <c r="BG103" s="31">
        <f t="shared" si="273"/>
        <v>1554.16</v>
      </c>
      <c r="BH103" s="31">
        <f t="shared" si="274"/>
        <v>346.47</v>
      </c>
      <c r="BI103" s="31">
        <f t="shared" si="275"/>
        <v>188.94</v>
      </c>
      <c r="BJ103" s="31">
        <f t="shared" si="276"/>
        <v>627.44000000000005</v>
      </c>
      <c r="BK103" s="31">
        <f t="shared" si="277"/>
        <v>1380.59</v>
      </c>
      <c r="BL103" s="31">
        <f t="shared" si="278"/>
        <v>1673.15</v>
      </c>
      <c r="BM103" s="6">
        <f t="shared" ca="1" si="318"/>
        <v>-0.12</v>
      </c>
      <c r="BN103" s="6">
        <f t="shared" ca="1" si="318"/>
        <v>-0.12</v>
      </c>
      <c r="BO103" s="6">
        <f t="shared" ca="1" si="318"/>
        <v>-0.12</v>
      </c>
      <c r="BP103" s="6">
        <f t="shared" ca="1" si="318"/>
        <v>-0.12</v>
      </c>
      <c r="BQ103" s="6">
        <f t="shared" ca="1" si="318"/>
        <v>-0.12</v>
      </c>
      <c r="BR103" s="6">
        <f t="shared" ca="1" si="318"/>
        <v>-0.12</v>
      </c>
      <c r="BS103" s="6">
        <f t="shared" ca="1" si="318"/>
        <v>-0.12</v>
      </c>
      <c r="BT103" s="6">
        <f t="shared" ca="1" si="318"/>
        <v>-0.12</v>
      </c>
      <c r="BU103" s="6">
        <f t="shared" ca="1" si="318"/>
        <v>-0.12</v>
      </c>
      <c r="BV103" s="6">
        <f t="shared" ca="1" si="318"/>
        <v>-0.12</v>
      </c>
      <c r="BW103" s="6">
        <f t="shared" ca="1" si="318"/>
        <v>-0.12</v>
      </c>
      <c r="BX103" s="6">
        <f t="shared" ca="1" si="318"/>
        <v>-0.12</v>
      </c>
      <c r="BY103" s="31">
        <f t="shared" ca="1" si="306"/>
        <v>-26949.99</v>
      </c>
      <c r="BZ103" s="31">
        <f t="shared" ca="1" si="307"/>
        <v>-50077.05</v>
      </c>
      <c r="CA103" s="31">
        <f t="shared" ca="1" si="308"/>
        <v>-11224.5</v>
      </c>
      <c r="CB103" s="31">
        <f t="shared" ca="1" si="309"/>
        <v>-14228.65</v>
      </c>
      <c r="CC103" s="31">
        <f t="shared" ca="1" si="310"/>
        <v>-3321.56</v>
      </c>
      <c r="CD103" s="31">
        <f t="shared" ca="1" si="311"/>
        <v>-6248.69</v>
      </c>
      <c r="CE103" s="31">
        <f t="shared" ca="1" si="312"/>
        <v>-124332.52</v>
      </c>
      <c r="CF103" s="31">
        <f t="shared" ca="1" si="313"/>
        <v>-27717.55</v>
      </c>
      <c r="CG103" s="31">
        <f t="shared" ca="1" si="314"/>
        <v>-15114.85</v>
      </c>
      <c r="CH103" s="31">
        <f t="shared" ca="1" si="315"/>
        <v>-11237.7</v>
      </c>
      <c r="CI103" s="31">
        <f t="shared" ca="1" si="316"/>
        <v>-24727.02</v>
      </c>
      <c r="CJ103" s="31">
        <f t="shared" ca="1" si="317"/>
        <v>-29966.94</v>
      </c>
      <c r="CK103" s="32">
        <f t="shared" ca="1" si="279"/>
        <v>157.21</v>
      </c>
      <c r="CL103" s="32">
        <f t="shared" ca="1" si="280"/>
        <v>292.12</v>
      </c>
      <c r="CM103" s="32">
        <f t="shared" ca="1" si="281"/>
        <v>65.48</v>
      </c>
      <c r="CN103" s="32">
        <f t="shared" ca="1" si="282"/>
        <v>83</v>
      </c>
      <c r="CO103" s="32">
        <f t="shared" ca="1" si="283"/>
        <v>19.38</v>
      </c>
      <c r="CP103" s="32">
        <f t="shared" ca="1" si="284"/>
        <v>36.450000000000003</v>
      </c>
      <c r="CQ103" s="32">
        <f t="shared" ca="1" si="285"/>
        <v>725.27</v>
      </c>
      <c r="CR103" s="32">
        <f t="shared" ca="1" si="286"/>
        <v>161.69</v>
      </c>
      <c r="CS103" s="32">
        <f t="shared" ca="1" si="287"/>
        <v>88.17</v>
      </c>
      <c r="CT103" s="32">
        <f t="shared" ca="1" si="288"/>
        <v>65.55</v>
      </c>
      <c r="CU103" s="32">
        <f t="shared" ca="1" si="289"/>
        <v>144.24</v>
      </c>
      <c r="CV103" s="32">
        <f t="shared" ca="1" si="290"/>
        <v>174.81</v>
      </c>
      <c r="CW103" s="31">
        <f t="shared" ca="1" si="291"/>
        <v>-6580.2900000000018</v>
      </c>
      <c r="CX103" s="31">
        <f t="shared" ca="1" si="292"/>
        <v>-12227.14</v>
      </c>
      <c r="CY103" s="31">
        <f t="shared" ca="1" si="293"/>
        <v>-2740.650000000001</v>
      </c>
      <c r="CZ103" s="31">
        <f t="shared" ca="1" si="294"/>
        <v>-3426.73</v>
      </c>
      <c r="DA103" s="31">
        <f t="shared" ca="1" si="295"/>
        <v>-799.94</v>
      </c>
      <c r="DB103" s="31">
        <f t="shared" ca="1" si="296"/>
        <v>-1504.89</v>
      </c>
      <c r="DC103" s="31">
        <f t="shared" ca="1" si="297"/>
        <v>-33051.73000000001</v>
      </c>
      <c r="DD103" s="31">
        <f t="shared" ca="1" si="298"/>
        <v>-7368.2499999999991</v>
      </c>
      <c r="DE103" s="31">
        <f t="shared" ca="1" si="299"/>
        <v>-4018.0400000000004</v>
      </c>
      <c r="DF103" s="31">
        <f t="shared" ca="1" si="300"/>
        <v>-3474.3300000000013</v>
      </c>
      <c r="DG103" s="31">
        <f t="shared" ca="1" si="301"/>
        <v>-7644.77</v>
      </c>
      <c r="DH103" s="31">
        <f t="shared" ca="1" si="302"/>
        <v>-9264.7699999999986</v>
      </c>
      <c r="DI103" s="32">
        <f t="shared" ca="1" si="231"/>
        <v>-329.01</v>
      </c>
      <c r="DJ103" s="32">
        <f t="shared" ca="1" si="232"/>
        <v>-611.36</v>
      </c>
      <c r="DK103" s="32">
        <f t="shared" ca="1" si="233"/>
        <v>-137.03</v>
      </c>
      <c r="DL103" s="32">
        <f t="shared" ca="1" si="234"/>
        <v>-171.34</v>
      </c>
      <c r="DM103" s="32">
        <f t="shared" ca="1" si="235"/>
        <v>-40</v>
      </c>
      <c r="DN103" s="32">
        <f t="shared" ca="1" si="236"/>
        <v>-75.239999999999995</v>
      </c>
      <c r="DO103" s="32">
        <f t="shared" ca="1" si="237"/>
        <v>-1652.59</v>
      </c>
      <c r="DP103" s="32">
        <f t="shared" ca="1" si="238"/>
        <v>-368.41</v>
      </c>
      <c r="DQ103" s="32">
        <f t="shared" ca="1" si="239"/>
        <v>-200.9</v>
      </c>
      <c r="DR103" s="32">
        <f t="shared" ca="1" si="240"/>
        <v>-173.72</v>
      </c>
      <c r="DS103" s="32">
        <f t="shared" ca="1" si="241"/>
        <v>-382.24</v>
      </c>
      <c r="DT103" s="32">
        <f t="shared" ca="1" si="242"/>
        <v>-463.24</v>
      </c>
      <c r="DU103" s="31">
        <f t="shared" ca="1" si="243"/>
        <v>-1226.6600000000001</v>
      </c>
      <c r="DV103" s="31">
        <f t="shared" ca="1" si="244"/>
        <v>-2250.7600000000002</v>
      </c>
      <c r="DW103" s="31">
        <f t="shared" ca="1" si="245"/>
        <v>-498.71</v>
      </c>
      <c r="DX103" s="31">
        <f t="shared" ca="1" si="246"/>
        <v>-615.55999999999995</v>
      </c>
      <c r="DY103" s="31">
        <f t="shared" ca="1" si="247"/>
        <v>-141.88999999999999</v>
      </c>
      <c r="DZ103" s="31">
        <f t="shared" ca="1" si="248"/>
        <v>-263.41000000000003</v>
      </c>
      <c r="EA103" s="31">
        <f t="shared" ca="1" si="249"/>
        <v>-5710.6</v>
      </c>
      <c r="EB103" s="31">
        <f t="shared" ca="1" si="250"/>
        <v>-1255.8599999999999</v>
      </c>
      <c r="EC103" s="31">
        <f t="shared" ca="1" si="251"/>
        <v>-675.46</v>
      </c>
      <c r="ED103" s="31">
        <f t="shared" ca="1" si="252"/>
        <v>-576.20000000000005</v>
      </c>
      <c r="EE103" s="31">
        <f t="shared" ca="1" si="253"/>
        <v>-1250</v>
      </c>
      <c r="EF103" s="31">
        <f t="shared" ca="1" si="254"/>
        <v>-1493.95</v>
      </c>
      <c r="EG103" s="32">
        <f t="shared" ca="1" si="255"/>
        <v>-8135.9600000000019</v>
      </c>
      <c r="EH103" s="32">
        <f t="shared" ca="1" si="256"/>
        <v>-15089.26</v>
      </c>
      <c r="EI103" s="32">
        <f t="shared" ca="1" si="257"/>
        <v>-3376.3900000000012</v>
      </c>
      <c r="EJ103" s="32">
        <f t="shared" ca="1" si="258"/>
        <v>-4213.63</v>
      </c>
      <c r="EK103" s="32">
        <f t="shared" ca="1" si="259"/>
        <v>-981.83</v>
      </c>
      <c r="EL103" s="32">
        <f t="shared" ca="1" si="260"/>
        <v>-1843.5400000000002</v>
      </c>
      <c r="EM103" s="32">
        <f t="shared" ca="1" si="261"/>
        <v>-40414.920000000006</v>
      </c>
      <c r="EN103" s="32">
        <f t="shared" ca="1" si="262"/>
        <v>-8992.5199999999986</v>
      </c>
      <c r="EO103" s="32">
        <f t="shared" ca="1" si="263"/>
        <v>-4894.4000000000005</v>
      </c>
      <c r="EP103" s="32">
        <f t="shared" ca="1" si="264"/>
        <v>-4224.2500000000009</v>
      </c>
      <c r="EQ103" s="32">
        <f t="shared" ca="1" si="265"/>
        <v>-9277.01</v>
      </c>
      <c r="ER103" s="32">
        <f t="shared" ca="1" si="266"/>
        <v>-11221.96</v>
      </c>
    </row>
    <row r="104" spans="1:148" x14ac:dyDescent="0.25">
      <c r="A104" t="s">
        <v>472</v>
      </c>
      <c r="B104" s="1" t="s">
        <v>56</v>
      </c>
      <c r="C104" t="str">
        <f t="shared" ca="1" si="303"/>
        <v>PKNE</v>
      </c>
      <c r="D104" t="str">
        <f t="shared" ca="1" si="304"/>
        <v>Cowley Ridge Phase 1 Wind Facility</v>
      </c>
      <c r="E104" s="51">
        <v>379.99138900000003</v>
      </c>
      <c r="F104" s="51">
        <v>576.00100899999995</v>
      </c>
      <c r="G104" s="51">
        <v>1064.1512990000001</v>
      </c>
      <c r="H104" s="51">
        <v>1542.55521</v>
      </c>
      <c r="I104" s="51">
        <v>712.490724</v>
      </c>
      <c r="J104" s="51">
        <v>710.92906100000005</v>
      </c>
      <c r="K104" s="51">
        <v>509.62309599999998</v>
      </c>
      <c r="L104" s="51">
        <v>377.475663</v>
      </c>
      <c r="M104" s="51">
        <v>532.53097400000001</v>
      </c>
      <c r="N104" s="51">
        <v>1042.792093</v>
      </c>
      <c r="O104" s="51">
        <v>955.10670100000004</v>
      </c>
      <c r="P104" s="51">
        <v>719.33283800000004</v>
      </c>
      <c r="Q104" s="32">
        <v>11430.9</v>
      </c>
      <c r="R104" s="32">
        <v>31251.13</v>
      </c>
      <c r="S104" s="32">
        <v>27762.44</v>
      </c>
      <c r="T104" s="32">
        <v>41539.599999999999</v>
      </c>
      <c r="U104" s="32">
        <v>52160.03</v>
      </c>
      <c r="V104" s="32">
        <v>21917.759999999998</v>
      </c>
      <c r="W104" s="32">
        <v>41834.47</v>
      </c>
      <c r="X104" s="32">
        <v>13505.88</v>
      </c>
      <c r="Y104" s="32">
        <v>11248.55</v>
      </c>
      <c r="Z104" s="32">
        <v>25009.5</v>
      </c>
      <c r="AA104" s="32">
        <v>25895.119999999999</v>
      </c>
      <c r="AB104" s="32">
        <v>17402.400000000001</v>
      </c>
      <c r="AC104" s="2">
        <v>4.47</v>
      </c>
      <c r="AD104" s="2">
        <v>4.47</v>
      </c>
      <c r="AE104" s="2">
        <v>4.47</v>
      </c>
      <c r="AF104" s="2">
        <v>4.47</v>
      </c>
      <c r="AG104" s="2">
        <v>4.47</v>
      </c>
      <c r="AH104" s="2">
        <v>4.47</v>
      </c>
      <c r="AI104" s="2">
        <v>4.47</v>
      </c>
      <c r="AJ104" s="2">
        <v>4.47</v>
      </c>
      <c r="AK104" s="2">
        <v>4.47</v>
      </c>
      <c r="AL104" s="2">
        <v>4.47</v>
      </c>
      <c r="AM104" s="2">
        <v>4.47</v>
      </c>
      <c r="AN104" s="2">
        <v>4.47</v>
      </c>
      <c r="AO104" s="33">
        <v>510.96</v>
      </c>
      <c r="AP104" s="33">
        <v>1396.93</v>
      </c>
      <c r="AQ104" s="33">
        <v>1240.98</v>
      </c>
      <c r="AR104" s="33">
        <v>1856.82</v>
      </c>
      <c r="AS104" s="33">
        <v>2331.5500000000002</v>
      </c>
      <c r="AT104" s="33">
        <v>979.72</v>
      </c>
      <c r="AU104" s="33">
        <v>1870</v>
      </c>
      <c r="AV104" s="33">
        <v>603.71</v>
      </c>
      <c r="AW104" s="33">
        <v>502.81</v>
      </c>
      <c r="AX104" s="33">
        <v>1117.92</v>
      </c>
      <c r="AY104" s="33">
        <v>1157.51</v>
      </c>
      <c r="AZ104" s="33">
        <v>777.89</v>
      </c>
      <c r="BA104" s="31">
        <f t="shared" si="267"/>
        <v>-12.57</v>
      </c>
      <c r="BB104" s="31">
        <f t="shared" si="268"/>
        <v>-34.380000000000003</v>
      </c>
      <c r="BC104" s="31">
        <f t="shared" si="269"/>
        <v>-30.54</v>
      </c>
      <c r="BD104" s="31">
        <f t="shared" si="270"/>
        <v>-62.31</v>
      </c>
      <c r="BE104" s="31">
        <f t="shared" si="271"/>
        <v>-78.239999999999995</v>
      </c>
      <c r="BF104" s="31">
        <f t="shared" si="272"/>
        <v>-32.880000000000003</v>
      </c>
      <c r="BG104" s="31">
        <f t="shared" si="273"/>
        <v>62.75</v>
      </c>
      <c r="BH104" s="31">
        <f t="shared" si="274"/>
        <v>20.260000000000002</v>
      </c>
      <c r="BI104" s="31">
        <f t="shared" si="275"/>
        <v>16.87</v>
      </c>
      <c r="BJ104" s="31">
        <f t="shared" si="276"/>
        <v>167.56</v>
      </c>
      <c r="BK104" s="31">
        <f t="shared" si="277"/>
        <v>173.5</v>
      </c>
      <c r="BL104" s="31">
        <f t="shared" si="278"/>
        <v>116.6</v>
      </c>
      <c r="BM104" s="6">
        <f t="shared" ca="1" si="318"/>
        <v>0.10050000000000001</v>
      </c>
      <c r="BN104" s="6">
        <f t="shared" ca="1" si="318"/>
        <v>0.10050000000000001</v>
      </c>
      <c r="BO104" s="6">
        <f t="shared" ca="1" si="318"/>
        <v>0.10050000000000001</v>
      </c>
      <c r="BP104" s="6">
        <f t="shared" ca="1" si="318"/>
        <v>0.10050000000000001</v>
      </c>
      <c r="BQ104" s="6">
        <f t="shared" ca="1" si="318"/>
        <v>0.10050000000000001</v>
      </c>
      <c r="BR104" s="6">
        <f t="shared" ca="1" si="318"/>
        <v>0.10050000000000001</v>
      </c>
      <c r="BS104" s="6">
        <f t="shared" ca="1" si="318"/>
        <v>0.10050000000000001</v>
      </c>
      <c r="BT104" s="6">
        <f t="shared" ca="1" si="318"/>
        <v>0.10050000000000001</v>
      </c>
      <c r="BU104" s="6">
        <f t="shared" ca="1" si="318"/>
        <v>0.10050000000000001</v>
      </c>
      <c r="BV104" s="6">
        <f t="shared" ca="1" si="318"/>
        <v>0.10050000000000001</v>
      </c>
      <c r="BW104" s="6">
        <f t="shared" ca="1" si="318"/>
        <v>0.10050000000000001</v>
      </c>
      <c r="BX104" s="6">
        <f t="shared" ca="1" si="318"/>
        <v>0.10050000000000001</v>
      </c>
      <c r="BY104" s="31">
        <f t="shared" ca="1" si="306"/>
        <v>1148.81</v>
      </c>
      <c r="BZ104" s="31">
        <f t="shared" ca="1" si="307"/>
        <v>3140.74</v>
      </c>
      <c r="CA104" s="31">
        <f t="shared" ca="1" si="308"/>
        <v>2790.13</v>
      </c>
      <c r="CB104" s="31">
        <f t="shared" ca="1" si="309"/>
        <v>4174.7299999999996</v>
      </c>
      <c r="CC104" s="31">
        <f t="shared" ca="1" si="310"/>
        <v>5242.08</v>
      </c>
      <c r="CD104" s="31">
        <f t="shared" ca="1" si="311"/>
        <v>2202.73</v>
      </c>
      <c r="CE104" s="31">
        <f t="shared" ca="1" si="312"/>
        <v>4204.3599999999997</v>
      </c>
      <c r="CF104" s="31">
        <f t="shared" ca="1" si="313"/>
        <v>1357.34</v>
      </c>
      <c r="CG104" s="31">
        <f t="shared" ca="1" si="314"/>
        <v>1130.48</v>
      </c>
      <c r="CH104" s="31">
        <f t="shared" ca="1" si="315"/>
        <v>2513.4499999999998</v>
      </c>
      <c r="CI104" s="31">
        <f t="shared" ca="1" si="316"/>
        <v>2602.46</v>
      </c>
      <c r="CJ104" s="31">
        <f t="shared" ca="1" si="317"/>
        <v>1748.94</v>
      </c>
      <c r="CK104" s="32">
        <f t="shared" ca="1" si="279"/>
        <v>8</v>
      </c>
      <c r="CL104" s="32">
        <f t="shared" ca="1" si="280"/>
        <v>21.88</v>
      </c>
      <c r="CM104" s="32">
        <f t="shared" ca="1" si="281"/>
        <v>19.43</v>
      </c>
      <c r="CN104" s="32">
        <f t="shared" ca="1" si="282"/>
        <v>29.08</v>
      </c>
      <c r="CO104" s="32">
        <f t="shared" ca="1" si="283"/>
        <v>36.51</v>
      </c>
      <c r="CP104" s="32">
        <f t="shared" ca="1" si="284"/>
        <v>15.34</v>
      </c>
      <c r="CQ104" s="32">
        <f t="shared" ca="1" si="285"/>
        <v>29.28</v>
      </c>
      <c r="CR104" s="32">
        <f t="shared" ca="1" si="286"/>
        <v>9.4499999999999993</v>
      </c>
      <c r="CS104" s="32">
        <f t="shared" ca="1" si="287"/>
        <v>7.87</v>
      </c>
      <c r="CT104" s="32">
        <f t="shared" ca="1" si="288"/>
        <v>17.510000000000002</v>
      </c>
      <c r="CU104" s="32">
        <f t="shared" ca="1" si="289"/>
        <v>18.13</v>
      </c>
      <c r="CV104" s="32">
        <f t="shared" ca="1" si="290"/>
        <v>12.18</v>
      </c>
      <c r="CW104" s="31">
        <f t="shared" ca="1" si="291"/>
        <v>658.42</v>
      </c>
      <c r="CX104" s="31">
        <f t="shared" ca="1" si="292"/>
        <v>1800.07</v>
      </c>
      <c r="CY104" s="31">
        <f t="shared" ca="1" si="293"/>
        <v>1599.12</v>
      </c>
      <c r="CZ104" s="31">
        <f t="shared" ca="1" si="294"/>
        <v>2409.2999999999997</v>
      </c>
      <c r="DA104" s="31">
        <f t="shared" ca="1" si="295"/>
        <v>3025.2799999999997</v>
      </c>
      <c r="DB104" s="31">
        <f t="shared" ca="1" si="296"/>
        <v>1271.2300000000002</v>
      </c>
      <c r="DC104" s="31">
        <f t="shared" ca="1" si="297"/>
        <v>2300.8899999999994</v>
      </c>
      <c r="DD104" s="31">
        <f t="shared" ca="1" si="298"/>
        <v>742.81999999999994</v>
      </c>
      <c r="DE104" s="31">
        <f t="shared" ca="1" si="299"/>
        <v>618.66999999999996</v>
      </c>
      <c r="DF104" s="31">
        <f t="shared" ca="1" si="300"/>
        <v>1245.48</v>
      </c>
      <c r="DG104" s="31">
        <f t="shared" ca="1" si="301"/>
        <v>1289.5800000000002</v>
      </c>
      <c r="DH104" s="31">
        <f t="shared" ca="1" si="302"/>
        <v>866.63000000000011</v>
      </c>
      <c r="DI104" s="32">
        <f t="shared" ca="1" si="231"/>
        <v>32.92</v>
      </c>
      <c r="DJ104" s="32">
        <f t="shared" ca="1" si="232"/>
        <v>90</v>
      </c>
      <c r="DK104" s="32">
        <f t="shared" ca="1" si="233"/>
        <v>79.959999999999994</v>
      </c>
      <c r="DL104" s="32">
        <f t="shared" ca="1" si="234"/>
        <v>120.47</v>
      </c>
      <c r="DM104" s="32">
        <f t="shared" ca="1" si="235"/>
        <v>151.26</v>
      </c>
      <c r="DN104" s="32">
        <f t="shared" ca="1" si="236"/>
        <v>63.56</v>
      </c>
      <c r="DO104" s="32">
        <f t="shared" ca="1" si="237"/>
        <v>115.04</v>
      </c>
      <c r="DP104" s="32">
        <f t="shared" ca="1" si="238"/>
        <v>37.14</v>
      </c>
      <c r="DQ104" s="32">
        <f t="shared" ca="1" si="239"/>
        <v>30.93</v>
      </c>
      <c r="DR104" s="32">
        <f t="shared" ca="1" si="240"/>
        <v>62.27</v>
      </c>
      <c r="DS104" s="32">
        <f t="shared" ca="1" si="241"/>
        <v>64.48</v>
      </c>
      <c r="DT104" s="32">
        <f t="shared" ca="1" si="242"/>
        <v>43.33</v>
      </c>
      <c r="DU104" s="31">
        <f t="shared" ca="1" si="243"/>
        <v>122.74</v>
      </c>
      <c r="DV104" s="31">
        <f t="shared" ca="1" si="244"/>
        <v>331.35</v>
      </c>
      <c r="DW104" s="31">
        <f t="shared" ca="1" si="245"/>
        <v>290.99</v>
      </c>
      <c r="DX104" s="31">
        <f t="shared" ca="1" si="246"/>
        <v>432.79</v>
      </c>
      <c r="DY104" s="31">
        <f t="shared" ca="1" si="247"/>
        <v>536.6</v>
      </c>
      <c r="DZ104" s="31">
        <f t="shared" ca="1" si="248"/>
        <v>222.51</v>
      </c>
      <c r="EA104" s="31">
        <f t="shared" ca="1" si="249"/>
        <v>397.54</v>
      </c>
      <c r="EB104" s="31">
        <f t="shared" ca="1" si="250"/>
        <v>126.61</v>
      </c>
      <c r="EC104" s="31">
        <f t="shared" ca="1" si="251"/>
        <v>104</v>
      </c>
      <c r="ED104" s="31">
        <f t="shared" ca="1" si="252"/>
        <v>206.56</v>
      </c>
      <c r="EE104" s="31">
        <f t="shared" ca="1" si="253"/>
        <v>210.86</v>
      </c>
      <c r="EF104" s="31">
        <f t="shared" ca="1" si="254"/>
        <v>139.74</v>
      </c>
      <c r="EG104" s="32">
        <f t="shared" ca="1" si="255"/>
        <v>814.07999999999993</v>
      </c>
      <c r="EH104" s="32">
        <f t="shared" ca="1" si="256"/>
        <v>2221.42</v>
      </c>
      <c r="EI104" s="32">
        <f t="shared" ca="1" si="257"/>
        <v>1970.07</v>
      </c>
      <c r="EJ104" s="32">
        <f t="shared" ca="1" si="258"/>
        <v>2962.5599999999995</v>
      </c>
      <c r="EK104" s="32">
        <f t="shared" ca="1" si="259"/>
        <v>3713.14</v>
      </c>
      <c r="EL104" s="32">
        <f t="shared" ca="1" si="260"/>
        <v>1557.3000000000002</v>
      </c>
      <c r="EM104" s="32">
        <f t="shared" ca="1" si="261"/>
        <v>2813.4699999999993</v>
      </c>
      <c r="EN104" s="32">
        <f t="shared" ca="1" si="262"/>
        <v>906.56999999999994</v>
      </c>
      <c r="EO104" s="32">
        <f t="shared" ca="1" si="263"/>
        <v>753.59999999999991</v>
      </c>
      <c r="EP104" s="32">
        <f t="shared" ca="1" si="264"/>
        <v>1514.31</v>
      </c>
      <c r="EQ104" s="32">
        <f t="shared" ca="1" si="265"/>
        <v>1564.92</v>
      </c>
      <c r="ER104" s="32">
        <f t="shared" ca="1" si="266"/>
        <v>1049.7000000000003</v>
      </c>
    </row>
    <row r="105" spans="1:148" x14ac:dyDescent="0.25">
      <c r="A105" t="s">
        <v>461</v>
      </c>
      <c r="B105" s="1" t="s">
        <v>131</v>
      </c>
      <c r="C105" t="str">
        <f t="shared" ref="C105:C136" ca="1" si="319">VLOOKUP($B105,LocationLookup,2,FALSE)</f>
        <v>POC</v>
      </c>
      <c r="D105" t="str">
        <f t="shared" ref="D105:D136" ca="1" si="320">VLOOKUP($C105,LossFactorLookup,2,FALSE)</f>
        <v>Pocaterra Hydro Facility</v>
      </c>
      <c r="E105" s="51">
        <v>1428.5360232999999</v>
      </c>
      <c r="F105" s="51">
        <v>1232.6465045</v>
      </c>
      <c r="G105" s="51">
        <v>2647.8709687</v>
      </c>
      <c r="H105" s="51">
        <v>3768.4393921999999</v>
      </c>
      <c r="I105" s="51">
        <v>3173.4979632</v>
      </c>
      <c r="J105" s="51">
        <v>1964.4800385000001</v>
      </c>
      <c r="K105" s="51">
        <v>1497.4521391999999</v>
      </c>
      <c r="L105" s="51">
        <v>2032.4638147000001</v>
      </c>
      <c r="M105" s="51">
        <v>2037.2923741</v>
      </c>
      <c r="N105" s="51">
        <v>1719.7749934000001</v>
      </c>
      <c r="O105" s="51">
        <v>1437.1372120999999</v>
      </c>
      <c r="P105" s="51">
        <v>555.94526719999999</v>
      </c>
      <c r="Q105" s="32">
        <v>104903.26</v>
      </c>
      <c r="R105" s="32">
        <v>187689.83</v>
      </c>
      <c r="S105" s="32">
        <v>126572.1</v>
      </c>
      <c r="T105" s="32">
        <v>138705.22</v>
      </c>
      <c r="U105" s="32">
        <v>253284.39</v>
      </c>
      <c r="V105" s="32">
        <v>120140.94</v>
      </c>
      <c r="W105" s="32">
        <v>418088.71</v>
      </c>
      <c r="X105" s="32">
        <v>169259.09</v>
      </c>
      <c r="Y105" s="32">
        <v>57445.120000000003</v>
      </c>
      <c r="Z105" s="32">
        <v>48271.360000000001</v>
      </c>
      <c r="AA105" s="32">
        <v>96895.62</v>
      </c>
      <c r="AB105" s="32">
        <v>20514.39</v>
      </c>
      <c r="AC105" s="2">
        <v>1.55</v>
      </c>
      <c r="AD105" s="2">
        <v>1.55</v>
      </c>
      <c r="AE105" s="2">
        <v>1.55</v>
      </c>
      <c r="AF105" s="2">
        <v>1.55</v>
      </c>
      <c r="AG105" s="2">
        <v>1.55</v>
      </c>
      <c r="AH105" s="2">
        <v>1.55</v>
      </c>
      <c r="AI105" s="2">
        <v>1.55</v>
      </c>
      <c r="AJ105" s="2">
        <v>1.55</v>
      </c>
      <c r="AK105" s="2">
        <v>1.55</v>
      </c>
      <c r="AL105" s="2">
        <v>1.55</v>
      </c>
      <c r="AM105" s="2">
        <v>1.55</v>
      </c>
      <c r="AN105" s="2">
        <v>1.55</v>
      </c>
      <c r="AO105" s="33">
        <v>1626</v>
      </c>
      <c r="AP105" s="33">
        <v>2909.19</v>
      </c>
      <c r="AQ105" s="33">
        <v>1961.87</v>
      </c>
      <c r="AR105" s="33">
        <v>2149.9299999999998</v>
      </c>
      <c r="AS105" s="33">
        <v>3925.91</v>
      </c>
      <c r="AT105" s="33">
        <v>1862.18</v>
      </c>
      <c r="AU105" s="33">
        <v>6480.38</v>
      </c>
      <c r="AV105" s="33">
        <v>2623.52</v>
      </c>
      <c r="AW105" s="33">
        <v>890.4</v>
      </c>
      <c r="AX105" s="33">
        <v>748.21</v>
      </c>
      <c r="AY105" s="33">
        <v>1501.88</v>
      </c>
      <c r="AZ105" s="33">
        <v>317.97000000000003</v>
      </c>
      <c r="BA105" s="31">
        <f t="shared" si="267"/>
        <v>-115.39</v>
      </c>
      <c r="BB105" s="31">
        <f t="shared" si="268"/>
        <v>-206.46</v>
      </c>
      <c r="BC105" s="31">
        <f t="shared" si="269"/>
        <v>-139.22999999999999</v>
      </c>
      <c r="BD105" s="31">
        <f t="shared" si="270"/>
        <v>-208.06</v>
      </c>
      <c r="BE105" s="31">
        <f t="shared" si="271"/>
        <v>-379.93</v>
      </c>
      <c r="BF105" s="31">
        <f t="shared" si="272"/>
        <v>-180.21</v>
      </c>
      <c r="BG105" s="31">
        <f t="shared" si="273"/>
        <v>627.13</v>
      </c>
      <c r="BH105" s="31">
        <f t="shared" si="274"/>
        <v>253.89</v>
      </c>
      <c r="BI105" s="31">
        <f t="shared" si="275"/>
        <v>86.17</v>
      </c>
      <c r="BJ105" s="31">
        <f t="shared" si="276"/>
        <v>323.42</v>
      </c>
      <c r="BK105" s="31">
        <f t="shared" si="277"/>
        <v>649.20000000000005</v>
      </c>
      <c r="BL105" s="31">
        <f t="shared" si="278"/>
        <v>137.44999999999999</v>
      </c>
      <c r="BM105" s="6">
        <f t="shared" ca="1" si="318"/>
        <v>-1.78E-2</v>
      </c>
      <c r="BN105" s="6">
        <f t="shared" ca="1" si="318"/>
        <v>-1.78E-2</v>
      </c>
      <c r="BO105" s="6">
        <f t="shared" ca="1" si="318"/>
        <v>-1.78E-2</v>
      </c>
      <c r="BP105" s="6">
        <f t="shared" ca="1" si="318"/>
        <v>-1.78E-2</v>
      </c>
      <c r="BQ105" s="6">
        <f t="shared" ca="1" si="318"/>
        <v>-1.78E-2</v>
      </c>
      <c r="BR105" s="6">
        <f t="shared" ca="1" si="318"/>
        <v>-1.78E-2</v>
      </c>
      <c r="BS105" s="6">
        <f t="shared" ca="1" si="318"/>
        <v>-1.78E-2</v>
      </c>
      <c r="BT105" s="6">
        <f t="shared" ca="1" si="318"/>
        <v>-1.78E-2</v>
      </c>
      <c r="BU105" s="6">
        <f t="shared" ca="1" si="318"/>
        <v>-1.78E-2</v>
      </c>
      <c r="BV105" s="6">
        <f t="shared" ca="1" si="318"/>
        <v>-1.78E-2</v>
      </c>
      <c r="BW105" s="6">
        <f t="shared" ca="1" si="318"/>
        <v>-1.78E-2</v>
      </c>
      <c r="BX105" s="6">
        <f t="shared" ca="1" si="318"/>
        <v>-1.78E-2</v>
      </c>
      <c r="BY105" s="31">
        <f t="shared" ca="1" si="306"/>
        <v>-1867.28</v>
      </c>
      <c r="BZ105" s="31">
        <f t="shared" ca="1" si="307"/>
        <v>-3340.88</v>
      </c>
      <c r="CA105" s="31">
        <f t="shared" ca="1" si="308"/>
        <v>-2252.98</v>
      </c>
      <c r="CB105" s="31">
        <f t="shared" ca="1" si="309"/>
        <v>-2468.9499999999998</v>
      </c>
      <c r="CC105" s="31">
        <f t="shared" ca="1" si="310"/>
        <v>-4508.46</v>
      </c>
      <c r="CD105" s="31">
        <f t="shared" ca="1" si="311"/>
        <v>-2138.5100000000002</v>
      </c>
      <c r="CE105" s="31">
        <f t="shared" ca="1" si="312"/>
        <v>-7441.98</v>
      </c>
      <c r="CF105" s="31">
        <f t="shared" ca="1" si="313"/>
        <v>-3012.81</v>
      </c>
      <c r="CG105" s="31">
        <f t="shared" ca="1" si="314"/>
        <v>-1022.52</v>
      </c>
      <c r="CH105" s="31">
        <f t="shared" ca="1" si="315"/>
        <v>-859.23</v>
      </c>
      <c r="CI105" s="31">
        <f t="shared" ca="1" si="316"/>
        <v>-1724.74</v>
      </c>
      <c r="CJ105" s="31">
        <f t="shared" ca="1" si="317"/>
        <v>-365.16</v>
      </c>
      <c r="CK105" s="32">
        <f t="shared" ca="1" si="279"/>
        <v>73.430000000000007</v>
      </c>
      <c r="CL105" s="32">
        <f t="shared" ca="1" si="280"/>
        <v>131.38</v>
      </c>
      <c r="CM105" s="32">
        <f t="shared" ca="1" si="281"/>
        <v>88.6</v>
      </c>
      <c r="CN105" s="32">
        <f t="shared" ca="1" si="282"/>
        <v>97.09</v>
      </c>
      <c r="CO105" s="32">
        <f t="shared" ca="1" si="283"/>
        <v>177.3</v>
      </c>
      <c r="CP105" s="32">
        <f t="shared" ca="1" si="284"/>
        <v>84.1</v>
      </c>
      <c r="CQ105" s="32">
        <f t="shared" ca="1" si="285"/>
        <v>292.66000000000003</v>
      </c>
      <c r="CR105" s="32">
        <f t="shared" ca="1" si="286"/>
        <v>118.48</v>
      </c>
      <c r="CS105" s="32">
        <f t="shared" ca="1" si="287"/>
        <v>40.21</v>
      </c>
      <c r="CT105" s="32">
        <f t="shared" ca="1" si="288"/>
        <v>33.79</v>
      </c>
      <c r="CU105" s="32">
        <f t="shared" ca="1" si="289"/>
        <v>67.83</v>
      </c>
      <c r="CV105" s="32">
        <f t="shared" ca="1" si="290"/>
        <v>14.36</v>
      </c>
      <c r="CW105" s="31">
        <f t="shared" ca="1" si="291"/>
        <v>-3304.46</v>
      </c>
      <c r="CX105" s="31">
        <f t="shared" ca="1" si="292"/>
        <v>-5912.2300000000005</v>
      </c>
      <c r="CY105" s="31">
        <f t="shared" ca="1" si="293"/>
        <v>-3987.02</v>
      </c>
      <c r="CZ105" s="31">
        <f t="shared" ca="1" si="294"/>
        <v>-4313.7299999999987</v>
      </c>
      <c r="DA105" s="31">
        <f t="shared" ca="1" si="295"/>
        <v>-7877.1399999999994</v>
      </c>
      <c r="DB105" s="31">
        <f t="shared" ca="1" si="296"/>
        <v>-3736.38</v>
      </c>
      <c r="DC105" s="31">
        <f t="shared" ca="1" si="297"/>
        <v>-14256.83</v>
      </c>
      <c r="DD105" s="31">
        <f t="shared" ca="1" si="298"/>
        <v>-5771.7400000000007</v>
      </c>
      <c r="DE105" s="31">
        <f t="shared" ca="1" si="299"/>
        <v>-1958.88</v>
      </c>
      <c r="DF105" s="31">
        <f t="shared" ca="1" si="300"/>
        <v>-1897.0700000000002</v>
      </c>
      <c r="DG105" s="31">
        <f t="shared" ca="1" si="301"/>
        <v>-3807.99</v>
      </c>
      <c r="DH105" s="31">
        <f t="shared" ca="1" si="302"/>
        <v>-806.22</v>
      </c>
      <c r="DI105" s="32">
        <f t="shared" ca="1" si="231"/>
        <v>-165.22</v>
      </c>
      <c r="DJ105" s="32">
        <f t="shared" ca="1" si="232"/>
        <v>-295.61</v>
      </c>
      <c r="DK105" s="32">
        <f t="shared" ca="1" si="233"/>
        <v>-199.35</v>
      </c>
      <c r="DL105" s="32">
        <f t="shared" ca="1" si="234"/>
        <v>-215.69</v>
      </c>
      <c r="DM105" s="32">
        <f t="shared" ca="1" si="235"/>
        <v>-393.86</v>
      </c>
      <c r="DN105" s="32">
        <f t="shared" ca="1" si="236"/>
        <v>-186.82</v>
      </c>
      <c r="DO105" s="32">
        <f t="shared" ca="1" si="237"/>
        <v>-712.84</v>
      </c>
      <c r="DP105" s="32">
        <f t="shared" ca="1" si="238"/>
        <v>-288.58999999999997</v>
      </c>
      <c r="DQ105" s="32">
        <f t="shared" ca="1" si="239"/>
        <v>-97.94</v>
      </c>
      <c r="DR105" s="32">
        <f t="shared" ca="1" si="240"/>
        <v>-94.85</v>
      </c>
      <c r="DS105" s="32">
        <f t="shared" ca="1" si="241"/>
        <v>-190.4</v>
      </c>
      <c r="DT105" s="32">
        <f t="shared" ca="1" si="242"/>
        <v>-40.31</v>
      </c>
      <c r="DU105" s="31">
        <f t="shared" ca="1" si="243"/>
        <v>-616</v>
      </c>
      <c r="DV105" s="31">
        <f t="shared" ca="1" si="244"/>
        <v>-1088.32</v>
      </c>
      <c r="DW105" s="31">
        <f t="shared" ca="1" si="245"/>
        <v>-725.52</v>
      </c>
      <c r="DX105" s="31">
        <f t="shared" ca="1" si="246"/>
        <v>-774.89</v>
      </c>
      <c r="DY105" s="31">
        <f t="shared" ca="1" si="247"/>
        <v>-1397.2</v>
      </c>
      <c r="DZ105" s="31">
        <f t="shared" ca="1" si="248"/>
        <v>-654.01</v>
      </c>
      <c r="EA105" s="31">
        <f t="shared" ca="1" si="249"/>
        <v>-2463.2600000000002</v>
      </c>
      <c r="EB105" s="31">
        <f t="shared" ca="1" si="250"/>
        <v>-983.75</v>
      </c>
      <c r="EC105" s="31">
        <f t="shared" ca="1" si="251"/>
        <v>-329.3</v>
      </c>
      <c r="ED105" s="31">
        <f t="shared" ca="1" si="252"/>
        <v>-314.62</v>
      </c>
      <c r="EE105" s="31">
        <f t="shared" ca="1" si="253"/>
        <v>-622.65</v>
      </c>
      <c r="EF105" s="31">
        <f t="shared" ca="1" si="254"/>
        <v>-130</v>
      </c>
      <c r="EG105" s="32">
        <f t="shared" ca="1" si="255"/>
        <v>-4085.68</v>
      </c>
      <c r="EH105" s="32">
        <f t="shared" ca="1" si="256"/>
        <v>-7296.16</v>
      </c>
      <c r="EI105" s="32">
        <f t="shared" ca="1" si="257"/>
        <v>-4911.8899999999994</v>
      </c>
      <c r="EJ105" s="32">
        <f t="shared" ca="1" si="258"/>
        <v>-5304.3099999999986</v>
      </c>
      <c r="EK105" s="32">
        <f t="shared" ca="1" si="259"/>
        <v>-9668.2000000000007</v>
      </c>
      <c r="EL105" s="32">
        <f t="shared" ca="1" si="260"/>
        <v>-4577.21</v>
      </c>
      <c r="EM105" s="32">
        <f t="shared" ca="1" si="261"/>
        <v>-17432.93</v>
      </c>
      <c r="EN105" s="32">
        <f t="shared" ca="1" si="262"/>
        <v>-7044.0800000000008</v>
      </c>
      <c r="EO105" s="32">
        <f t="shared" ca="1" si="263"/>
        <v>-2386.1200000000003</v>
      </c>
      <c r="EP105" s="32">
        <f t="shared" ca="1" si="264"/>
        <v>-2306.54</v>
      </c>
      <c r="EQ105" s="32">
        <f t="shared" ca="1" si="265"/>
        <v>-4621.04</v>
      </c>
      <c r="ER105" s="32">
        <f t="shared" ca="1" si="266"/>
        <v>-976.53</v>
      </c>
    </row>
    <row r="106" spans="1:148" x14ac:dyDescent="0.25">
      <c r="A106" t="s">
        <v>503</v>
      </c>
      <c r="B106" s="1" t="s">
        <v>11</v>
      </c>
      <c r="C106" t="str">
        <f t="shared" ca="1" si="319"/>
        <v>PR1</v>
      </c>
      <c r="D106" t="str">
        <f t="shared" ca="1" si="320"/>
        <v>Primrose #1</v>
      </c>
      <c r="E106" s="51">
        <v>2502.1971266</v>
      </c>
      <c r="F106" s="51">
        <v>2693.6601673</v>
      </c>
      <c r="G106" s="51">
        <v>5116.0913781999998</v>
      </c>
      <c r="H106" s="51">
        <v>4955.97642</v>
      </c>
      <c r="I106" s="51">
        <v>7408.8339654000001</v>
      </c>
      <c r="J106" s="51">
        <v>3191.3068069000001</v>
      </c>
      <c r="K106" s="51">
        <v>8382.2003781999992</v>
      </c>
      <c r="L106" s="51">
        <v>7349.0922954999996</v>
      </c>
      <c r="M106" s="51">
        <v>3913.7363043</v>
      </c>
      <c r="N106" s="51">
        <v>437.0778565</v>
      </c>
      <c r="O106" s="51">
        <v>72.138075299999997</v>
      </c>
      <c r="P106" s="51">
        <v>0</v>
      </c>
      <c r="Q106" s="32">
        <v>148315.70000000001</v>
      </c>
      <c r="R106" s="32">
        <v>289408.53999999998</v>
      </c>
      <c r="S106" s="32">
        <v>239746.36</v>
      </c>
      <c r="T106" s="32">
        <v>149057.88</v>
      </c>
      <c r="U106" s="32">
        <v>409202.37</v>
      </c>
      <c r="V106" s="32">
        <v>104299.73</v>
      </c>
      <c r="W106" s="32">
        <v>1146686.3999999999</v>
      </c>
      <c r="X106" s="32">
        <v>334208.57</v>
      </c>
      <c r="Y106" s="32">
        <v>78567.56</v>
      </c>
      <c r="Z106" s="32">
        <v>11781.49</v>
      </c>
      <c r="AA106" s="32">
        <v>2843</v>
      </c>
      <c r="AB106" s="32">
        <v>0</v>
      </c>
      <c r="AC106" s="2">
        <v>1.24</v>
      </c>
      <c r="AD106" s="2">
        <v>1.24</v>
      </c>
      <c r="AE106" s="2">
        <v>1.24</v>
      </c>
      <c r="AF106" s="2">
        <v>1.24</v>
      </c>
      <c r="AG106" s="2">
        <v>1.24</v>
      </c>
      <c r="AH106" s="2">
        <v>0.8</v>
      </c>
      <c r="AI106" s="2">
        <v>0.8</v>
      </c>
      <c r="AJ106" s="2">
        <v>0.8</v>
      </c>
      <c r="AK106" s="2">
        <v>0.8</v>
      </c>
      <c r="AL106" s="2">
        <v>0.8</v>
      </c>
      <c r="AM106" s="2">
        <v>0.8</v>
      </c>
      <c r="AN106" s="2">
        <v>0.8</v>
      </c>
      <c r="AO106" s="33">
        <v>1839.11</v>
      </c>
      <c r="AP106" s="33">
        <v>3588.67</v>
      </c>
      <c r="AQ106" s="33">
        <v>2972.85</v>
      </c>
      <c r="AR106" s="33">
        <v>1848.32</v>
      </c>
      <c r="AS106" s="33">
        <v>5074.1099999999997</v>
      </c>
      <c r="AT106" s="33">
        <v>834.4</v>
      </c>
      <c r="AU106" s="33">
        <v>9173.49</v>
      </c>
      <c r="AV106" s="33">
        <v>2673.67</v>
      </c>
      <c r="AW106" s="33">
        <v>628.54</v>
      </c>
      <c r="AX106" s="33">
        <v>94.25</v>
      </c>
      <c r="AY106" s="33">
        <v>22.74</v>
      </c>
      <c r="AZ106" s="33">
        <v>0</v>
      </c>
      <c r="BA106" s="31">
        <f t="shared" si="267"/>
        <v>-163.15</v>
      </c>
      <c r="BB106" s="31">
        <f t="shared" si="268"/>
        <v>-318.35000000000002</v>
      </c>
      <c r="BC106" s="31">
        <f t="shared" si="269"/>
        <v>-263.72000000000003</v>
      </c>
      <c r="BD106" s="31">
        <f t="shared" si="270"/>
        <v>-223.59</v>
      </c>
      <c r="BE106" s="31">
        <f t="shared" si="271"/>
        <v>-613.79999999999995</v>
      </c>
      <c r="BF106" s="31">
        <f t="shared" si="272"/>
        <v>-156.44999999999999</v>
      </c>
      <c r="BG106" s="31">
        <f t="shared" si="273"/>
        <v>1720.03</v>
      </c>
      <c r="BH106" s="31">
        <f t="shared" si="274"/>
        <v>501.31</v>
      </c>
      <c r="BI106" s="31">
        <f t="shared" si="275"/>
        <v>117.85</v>
      </c>
      <c r="BJ106" s="31">
        <f t="shared" si="276"/>
        <v>78.94</v>
      </c>
      <c r="BK106" s="31">
        <f t="shared" si="277"/>
        <v>19.05</v>
      </c>
      <c r="BL106" s="31">
        <f t="shared" si="278"/>
        <v>0</v>
      </c>
      <c r="BM106" s="6">
        <f t="shared" ca="1" si="318"/>
        <v>3.04E-2</v>
      </c>
      <c r="BN106" s="6">
        <f t="shared" ca="1" si="318"/>
        <v>3.04E-2</v>
      </c>
      <c r="BO106" s="6">
        <f t="shared" ca="1" si="318"/>
        <v>3.04E-2</v>
      </c>
      <c r="BP106" s="6">
        <f t="shared" ca="1" si="318"/>
        <v>3.04E-2</v>
      </c>
      <c r="BQ106" s="6">
        <f t="shared" ca="1" si="318"/>
        <v>3.04E-2</v>
      </c>
      <c r="BR106" s="6">
        <f t="shared" ca="1" si="318"/>
        <v>3.04E-2</v>
      </c>
      <c r="BS106" s="6">
        <f t="shared" ca="1" si="318"/>
        <v>3.04E-2</v>
      </c>
      <c r="BT106" s="6">
        <f t="shared" ca="1" si="318"/>
        <v>3.04E-2</v>
      </c>
      <c r="BU106" s="6">
        <f t="shared" ca="1" si="318"/>
        <v>3.04E-2</v>
      </c>
      <c r="BV106" s="6">
        <f t="shared" ca="1" si="318"/>
        <v>3.04E-2</v>
      </c>
      <c r="BW106" s="6">
        <f t="shared" ca="1" si="318"/>
        <v>3.04E-2</v>
      </c>
      <c r="BX106" s="6">
        <f t="shared" ca="1" si="318"/>
        <v>3.04E-2</v>
      </c>
      <c r="BY106" s="31">
        <f t="shared" ca="1" si="306"/>
        <v>4508.8</v>
      </c>
      <c r="BZ106" s="31">
        <f t="shared" ca="1" si="307"/>
        <v>8798.02</v>
      </c>
      <c r="CA106" s="31">
        <f t="shared" ca="1" si="308"/>
        <v>7288.29</v>
      </c>
      <c r="CB106" s="31">
        <f t="shared" ca="1" si="309"/>
        <v>4531.3599999999997</v>
      </c>
      <c r="CC106" s="31">
        <f t="shared" ca="1" si="310"/>
        <v>12439.75</v>
      </c>
      <c r="CD106" s="31">
        <f t="shared" ca="1" si="311"/>
        <v>3170.71</v>
      </c>
      <c r="CE106" s="31">
        <f t="shared" ca="1" si="312"/>
        <v>34859.269999999997</v>
      </c>
      <c r="CF106" s="31">
        <f t="shared" ca="1" si="313"/>
        <v>10159.94</v>
      </c>
      <c r="CG106" s="31">
        <f t="shared" ca="1" si="314"/>
        <v>2388.4499999999998</v>
      </c>
      <c r="CH106" s="31">
        <f t="shared" ca="1" si="315"/>
        <v>358.16</v>
      </c>
      <c r="CI106" s="31">
        <f t="shared" ca="1" si="316"/>
        <v>86.43</v>
      </c>
      <c r="CJ106" s="31">
        <f t="shared" ca="1" si="317"/>
        <v>0</v>
      </c>
      <c r="CK106" s="32">
        <f t="shared" ca="1" si="279"/>
        <v>103.82</v>
      </c>
      <c r="CL106" s="32">
        <f t="shared" ca="1" si="280"/>
        <v>202.59</v>
      </c>
      <c r="CM106" s="32">
        <f t="shared" ca="1" si="281"/>
        <v>167.82</v>
      </c>
      <c r="CN106" s="32">
        <f t="shared" ca="1" si="282"/>
        <v>104.34</v>
      </c>
      <c r="CO106" s="32">
        <f t="shared" ca="1" si="283"/>
        <v>286.44</v>
      </c>
      <c r="CP106" s="32">
        <f t="shared" ca="1" si="284"/>
        <v>73.010000000000005</v>
      </c>
      <c r="CQ106" s="32">
        <f t="shared" ca="1" si="285"/>
        <v>802.68</v>
      </c>
      <c r="CR106" s="32">
        <f t="shared" ca="1" si="286"/>
        <v>233.95</v>
      </c>
      <c r="CS106" s="32">
        <f t="shared" ca="1" si="287"/>
        <v>55</v>
      </c>
      <c r="CT106" s="32">
        <f t="shared" ca="1" si="288"/>
        <v>8.25</v>
      </c>
      <c r="CU106" s="32">
        <f t="shared" ca="1" si="289"/>
        <v>1.99</v>
      </c>
      <c r="CV106" s="32">
        <f t="shared" ca="1" si="290"/>
        <v>0</v>
      </c>
      <c r="CW106" s="31">
        <f t="shared" ca="1" si="291"/>
        <v>2936.6600000000003</v>
      </c>
      <c r="CX106" s="31">
        <f t="shared" ca="1" si="292"/>
        <v>5730.2900000000009</v>
      </c>
      <c r="CY106" s="31">
        <f t="shared" ca="1" si="293"/>
        <v>4746.9800000000005</v>
      </c>
      <c r="CZ106" s="31">
        <f t="shared" ca="1" si="294"/>
        <v>3010.9700000000003</v>
      </c>
      <c r="DA106" s="31">
        <f t="shared" ca="1" si="295"/>
        <v>8265.880000000001</v>
      </c>
      <c r="DB106" s="31">
        <f t="shared" ca="1" si="296"/>
        <v>2565.77</v>
      </c>
      <c r="DC106" s="31">
        <f t="shared" ca="1" si="297"/>
        <v>24768.43</v>
      </c>
      <c r="DD106" s="31">
        <f t="shared" ca="1" si="298"/>
        <v>7218.9100000000008</v>
      </c>
      <c r="DE106" s="31">
        <f t="shared" ca="1" si="299"/>
        <v>1697.06</v>
      </c>
      <c r="DF106" s="31">
        <f t="shared" ca="1" si="300"/>
        <v>193.22000000000003</v>
      </c>
      <c r="DG106" s="31">
        <f t="shared" ca="1" si="301"/>
        <v>46.63000000000001</v>
      </c>
      <c r="DH106" s="31">
        <f t="shared" ca="1" si="302"/>
        <v>0</v>
      </c>
      <c r="DI106" s="32">
        <f t="shared" ca="1" si="231"/>
        <v>146.83000000000001</v>
      </c>
      <c r="DJ106" s="32">
        <f t="shared" ca="1" si="232"/>
        <v>286.51</v>
      </c>
      <c r="DK106" s="32">
        <f t="shared" ca="1" si="233"/>
        <v>237.35</v>
      </c>
      <c r="DL106" s="32">
        <f t="shared" ca="1" si="234"/>
        <v>150.55000000000001</v>
      </c>
      <c r="DM106" s="32">
        <f t="shared" ca="1" si="235"/>
        <v>413.29</v>
      </c>
      <c r="DN106" s="32">
        <f t="shared" ca="1" si="236"/>
        <v>128.29</v>
      </c>
      <c r="DO106" s="32">
        <f t="shared" ca="1" si="237"/>
        <v>1238.42</v>
      </c>
      <c r="DP106" s="32">
        <f t="shared" ca="1" si="238"/>
        <v>360.95</v>
      </c>
      <c r="DQ106" s="32">
        <f t="shared" ca="1" si="239"/>
        <v>84.85</v>
      </c>
      <c r="DR106" s="32">
        <f t="shared" ca="1" si="240"/>
        <v>9.66</v>
      </c>
      <c r="DS106" s="32">
        <f t="shared" ca="1" si="241"/>
        <v>2.33</v>
      </c>
      <c r="DT106" s="32">
        <f t="shared" ca="1" si="242"/>
        <v>0</v>
      </c>
      <c r="DU106" s="31">
        <f t="shared" ca="1" si="243"/>
        <v>547.44000000000005</v>
      </c>
      <c r="DV106" s="31">
        <f t="shared" ca="1" si="244"/>
        <v>1054.83</v>
      </c>
      <c r="DW106" s="31">
        <f t="shared" ca="1" si="245"/>
        <v>863.8</v>
      </c>
      <c r="DX106" s="31">
        <f t="shared" ca="1" si="246"/>
        <v>540.87</v>
      </c>
      <c r="DY106" s="31">
        <f t="shared" ca="1" si="247"/>
        <v>1466.15</v>
      </c>
      <c r="DZ106" s="31">
        <f t="shared" ca="1" si="248"/>
        <v>449.11</v>
      </c>
      <c r="EA106" s="31">
        <f t="shared" ca="1" si="249"/>
        <v>4279.43</v>
      </c>
      <c r="EB106" s="31">
        <f t="shared" ca="1" si="250"/>
        <v>1230.4100000000001</v>
      </c>
      <c r="EC106" s="31">
        <f t="shared" ca="1" si="251"/>
        <v>285.29000000000002</v>
      </c>
      <c r="ED106" s="31">
        <f t="shared" ca="1" si="252"/>
        <v>32.04</v>
      </c>
      <c r="EE106" s="31">
        <f t="shared" ca="1" si="253"/>
        <v>7.62</v>
      </c>
      <c r="EF106" s="31">
        <f t="shared" ca="1" si="254"/>
        <v>0</v>
      </c>
      <c r="EG106" s="32">
        <f t="shared" ca="1" si="255"/>
        <v>3630.9300000000003</v>
      </c>
      <c r="EH106" s="32">
        <f t="shared" ca="1" si="256"/>
        <v>7071.630000000001</v>
      </c>
      <c r="EI106" s="32">
        <f t="shared" ca="1" si="257"/>
        <v>5848.130000000001</v>
      </c>
      <c r="EJ106" s="32">
        <f t="shared" ca="1" si="258"/>
        <v>3702.3900000000003</v>
      </c>
      <c r="EK106" s="32">
        <f t="shared" ca="1" si="259"/>
        <v>10145.320000000002</v>
      </c>
      <c r="EL106" s="32">
        <f t="shared" ca="1" si="260"/>
        <v>3143.17</v>
      </c>
      <c r="EM106" s="32">
        <f t="shared" ca="1" si="261"/>
        <v>30286.28</v>
      </c>
      <c r="EN106" s="32">
        <f t="shared" ca="1" si="262"/>
        <v>8810.27</v>
      </c>
      <c r="EO106" s="32">
        <f t="shared" ca="1" si="263"/>
        <v>2067.1999999999998</v>
      </c>
      <c r="EP106" s="32">
        <f t="shared" ca="1" si="264"/>
        <v>234.92000000000002</v>
      </c>
      <c r="EQ106" s="32">
        <f t="shared" ca="1" si="265"/>
        <v>56.580000000000005</v>
      </c>
      <c r="ER106" s="32">
        <f t="shared" ca="1" si="266"/>
        <v>0</v>
      </c>
    </row>
    <row r="107" spans="1:148" x14ac:dyDescent="0.25">
      <c r="A107" t="s">
        <v>481</v>
      </c>
      <c r="B107" s="1" t="s">
        <v>107</v>
      </c>
      <c r="C107" t="str">
        <f t="shared" ca="1" si="319"/>
        <v>BCHEXP</v>
      </c>
      <c r="D107" t="str">
        <f t="shared" ca="1" si="320"/>
        <v>Alberta-BC Intertie - Export</v>
      </c>
      <c r="E107" s="51">
        <v>48539.75</v>
      </c>
      <c r="F107" s="51">
        <v>20030</v>
      </c>
      <c r="G107" s="51">
        <v>275</v>
      </c>
      <c r="H107" s="51">
        <v>3162.5</v>
      </c>
      <c r="J107" s="51">
        <v>1018.75</v>
      </c>
      <c r="K107" s="51">
        <v>5486.5</v>
      </c>
      <c r="L107" s="51">
        <v>54451</v>
      </c>
      <c r="M107" s="51">
        <v>49203</v>
      </c>
      <c r="N107" s="51">
        <v>69106.25</v>
      </c>
      <c r="O107" s="51">
        <v>49432.5</v>
      </c>
      <c r="P107" s="51">
        <v>50162.5</v>
      </c>
      <c r="Q107" s="32">
        <v>1227400.7</v>
      </c>
      <c r="R107" s="32">
        <v>946334.29</v>
      </c>
      <c r="S107" s="32">
        <v>6494.12</v>
      </c>
      <c r="T107" s="32">
        <v>53486.44</v>
      </c>
      <c r="U107" s="32"/>
      <c r="V107" s="32">
        <v>16022.88</v>
      </c>
      <c r="W107" s="32">
        <v>105430.22</v>
      </c>
      <c r="X107" s="32">
        <v>974555.88</v>
      </c>
      <c r="Y107" s="32">
        <v>810059.48</v>
      </c>
      <c r="Z107" s="32">
        <v>1329574.03</v>
      </c>
      <c r="AA107" s="32">
        <v>1007473.61</v>
      </c>
      <c r="AB107" s="32">
        <v>883434.55</v>
      </c>
      <c r="AC107" s="2">
        <v>0.66</v>
      </c>
      <c r="AD107" s="2">
        <v>0.66</v>
      </c>
      <c r="AE107" s="2">
        <v>0.66</v>
      </c>
      <c r="AF107" s="2">
        <v>0.66</v>
      </c>
      <c r="AH107" s="2">
        <v>0.66</v>
      </c>
      <c r="AI107" s="2">
        <v>0.66</v>
      </c>
      <c r="AJ107" s="2">
        <v>0.66</v>
      </c>
      <c r="AK107" s="2">
        <v>0.66</v>
      </c>
      <c r="AL107" s="2">
        <v>0.66</v>
      </c>
      <c r="AM107" s="2">
        <v>0.66</v>
      </c>
      <c r="AN107" s="2">
        <v>0.66</v>
      </c>
      <c r="AO107" s="33">
        <v>8100.84</v>
      </c>
      <c r="AP107" s="33">
        <v>6245.81</v>
      </c>
      <c r="AQ107" s="33">
        <v>42.86</v>
      </c>
      <c r="AR107" s="33">
        <v>353.01</v>
      </c>
      <c r="AS107" s="33"/>
      <c r="AT107" s="33">
        <v>105.75</v>
      </c>
      <c r="AU107" s="33">
        <v>695.84</v>
      </c>
      <c r="AV107" s="33">
        <v>6432.07</v>
      </c>
      <c r="AW107" s="33">
        <v>5346.39</v>
      </c>
      <c r="AX107" s="33">
        <v>8775.19</v>
      </c>
      <c r="AY107" s="33">
        <v>6649.33</v>
      </c>
      <c r="AZ107" s="33">
        <v>5830.67</v>
      </c>
      <c r="BA107" s="31">
        <f t="shared" si="267"/>
        <v>-1350.14</v>
      </c>
      <c r="BB107" s="31">
        <f t="shared" si="268"/>
        <v>-1040.97</v>
      </c>
      <c r="BC107" s="31">
        <f t="shared" si="269"/>
        <v>-7.14</v>
      </c>
      <c r="BD107" s="31">
        <f t="shared" si="270"/>
        <v>-80.23</v>
      </c>
      <c r="BE107" s="31">
        <f t="shared" si="271"/>
        <v>0</v>
      </c>
      <c r="BF107" s="31">
        <f t="shared" si="272"/>
        <v>-24.03</v>
      </c>
      <c r="BG107" s="31">
        <f t="shared" si="273"/>
        <v>158.15</v>
      </c>
      <c r="BH107" s="31">
        <f t="shared" si="274"/>
        <v>1461.83</v>
      </c>
      <c r="BI107" s="31">
        <f t="shared" si="275"/>
        <v>1215.0899999999999</v>
      </c>
      <c r="BJ107" s="31">
        <f t="shared" si="276"/>
        <v>8908.15</v>
      </c>
      <c r="BK107" s="31">
        <f t="shared" si="277"/>
        <v>6750.07</v>
      </c>
      <c r="BL107" s="31">
        <f t="shared" si="278"/>
        <v>5919.01</v>
      </c>
      <c r="BM107" s="6">
        <f t="shared" ca="1" si="318"/>
        <v>8.3999999999999995E-3</v>
      </c>
      <c r="BN107" s="6">
        <f t="shared" ca="1" si="318"/>
        <v>8.3999999999999995E-3</v>
      </c>
      <c r="BO107" s="6">
        <f t="shared" ca="1" si="318"/>
        <v>8.3999999999999995E-3</v>
      </c>
      <c r="BP107" s="6">
        <f t="shared" ca="1" si="318"/>
        <v>8.3999999999999995E-3</v>
      </c>
      <c r="BQ107" s="6">
        <f t="shared" ca="1" si="318"/>
        <v>8.3999999999999995E-3</v>
      </c>
      <c r="BR107" s="6">
        <f t="shared" ca="1" si="318"/>
        <v>8.3999999999999995E-3</v>
      </c>
      <c r="BS107" s="6">
        <f t="shared" ca="1" si="318"/>
        <v>8.3999999999999995E-3</v>
      </c>
      <c r="BT107" s="6">
        <f t="shared" ca="1" si="318"/>
        <v>8.3999999999999995E-3</v>
      </c>
      <c r="BU107" s="6">
        <f t="shared" ca="1" si="318"/>
        <v>8.3999999999999995E-3</v>
      </c>
      <c r="BV107" s="6">
        <f t="shared" ca="1" si="318"/>
        <v>8.3999999999999995E-3</v>
      </c>
      <c r="BW107" s="6">
        <f t="shared" ca="1" si="318"/>
        <v>8.3999999999999995E-3</v>
      </c>
      <c r="BX107" s="6">
        <f t="shared" ca="1" si="318"/>
        <v>8.3999999999999995E-3</v>
      </c>
      <c r="BY107" s="31">
        <f t="shared" ca="1" si="306"/>
        <v>10310.17</v>
      </c>
      <c r="BZ107" s="31">
        <f t="shared" ca="1" si="307"/>
        <v>7949.21</v>
      </c>
      <c r="CA107" s="31">
        <f t="shared" ca="1" si="308"/>
        <v>54.55</v>
      </c>
      <c r="CB107" s="31">
        <f t="shared" ca="1" si="309"/>
        <v>449.29</v>
      </c>
      <c r="CC107" s="31">
        <f t="shared" ca="1" si="310"/>
        <v>0</v>
      </c>
      <c r="CD107" s="31">
        <f t="shared" ca="1" si="311"/>
        <v>134.59</v>
      </c>
      <c r="CE107" s="31">
        <f t="shared" ca="1" si="312"/>
        <v>885.61</v>
      </c>
      <c r="CF107" s="31">
        <f t="shared" ca="1" si="313"/>
        <v>8186.27</v>
      </c>
      <c r="CG107" s="31">
        <f t="shared" ca="1" si="314"/>
        <v>6804.5</v>
      </c>
      <c r="CH107" s="31">
        <f t="shared" ca="1" si="315"/>
        <v>11168.42</v>
      </c>
      <c r="CI107" s="31">
        <f t="shared" ca="1" si="316"/>
        <v>8462.7800000000007</v>
      </c>
      <c r="CJ107" s="31">
        <f t="shared" ca="1" si="317"/>
        <v>7420.85</v>
      </c>
      <c r="CK107" s="32">
        <f t="shared" ca="1" si="279"/>
        <v>859.18</v>
      </c>
      <c r="CL107" s="32">
        <f t="shared" ca="1" si="280"/>
        <v>662.43</v>
      </c>
      <c r="CM107" s="32">
        <f t="shared" ca="1" si="281"/>
        <v>4.55</v>
      </c>
      <c r="CN107" s="32">
        <f t="shared" ca="1" si="282"/>
        <v>37.44</v>
      </c>
      <c r="CO107" s="32">
        <f t="shared" ca="1" si="283"/>
        <v>0</v>
      </c>
      <c r="CP107" s="32">
        <f t="shared" ca="1" si="284"/>
        <v>11.22</v>
      </c>
      <c r="CQ107" s="32">
        <f t="shared" ca="1" si="285"/>
        <v>73.8</v>
      </c>
      <c r="CR107" s="32">
        <f t="shared" ca="1" si="286"/>
        <v>682.19</v>
      </c>
      <c r="CS107" s="32">
        <f t="shared" ca="1" si="287"/>
        <v>567.04</v>
      </c>
      <c r="CT107" s="32">
        <f t="shared" ca="1" si="288"/>
        <v>930.7</v>
      </c>
      <c r="CU107" s="32">
        <f t="shared" ca="1" si="289"/>
        <v>705.23</v>
      </c>
      <c r="CV107" s="32">
        <f t="shared" ca="1" si="290"/>
        <v>618.4</v>
      </c>
      <c r="CW107" s="31">
        <f t="shared" ca="1" si="291"/>
        <v>4418.6500000000005</v>
      </c>
      <c r="CX107" s="31">
        <f t="shared" ca="1" si="292"/>
        <v>3406.7999999999993</v>
      </c>
      <c r="CY107" s="31">
        <f t="shared" ca="1" si="293"/>
        <v>23.379999999999995</v>
      </c>
      <c r="CZ107" s="31">
        <f t="shared" ca="1" si="294"/>
        <v>213.95000000000005</v>
      </c>
      <c r="DA107" s="31">
        <f t="shared" ca="1" si="295"/>
        <v>0</v>
      </c>
      <c r="DB107" s="31">
        <f t="shared" ca="1" si="296"/>
        <v>64.09</v>
      </c>
      <c r="DC107" s="31">
        <f t="shared" ca="1" si="297"/>
        <v>105.41999999999993</v>
      </c>
      <c r="DD107" s="31">
        <f t="shared" ca="1" si="298"/>
        <v>974.56000000000131</v>
      </c>
      <c r="DE107" s="31">
        <f t="shared" ca="1" si="299"/>
        <v>810.05999999999972</v>
      </c>
      <c r="DF107" s="31">
        <f t="shared" ca="1" si="300"/>
        <v>-5584.2199999999993</v>
      </c>
      <c r="DG107" s="31">
        <f t="shared" ca="1" si="301"/>
        <v>-4231.3899999999994</v>
      </c>
      <c r="DH107" s="31">
        <f t="shared" ca="1" si="302"/>
        <v>-3710.4300000000003</v>
      </c>
      <c r="DI107" s="32">
        <f t="shared" ca="1" si="231"/>
        <v>220.93</v>
      </c>
      <c r="DJ107" s="32">
        <f t="shared" ca="1" si="232"/>
        <v>170.34</v>
      </c>
      <c r="DK107" s="32">
        <f t="shared" ca="1" si="233"/>
        <v>1.17</v>
      </c>
      <c r="DL107" s="32">
        <f t="shared" ca="1" si="234"/>
        <v>10.7</v>
      </c>
      <c r="DM107" s="32">
        <f t="shared" ca="1" si="235"/>
        <v>0</v>
      </c>
      <c r="DN107" s="32">
        <f t="shared" ca="1" si="236"/>
        <v>3.2</v>
      </c>
      <c r="DO107" s="32">
        <f t="shared" ca="1" si="237"/>
        <v>5.27</v>
      </c>
      <c r="DP107" s="32">
        <f t="shared" ca="1" si="238"/>
        <v>48.73</v>
      </c>
      <c r="DQ107" s="32">
        <f t="shared" ca="1" si="239"/>
        <v>40.5</v>
      </c>
      <c r="DR107" s="32">
        <f t="shared" ca="1" si="240"/>
        <v>-279.20999999999998</v>
      </c>
      <c r="DS107" s="32">
        <f t="shared" ca="1" si="241"/>
        <v>-211.57</v>
      </c>
      <c r="DT107" s="32">
        <f t="shared" ca="1" si="242"/>
        <v>-185.52</v>
      </c>
      <c r="DU107" s="31">
        <f t="shared" ca="1" si="243"/>
        <v>823.7</v>
      </c>
      <c r="DV107" s="31">
        <f t="shared" ca="1" si="244"/>
        <v>627.12</v>
      </c>
      <c r="DW107" s="31">
        <f t="shared" ca="1" si="245"/>
        <v>4.25</v>
      </c>
      <c r="DX107" s="31">
        <f t="shared" ca="1" si="246"/>
        <v>38.43</v>
      </c>
      <c r="DY107" s="31">
        <f t="shared" ca="1" si="247"/>
        <v>0</v>
      </c>
      <c r="DZ107" s="31">
        <f t="shared" ca="1" si="248"/>
        <v>11.22</v>
      </c>
      <c r="EA107" s="31">
        <f t="shared" ca="1" si="249"/>
        <v>18.21</v>
      </c>
      <c r="EB107" s="31">
        <f t="shared" ca="1" si="250"/>
        <v>166.11</v>
      </c>
      <c r="EC107" s="31">
        <f t="shared" ca="1" si="251"/>
        <v>136.18</v>
      </c>
      <c r="ED107" s="31">
        <f t="shared" ca="1" si="252"/>
        <v>-926.12</v>
      </c>
      <c r="EE107" s="31">
        <f t="shared" ca="1" si="253"/>
        <v>-691.88</v>
      </c>
      <c r="EF107" s="31">
        <f t="shared" ca="1" si="254"/>
        <v>-598.30999999999995</v>
      </c>
      <c r="EG107" s="32">
        <f t="shared" ca="1" si="255"/>
        <v>5463.2800000000007</v>
      </c>
      <c r="EH107" s="32">
        <f t="shared" ca="1" si="256"/>
        <v>4204.2599999999993</v>
      </c>
      <c r="EI107" s="32">
        <f t="shared" ca="1" si="257"/>
        <v>28.799999999999997</v>
      </c>
      <c r="EJ107" s="32">
        <f t="shared" ca="1" si="258"/>
        <v>263.08000000000004</v>
      </c>
      <c r="EK107" s="32">
        <f t="shared" ca="1" si="259"/>
        <v>0</v>
      </c>
      <c r="EL107" s="32">
        <f t="shared" ca="1" si="260"/>
        <v>78.510000000000005</v>
      </c>
      <c r="EM107" s="32">
        <f t="shared" ca="1" si="261"/>
        <v>128.89999999999992</v>
      </c>
      <c r="EN107" s="32">
        <f t="shared" ca="1" si="262"/>
        <v>1189.4000000000015</v>
      </c>
      <c r="EO107" s="32">
        <f t="shared" ca="1" si="263"/>
        <v>986.73999999999978</v>
      </c>
      <c r="EP107" s="32">
        <f t="shared" ca="1" si="264"/>
        <v>-6789.5499999999993</v>
      </c>
      <c r="EQ107" s="32">
        <f t="shared" ca="1" si="265"/>
        <v>-5134.8399999999992</v>
      </c>
      <c r="ER107" s="32">
        <f t="shared" ca="1" si="266"/>
        <v>-4494.26</v>
      </c>
    </row>
    <row r="108" spans="1:148" x14ac:dyDescent="0.25">
      <c r="A108" t="s">
        <v>481</v>
      </c>
      <c r="B108" s="1" t="s">
        <v>361</v>
      </c>
      <c r="C108" t="str">
        <f t="shared" ca="1" si="319"/>
        <v>SPCEXP</v>
      </c>
      <c r="D108" t="str">
        <f t="shared" ca="1" si="320"/>
        <v>Alberta-Saskatchewan Intertie - Export</v>
      </c>
      <c r="E108" s="51">
        <v>562</v>
      </c>
      <c r="Q108" s="32">
        <v>23488.21</v>
      </c>
      <c r="R108" s="32"/>
      <c r="S108" s="32"/>
      <c r="T108" s="32"/>
      <c r="U108" s="32"/>
      <c r="V108" s="32"/>
      <c r="W108" s="32"/>
      <c r="X108" s="32"/>
      <c r="Y108" s="32"/>
      <c r="Z108" s="32"/>
      <c r="AA108" s="32"/>
      <c r="AB108" s="32"/>
      <c r="AC108" s="2">
        <v>2.2999999999999998</v>
      </c>
      <c r="AO108" s="33">
        <v>540.23</v>
      </c>
      <c r="AP108" s="33"/>
      <c r="AQ108" s="33"/>
      <c r="AR108" s="33"/>
      <c r="AS108" s="33"/>
      <c r="AT108" s="33"/>
      <c r="AU108" s="33"/>
      <c r="AV108" s="33"/>
      <c r="AW108" s="33"/>
      <c r="AX108" s="33"/>
      <c r="AY108" s="33"/>
      <c r="AZ108" s="33"/>
      <c r="BA108" s="31">
        <f t="shared" si="267"/>
        <v>-25.84</v>
      </c>
      <c r="BB108" s="31">
        <f t="shared" si="268"/>
        <v>0</v>
      </c>
      <c r="BC108" s="31">
        <f t="shared" si="269"/>
        <v>0</v>
      </c>
      <c r="BD108" s="31">
        <f t="shared" si="270"/>
        <v>0</v>
      </c>
      <c r="BE108" s="31">
        <f t="shared" si="271"/>
        <v>0</v>
      </c>
      <c r="BF108" s="31">
        <f t="shared" si="272"/>
        <v>0</v>
      </c>
      <c r="BG108" s="31">
        <f t="shared" si="273"/>
        <v>0</v>
      </c>
      <c r="BH108" s="31">
        <f t="shared" si="274"/>
        <v>0</v>
      </c>
      <c r="BI108" s="31">
        <f t="shared" si="275"/>
        <v>0</v>
      </c>
      <c r="BJ108" s="31">
        <f t="shared" si="276"/>
        <v>0</v>
      </c>
      <c r="BK108" s="31">
        <f t="shared" si="277"/>
        <v>0</v>
      </c>
      <c r="BL108" s="31">
        <f t="shared" si="278"/>
        <v>0</v>
      </c>
      <c r="BM108" s="6">
        <f t="shared" ca="1" si="318"/>
        <v>2.2800000000000001E-2</v>
      </c>
      <c r="BN108" s="6">
        <f t="shared" ca="1" si="318"/>
        <v>2.2800000000000001E-2</v>
      </c>
      <c r="BO108" s="6">
        <f t="shared" ca="1" si="318"/>
        <v>2.2800000000000001E-2</v>
      </c>
      <c r="BP108" s="6">
        <f t="shared" ca="1" si="318"/>
        <v>2.2800000000000001E-2</v>
      </c>
      <c r="BQ108" s="6">
        <f t="shared" ca="1" si="318"/>
        <v>2.2800000000000001E-2</v>
      </c>
      <c r="BR108" s="6">
        <f t="shared" ca="1" si="318"/>
        <v>2.2800000000000001E-2</v>
      </c>
      <c r="BS108" s="6">
        <f t="shared" ca="1" si="318"/>
        <v>2.2800000000000001E-2</v>
      </c>
      <c r="BT108" s="6">
        <f t="shared" ca="1" si="318"/>
        <v>2.2800000000000001E-2</v>
      </c>
      <c r="BU108" s="6">
        <f t="shared" ca="1" si="318"/>
        <v>2.2800000000000001E-2</v>
      </c>
      <c r="BV108" s="6">
        <f t="shared" ca="1" si="318"/>
        <v>2.2800000000000001E-2</v>
      </c>
      <c r="BW108" s="6">
        <f t="shared" ca="1" si="318"/>
        <v>2.2800000000000001E-2</v>
      </c>
      <c r="BX108" s="6">
        <f t="shared" ca="1" si="318"/>
        <v>2.2800000000000001E-2</v>
      </c>
      <c r="BY108" s="31">
        <f t="shared" ca="1" si="306"/>
        <v>535.53</v>
      </c>
      <c r="BZ108" s="31">
        <f t="shared" ca="1" si="307"/>
        <v>0</v>
      </c>
      <c r="CA108" s="31">
        <f t="shared" ca="1" si="308"/>
        <v>0</v>
      </c>
      <c r="CB108" s="31">
        <f t="shared" ca="1" si="309"/>
        <v>0</v>
      </c>
      <c r="CC108" s="31">
        <f t="shared" ca="1" si="310"/>
        <v>0</v>
      </c>
      <c r="CD108" s="31">
        <f t="shared" ca="1" si="311"/>
        <v>0</v>
      </c>
      <c r="CE108" s="31">
        <f t="shared" ca="1" si="312"/>
        <v>0</v>
      </c>
      <c r="CF108" s="31">
        <f t="shared" ca="1" si="313"/>
        <v>0</v>
      </c>
      <c r="CG108" s="31">
        <f t="shared" ca="1" si="314"/>
        <v>0</v>
      </c>
      <c r="CH108" s="31">
        <f t="shared" ca="1" si="315"/>
        <v>0</v>
      </c>
      <c r="CI108" s="31">
        <f t="shared" ca="1" si="316"/>
        <v>0</v>
      </c>
      <c r="CJ108" s="31">
        <f t="shared" ca="1" si="317"/>
        <v>0</v>
      </c>
      <c r="CK108" s="32">
        <f t="shared" ca="1" si="279"/>
        <v>16.440000000000001</v>
      </c>
      <c r="CL108" s="32">
        <f t="shared" ca="1" si="280"/>
        <v>0</v>
      </c>
      <c r="CM108" s="32">
        <f t="shared" ca="1" si="281"/>
        <v>0</v>
      </c>
      <c r="CN108" s="32">
        <f t="shared" ca="1" si="282"/>
        <v>0</v>
      </c>
      <c r="CO108" s="32">
        <f t="shared" ca="1" si="283"/>
        <v>0</v>
      </c>
      <c r="CP108" s="32">
        <f t="shared" ca="1" si="284"/>
        <v>0</v>
      </c>
      <c r="CQ108" s="32">
        <f t="shared" ca="1" si="285"/>
        <v>0</v>
      </c>
      <c r="CR108" s="32">
        <f t="shared" ca="1" si="286"/>
        <v>0</v>
      </c>
      <c r="CS108" s="32">
        <f t="shared" ca="1" si="287"/>
        <v>0</v>
      </c>
      <c r="CT108" s="32">
        <f t="shared" ca="1" si="288"/>
        <v>0</v>
      </c>
      <c r="CU108" s="32">
        <f t="shared" ca="1" si="289"/>
        <v>0</v>
      </c>
      <c r="CV108" s="32">
        <f t="shared" ca="1" si="290"/>
        <v>0</v>
      </c>
      <c r="CW108" s="31">
        <f t="shared" ca="1" si="291"/>
        <v>37.580000000000013</v>
      </c>
      <c r="CX108" s="31">
        <f t="shared" ca="1" si="292"/>
        <v>0</v>
      </c>
      <c r="CY108" s="31">
        <f t="shared" ca="1" si="293"/>
        <v>0</v>
      </c>
      <c r="CZ108" s="31">
        <f t="shared" ca="1" si="294"/>
        <v>0</v>
      </c>
      <c r="DA108" s="31">
        <f t="shared" ca="1" si="295"/>
        <v>0</v>
      </c>
      <c r="DB108" s="31">
        <f t="shared" ca="1" si="296"/>
        <v>0</v>
      </c>
      <c r="DC108" s="31">
        <f t="shared" ca="1" si="297"/>
        <v>0</v>
      </c>
      <c r="DD108" s="31">
        <f t="shared" ca="1" si="298"/>
        <v>0</v>
      </c>
      <c r="DE108" s="31">
        <f t="shared" ca="1" si="299"/>
        <v>0</v>
      </c>
      <c r="DF108" s="31">
        <f t="shared" ca="1" si="300"/>
        <v>0</v>
      </c>
      <c r="DG108" s="31">
        <f t="shared" ca="1" si="301"/>
        <v>0</v>
      </c>
      <c r="DH108" s="31">
        <f t="shared" ca="1" si="302"/>
        <v>0</v>
      </c>
      <c r="DI108" s="32">
        <f t="shared" ca="1" si="231"/>
        <v>1.88</v>
      </c>
      <c r="DJ108" s="32">
        <f t="shared" ca="1" si="232"/>
        <v>0</v>
      </c>
      <c r="DK108" s="32">
        <f t="shared" ca="1" si="233"/>
        <v>0</v>
      </c>
      <c r="DL108" s="32">
        <f t="shared" ca="1" si="234"/>
        <v>0</v>
      </c>
      <c r="DM108" s="32">
        <f t="shared" ca="1" si="235"/>
        <v>0</v>
      </c>
      <c r="DN108" s="32">
        <f t="shared" ca="1" si="236"/>
        <v>0</v>
      </c>
      <c r="DO108" s="32">
        <f t="shared" ca="1" si="237"/>
        <v>0</v>
      </c>
      <c r="DP108" s="32">
        <f t="shared" ca="1" si="238"/>
        <v>0</v>
      </c>
      <c r="DQ108" s="32">
        <f t="shared" ca="1" si="239"/>
        <v>0</v>
      </c>
      <c r="DR108" s="32">
        <f t="shared" ca="1" si="240"/>
        <v>0</v>
      </c>
      <c r="DS108" s="32">
        <f t="shared" ca="1" si="241"/>
        <v>0</v>
      </c>
      <c r="DT108" s="32">
        <f t="shared" ca="1" si="242"/>
        <v>0</v>
      </c>
      <c r="DU108" s="31">
        <f t="shared" ca="1" si="243"/>
        <v>7.01</v>
      </c>
      <c r="DV108" s="31">
        <f t="shared" ca="1" si="244"/>
        <v>0</v>
      </c>
      <c r="DW108" s="31">
        <f t="shared" ca="1" si="245"/>
        <v>0</v>
      </c>
      <c r="DX108" s="31">
        <f t="shared" ca="1" si="246"/>
        <v>0</v>
      </c>
      <c r="DY108" s="31">
        <f t="shared" ca="1" si="247"/>
        <v>0</v>
      </c>
      <c r="DZ108" s="31">
        <f t="shared" ca="1" si="248"/>
        <v>0</v>
      </c>
      <c r="EA108" s="31">
        <f t="shared" ca="1" si="249"/>
        <v>0</v>
      </c>
      <c r="EB108" s="31">
        <f t="shared" ca="1" si="250"/>
        <v>0</v>
      </c>
      <c r="EC108" s="31">
        <f t="shared" ca="1" si="251"/>
        <v>0</v>
      </c>
      <c r="ED108" s="31">
        <f t="shared" ca="1" si="252"/>
        <v>0</v>
      </c>
      <c r="EE108" s="31">
        <f t="shared" ca="1" si="253"/>
        <v>0</v>
      </c>
      <c r="EF108" s="31">
        <f t="shared" ca="1" si="254"/>
        <v>0</v>
      </c>
      <c r="EG108" s="32">
        <f t="shared" ca="1" si="255"/>
        <v>46.470000000000013</v>
      </c>
      <c r="EH108" s="32">
        <f t="shared" ca="1" si="256"/>
        <v>0</v>
      </c>
      <c r="EI108" s="32">
        <f t="shared" ca="1" si="257"/>
        <v>0</v>
      </c>
      <c r="EJ108" s="32">
        <f t="shared" ca="1" si="258"/>
        <v>0</v>
      </c>
      <c r="EK108" s="32">
        <f t="shared" ca="1" si="259"/>
        <v>0</v>
      </c>
      <c r="EL108" s="32">
        <f t="shared" ca="1" si="260"/>
        <v>0</v>
      </c>
      <c r="EM108" s="32">
        <f t="shared" ca="1" si="261"/>
        <v>0</v>
      </c>
      <c r="EN108" s="32">
        <f t="shared" ca="1" si="262"/>
        <v>0</v>
      </c>
      <c r="EO108" s="32">
        <f t="shared" ca="1" si="263"/>
        <v>0</v>
      </c>
      <c r="EP108" s="32">
        <f t="shared" ca="1" si="264"/>
        <v>0</v>
      </c>
      <c r="EQ108" s="32">
        <f t="shared" ca="1" si="265"/>
        <v>0</v>
      </c>
      <c r="ER108" s="32">
        <f t="shared" ca="1" si="266"/>
        <v>0</v>
      </c>
    </row>
    <row r="109" spans="1:148" x14ac:dyDescent="0.25">
      <c r="A109" t="s">
        <v>481</v>
      </c>
      <c r="B109" s="1" t="s">
        <v>108</v>
      </c>
      <c r="C109" t="str">
        <f t="shared" ca="1" si="319"/>
        <v>BCHIMP</v>
      </c>
      <c r="D109" t="str">
        <f t="shared" ca="1" si="320"/>
        <v>Alberta-BC Intertie - Import</v>
      </c>
      <c r="E109" s="51">
        <v>60336</v>
      </c>
      <c r="F109" s="51">
        <v>83600</v>
      </c>
      <c r="G109" s="51">
        <v>106133</v>
      </c>
      <c r="H109" s="51">
        <v>88052</v>
      </c>
      <c r="I109" s="51">
        <v>96868</v>
      </c>
      <c r="J109" s="51">
        <v>118285</v>
      </c>
      <c r="K109" s="51">
        <v>101180</v>
      </c>
      <c r="L109" s="51">
        <v>57328</v>
      </c>
      <c r="M109" s="51">
        <v>7820</v>
      </c>
      <c r="N109" s="51">
        <v>17334</v>
      </c>
      <c r="O109" s="51">
        <v>36830</v>
      </c>
      <c r="P109" s="51">
        <v>27082</v>
      </c>
      <c r="Q109" s="32">
        <v>4501452.32</v>
      </c>
      <c r="R109" s="32">
        <v>10161911.699999999</v>
      </c>
      <c r="S109" s="32">
        <v>5425556.1500000004</v>
      </c>
      <c r="T109" s="32">
        <v>2783246.7</v>
      </c>
      <c r="U109" s="32">
        <v>3221195.35</v>
      </c>
      <c r="V109" s="32">
        <v>4722389.58</v>
      </c>
      <c r="W109" s="32">
        <v>17742224.52</v>
      </c>
      <c r="X109" s="32">
        <v>4395623.17</v>
      </c>
      <c r="Y109" s="32">
        <v>292871.03999999998</v>
      </c>
      <c r="Z109" s="32">
        <v>570128.36</v>
      </c>
      <c r="AA109" s="32">
        <v>1799781.12</v>
      </c>
      <c r="AB109" s="32">
        <v>955613.9</v>
      </c>
      <c r="AC109" s="2">
        <v>2.0499999999999998</v>
      </c>
      <c r="AD109" s="2">
        <v>2.0499999999999998</v>
      </c>
      <c r="AE109" s="2">
        <v>2.0499999999999998</v>
      </c>
      <c r="AF109" s="2">
        <v>2.0499999999999998</v>
      </c>
      <c r="AG109" s="2">
        <v>2.0499999999999998</v>
      </c>
      <c r="AH109" s="2">
        <v>2.0499999999999998</v>
      </c>
      <c r="AI109" s="2">
        <v>2.0499999999999998</v>
      </c>
      <c r="AJ109" s="2">
        <v>2.0499999999999998</v>
      </c>
      <c r="AK109" s="2">
        <v>2.0499999999999998</v>
      </c>
      <c r="AL109" s="2">
        <v>2.0499999999999998</v>
      </c>
      <c r="AM109" s="2">
        <v>2.0499999999999998</v>
      </c>
      <c r="AN109" s="2">
        <v>2.0499999999999998</v>
      </c>
      <c r="AO109" s="33">
        <v>92279.77</v>
      </c>
      <c r="AP109" s="33">
        <v>208319.19</v>
      </c>
      <c r="AQ109" s="33">
        <v>111223.9</v>
      </c>
      <c r="AR109" s="33">
        <v>57056.56</v>
      </c>
      <c r="AS109" s="33">
        <v>66034.5</v>
      </c>
      <c r="AT109" s="33">
        <v>96808.99</v>
      </c>
      <c r="AU109" s="33">
        <v>363715.6</v>
      </c>
      <c r="AV109" s="33">
        <v>90110.27</v>
      </c>
      <c r="AW109" s="33">
        <v>6003.86</v>
      </c>
      <c r="AX109" s="33">
        <v>11687.63</v>
      </c>
      <c r="AY109" s="33">
        <v>36895.51</v>
      </c>
      <c r="AZ109" s="33">
        <v>19590.080000000002</v>
      </c>
      <c r="BA109" s="31">
        <f t="shared" si="267"/>
        <v>-4951.6000000000004</v>
      </c>
      <c r="BB109" s="31">
        <f t="shared" si="268"/>
        <v>-11178.1</v>
      </c>
      <c r="BC109" s="31">
        <f t="shared" si="269"/>
        <v>-5968.11</v>
      </c>
      <c r="BD109" s="31">
        <f t="shared" si="270"/>
        <v>-4174.87</v>
      </c>
      <c r="BE109" s="31">
        <f t="shared" si="271"/>
        <v>-4831.79</v>
      </c>
      <c r="BF109" s="31">
        <f t="shared" si="272"/>
        <v>-7083.58</v>
      </c>
      <c r="BG109" s="31">
        <f t="shared" si="273"/>
        <v>26613.34</v>
      </c>
      <c r="BH109" s="31">
        <f t="shared" si="274"/>
        <v>6593.43</v>
      </c>
      <c r="BI109" s="31">
        <f t="shared" si="275"/>
        <v>439.31</v>
      </c>
      <c r="BJ109" s="31">
        <f t="shared" si="276"/>
        <v>3819.86</v>
      </c>
      <c r="BK109" s="31">
        <f t="shared" si="277"/>
        <v>12058.53</v>
      </c>
      <c r="BL109" s="31">
        <f t="shared" si="278"/>
        <v>6402.61</v>
      </c>
      <c r="BM109" s="6">
        <f t="shared" ca="1" si="318"/>
        <v>-1.84E-2</v>
      </c>
      <c r="BN109" s="6">
        <f t="shared" ca="1" si="318"/>
        <v>-1.84E-2</v>
      </c>
      <c r="BO109" s="6">
        <f t="shared" ca="1" si="318"/>
        <v>-1.84E-2</v>
      </c>
      <c r="BP109" s="6">
        <f t="shared" ca="1" si="318"/>
        <v>-1.84E-2</v>
      </c>
      <c r="BQ109" s="6">
        <f t="shared" ca="1" si="318"/>
        <v>-1.84E-2</v>
      </c>
      <c r="BR109" s="6">
        <f t="shared" ca="1" si="318"/>
        <v>-1.84E-2</v>
      </c>
      <c r="BS109" s="6">
        <f t="shared" ca="1" si="318"/>
        <v>-1.84E-2</v>
      </c>
      <c r="BT109" s="6">
        <f t="shared" ca="1" si="318"/>
        <v>-1.84E-2</v>
      </c>
      <c r="BU109" s="6">
        <f t="shared" ca="1" si="318"/>
        <v>-1.84E-2</v>
      </c>
      <c r="BV109" s="6">
        <f t="shared" ca="1" si="318"/>
        <v>-1.84E-2</v>
      </c>
      <c r="BW109" s="6">
        <f t="shared" ca="1" si="318"/>
        <v>-1.84E-2</v>
      </c>
      <c r="BX109" s="6">
        <f t="shared" ca="1" si="318"/>
        <v>-1.84E-2</v>
      </c>
      <c r="BY109" s="31">
        <f t="shared" ca="1" si="306"/>
        <v>-82826.720000000001</v>
      </c>
      <c r="BZ109" s="31">
        <f t="shared" ca="1" si="307"/>
        <v>-186979.18</v>
      </c>
      <c r="CA109" s="31">
        <f t="shared" ca="1" si="308"/>
        <v>-99830.23</v>
      </c>
      <c r="CB109" s="31">
        <f t="shared" ca="1" si="309"/>
        <v>-51211.74</v>
      </c>
      <c r="CC109" s="31">
        <f t="shared" ca="1" si="310"/>
        <v>-59269.99</v>
      </c>
      <c r="CD109" s="31">
        <f t="shared" ca="1" si="311"/>
        <v>-86891.97</v>
      </c>
      <c r="CE109" s="31">
        <f t="shared" ca="1" si="312"/>
        <v>-326456.93</v>
      </c>
      <c r="CF109" s="31">
        <f t="shared" ca="1" si="313"/>
        <v>-80879.47</v>
      </c>
      <c r="CG109" s="31">
        <f t="shared" ca="1" si="314"/>
        <v>-5388.83</v>
      </c>
      <c r="CH109" s="31">
        <f t="shared" ca="1" si="315"/>
        <v>-10490.36</v>
      </c>
      <c r="CI109" s="31">
        <f t="shared" ca="1" si="316"/>
        <v>-33115.97</v>
      </c>
      <c r="CJ109" s="31">
        <f t="shared" ca="1" si="317"/>
        <v>-17583.3</v>
      </c>
      <c r="CK109" s="32">
        <f t="shared" ca="1" si="279"/>
        <v>3151.02</v>
      </c>
      <c r="CL109" s="32">
        <f t="shared" ca="1" si="280"/>
        <v>7113.34</v>
      </c>
      <c r="CM109" s="32">
        <f t="shared" ca="1" si="281"/>
        <v>3797.89</v>
      </c>
      <c r="CN109" s="32">
        <f t="shared" ca="1" si="282"/>
        <v>1948.27</v>
      </c>
      <c r="CO109" s="32">
        <f t="shared" ca="1" si="283"/>
        <v>2254.84</v>
      </c>
      <c r="CP109" s="32">
        <f t="shared" ca="1" si="284"/>
        <v>3305.67</v>
      </c>
      <c r="CQ109" s="32">
        <f t="shared" ca="1" si="285"/>
        <v>12419.56</v>
      </c>
      <c r="CR109" s="32">
        <f t="shared" ca="1" si="286"/>
        <v>3076.94</v>
      </c>
      <c r="CS109" s="32">
        <f t="shared" ca="1" si="287"/>
        <v>205.01</v>
      </c>
      <c r="CT109" s="32">
        <f t="shared" ca="1" si="288"/>
        <v>399.09</v>
      </c>
      <c r="CU109" s="32">
        <f t="shared" ca="1" si="289"/>
        <v>1259.8499999999999</v>
      </c>
      <c r="CV109" s="32">
        <f t="shared" ca="1" si="290"/>
        <v>668.93</v>
      </c>
      <c r="CW109" s="31">
        <f t="shared" ca="1" si="291"/>
        <v>-167003.87</v>
      </c>
      <c r="CX109" s="31">
        <f t="shared" ca="1" si="292"/>
        <v>-377006.93000000005</v>
      </c>
      <c r="CY109" s="31">
        <f t="shared" ca="1" si="293"/>
        <v>-201288.13</v>
      </c>
      <c r="CZ109" s="31">
        <f t="shared" ca="1" si="294"/>
        <v>-102145.16</v>
      </c>
      <c r="DA109" s="31">
        <f t="shared" ca="1" si="295"/>
        <v>-118217.86</v>
      </c>
      <c r="DB109" s="31">
        <f t="shared" ca="1" si="296"/>
        <v>-173311.71000000002</v>
      </c>
      <c r="DC109" s="31">
        <f t="shared" ca="1" si="297"/>
        <v>-704366.30999999994</v>
      </c>
      <c r="DD109" s="31">
        <f t="shared" ca="1" si="298"/>
        <v>-174506.22999999998</v>
      </c>
      <c r="DE109" s="31">
        <f t="shared" ca="1" si="299"/>
        <v>-11626.99</v>
      </c>
      <c r="DF109" s="31">
        <f t="shared" ca="1" si="300"/>
        <v>-25598.760000000002</v>
      </c>
      <c r="DG109" s="31">
        <f t="shared" ca="1" si="301"/>
        <v>-80810.16</v>
      </c>
      <c r="DH109" s="31">
        <f t="shared" ca="1" si="302"/>
        <v>-42907.06</v>
      </c>
      <c r="DI109" s="32">
        <f t="shared" ca="1" si="231"/>
        <v>-8350.19</v>
      </c>
      <c r="DJ109" s="32">
        <f t="shared" ca="1" si="232"/>
        <v>-18850.349999999999</v>
      </c>
      <c r="DK109" s="32">
        <f t="shared" ca="1" si="233"/>
        <v>-10064.41</v>
      </c>
      <c r="DL109" s="32">
        <f t="shared" ca="1" si="234"/>
        <v>-5107.26</v>
      </c>
      <c r="DM109" s="32">
        <f t="shared" ca="1" si="235"/>
        <v>-5910.89</v>
      </c>
      <c r="DN109" s="32">
        <f t="shared" ca="1" si="236"/>
        <v>-8665.59</v>
      </c>
      <c r="DO109" s="32">
        <f t="shared" ca="1" si="237"/>
        <v>-35218.32</v>
      </c>
      <c r="DP109" s="32">
        <f t="shared" ca="1" si="238"/>
        <v>-8725.31</v>
      </c>
      <c r="DQ109" s="32">
        <f t="shared" ca="1" si="239"/>
        <v>-581.35</v>
      </c>
      <c r="DR109" s="32">
        <f t="shared" ca="1" si="240"/>
        <v>-1279.94</v>
      </c>
      <c r="DS109" s="32">
        <f t="shared" ca="1" si="241"/>
        <v>-4040.51</v>
      </c>
      <c r="DT109" s="32">
        <f t="shared" ca="1" si="242"/>
        <v>-2145.35</v>
      </c>
      <c r="DU109" s="31">
        <f t="shared" ca="1" si="243"/>
        <v>-31131.95</v>
      </c>
      <c r="DV109" s="31">
        <f t="shared" ca="1" si="244"/>
        <v>-69399.03</v>
      </c>
      <c r="DW109" s="31">
        <f t="shared" ca="1" si="245"/>
        <v>-36628.269999999997</v>
      </c>
      <c r="DX109" s="31">
        <f t="shared" ca="1" si="246"/>
        <v>-18348.72</v>
      </c>
      <c r="DY109" s="31">
        <f t="shared" ca="1" si="247"/>
        <v>-20968.71</v>
      </c>
      <c r="DZ109" s="31">
        <f t="shared" ca="1" si="248"/>
        <v>-30336.11</v>
      </c>
      <c r="EA109" s="31">
        <f t="shared" ca="1" si="249"/>
        <v>-121698.7</v>
      </c>
      <c r="EB109" s="31">
        <f t="shared" ca="1" si="250"/>
        <v>-29743.18</v>
      </c>
      <c r="EC109" s="31">
        <f t="shared" ca="1" si="251"/>
        <v>-1954.57</v>
      </c>
      <c r="ED109" s="31">
        <f t="shared" ca="1" si="252"/>
        <v>-4245.45</v>
      </c>
      <c r="EE109" s="31">
        <f t="shared" ca="1" si="253"/>
        <v>-13213.31</v>
      </c>
      <c r="EF109" s="31">
        <f t="shared" ca="1" si="254"/>
        <v>-6918.77</v>
      </c>
      <c r="EG109" s="32">
        <f t="shared" ca="1" si="255"/>
        <v>-206486.01</v>
      </c>
      <c r="EH109" s="32">
        <f t="shared" ca="1" si="256"/>
        <v>-465256.31000000006</v>
      </c>
      <c r="EI109" s="32">
        <f t="shared" ca="1" si="257"/>
        <v>-247980.81</v>
      </c>
      <c r="EJ109" s="32">
        <f t="shared" ca="1" si="258"/>
        <v>-125601.14</v>
      </c>
      <c r="EK109" s="32">
        <f t="shared" ca="1" si="259"/>
        <v>-145097.46</v>
      </c>
      <c r="EL109" s="32">
        <f t="shared" ca="1" si="260"/>
        <v>-212313.41000000003</v>
      </c>
      <c r="EM109" s="32">
        <f t="shared" ca="1" si="261"/>
        <v>-861283.32999999984</v>
      </c>
      <c r="EN109" s="32">
        <f t="shared" ca="1" si="262"/>
        <v>-212974.71999999997</v>
      </c>
      <c r="EO109" s="32">
        <f t="shared" ca="1" si="263"/>
        <v>-14162.91</v>
      </c>
      <c r="EP109" s="32">
        <f t="shared" ca="1" si="264"/>
        <v>-31124.15</v>
      </c>
      <c r="EQ109" s="32">
        <f t="shared" ca="1" si="265"/>
        <v>-98063.98</v>
      </c>
      <c r="ER109" s="32">
        <f t="shared" ca="1" si="266"/>
        <v>-51971.179999999993</v>
      </c>
    </row>
    <row r="110" spans="1:148" x14ac:dyDescent="0.25">
      <c r="A110" t="s">
        <v>481</v>
      </c>
      <c r="B110" s="1" t="s">
        <v>415</v>
      </c>
      <c r="C110" t="str">
        <f t="shared" ca="1" si="319"/>
        <v>120SIMP</v>
      </c>
      <c r="D110" t="str">
        <f t="shared" ca="1" si="320"/>
        <v>Alberta-Montana Intertie - Import</v>
      </c>
      <c r="E110" s="51">
        <v>13.9713978</v>
      </c>
      <c r="G110" s="51">
        <v>150.67842630000001</v>
      </c>
      <c r="K110" s="51">
        <v>129.6691174</v>
      </c>
      <c r="L110" s="51">
        <v>69.775999999999996</v>
      </c>
      <c r="N110" s="51">
        <v>150.35287840000001</v>
      </c>
      <c r="Q110" s="32">
        <v>444.85</v>
      </c>
      <c r="R110" s="32"/>
      <c r="S110" s="32">
        <v>9028.08</v>
      </c>
      <c r="T110" s="32"/>
      <c r="U110" s="32"/>
      <c r="V110" s="32"/>
      <c r="W110" s="32">
        <v>5935.24</v>
      </c>
      <c r="X110" s="32">
        <v>4004.75</v>
      </c>
      <c r="Y110" s="32"/>
      <c r="Z110" s="32">
        <v>5516.77</v>
      </c>
      <c r="AA110" s="32"/>
      <c r="AB110" s="32"/>
      <c r="AC110" s="2">
        <v>3.18</v>
      </c>
      <c r="AE110" s="2">
        <v>3.18</v>
      </c>
      <c r="AI110" s="2">
        <v>3.18</v>
      </c>
      <c r="AJ110" s="2">
        <v>3.18</v>
      </c>
      <c r="AL110" s="2">
        <v>3.18</v>
      </c>
      <c r="AO110" s="33">
        <v>14.15</v>
      </c>
      <c r="AP110" s="33"/>
      <c r="AQ110" s="33">
        <v>287.08999999999997</v>
      </c>
      <c r="AR110" s="33"/>
      <c r="AS110" s="33"/>
      <c r="AT110" s="33"/>
      <c r="AU110" s="33">
        <v>188.74</v>
      </c>
      <c r="AV110" s="33">
        <v>127.35</v>
      </c>
      <c r="AW110" s="33"/>
      <c r="AX110" s="33">
        <v>175.43</v>
      </c>
      <c r="AY110" s="33"/>
      <c r="AZ110" s="33"/>
      <c r="BA110" s="31">
        <f t="shared" si="267"/>
        <v>-0.49</v>
      </c>
      <c r="BB110" s="31">
        <f t="shared" si="268"/>
        <v>0</v>
      </c>
      <c r="BC110" s="31">
        <f t="shared" si="269"/>
        <v>-9.93</v>
      </c>
      <c r="BD110" s="31">
        <f t="shared" si="270"/>
        <v>0</v>
      </c>
      <c r="BE110" s="31">
        <f t="shared" si="271"/>
        <v>0</v>
      </c>
      <c r="BF110" s="31">
        <f t="shared" si="272"/>
        <v>0</v>
      </c>
      <c r="BG110" s="31">
        <f t="shared" si="273"/>
        <v>8.9</v>
      </c>
      <c r="BH110" s="31">
        <f t="shared" si="274"/>
        <v>6.01</v>
      </c>
      <c r="BI110" s="31">
        <f t="shared" si="275"/>
        <v>0</v>
      </c>
      <c r="BJ110" s="31">
        <f t="shared" si="276"/>
        <v>36.96</v>
      </c>
      <c r="BK110" s="31">
        <f t="shared" si="277"/>
        <v>0</v>
      </c>
      <c r="BL110" s="31">
        <f t="shared" si="278"/>
        <v>0</v>
      </c>
      <c r="BM110" s="6">
        <f t="shared" ca="1" si="318"/>
        <v>7.7999999999999996E-3</v>
      </c>
      <c r="BN110" s="6">
        <f t="shared" ca="1" si="318"/>
        <v>7.7999999999999996E-3</v>
      </c>
      <c r="BO110" s="6">
        <f t="shared" ca="1" si="318"/>
        <v>7.7999999999999996E-3</v>
      </c>
      <c r="BP110" s="6">
        <f t="shared" ca="1" si="318"/>
        <v>7.7999999999999996E-3</v>
      </c>
      <c r="BQ110" s="6">
        <f t="shared" ca="1" si="318"/>
        <v>7.7999999999999996E-3</v>
      </c>
      <c r="BR110" s="6">
        <f t="shared" ca="1" si="318"/>
        <v>7.7999999999999996E-3</v>
      </c>
      <c r="BS110" s="6">
        <f t="shared" ca="1" si="318"/>
        <v>7.7999999999999996E-3</v>
      </c>
      <c r="BT110" s="6">
        <f t="shared" ca="1" si="318"/>
        <v>7.7999999999999996E-3</v>
      </c>
      <c r="BU110" s="6">
        <f t="shared" ca="1" si="318"/>
        <v>7.7999999999999996E-3</v>
      </c>
      <c r="BV110" s="6">
        <f t="shared" ca="1" si="318"/>
        <v>7.7999999999999996E-3</v>
      </c>
      <c r="BW110" s="6">
        <f t="shared" ca="1" si="318"/>
        <v>7.7999999999999996E-3</v>
      </c>
      <c r="BX110" s="6">
        <f t="shared" ca="1" si="318"/>
        <v>7.7999999999999996E-3</v>
      </c>
      <c r="BY110" s="31">
        <f t="shared" ca="1" si="306"/>
        <v>3.47</v>
      </c>
      <c r="BZ110" s="31">
        <f t="shared" ca="1" si="307"/>
        <v>0</v>
      </c>
      <c r="CA110" s="31">
        <f t="shared" ca="1" si="308"/>
        <v>70.42</v>
      </c>
      <c r="CB110" s="31">
        <f t="shared" ca="1" si="309"/>
        <v>0</v>
      </c>
      <c r="CC110" s="31">
        <f t="shared" ca="1" si="310"/>
        <v>0</v>
      </c>
      <c r="CD110" s="31">
        <f t="shared" ca="1" si="311"/>
        <v>0</v>
      </c>
      <c r="CE110" s="31">
        <f t="shared" ca="1" si="312"/>
        <v>46.29</v>
      </c>
      <c r="CF110" s="31">
        <f t="shared" ca="1" si="313"/>
        <v>31.24</v>
      </c>
      <c r="CG110" s="31">
        <f t="shared" ca="1" si="314"/>
        <v>0</v>
      </c>
      <c r="CH110" s="31">
        <f t="shared" ca="1" si="315"/>
        <v>43.03</v>
      </c>
      <c r="CI110" s="31">
        <f t="shared" ca="1" si="316"/>
        <v>0</v>
      </c>
      <c r="CJ110" s="31">
        <f t="shared" ca="1" si="317"/>
        <v>0</v>
      </c>
      <c r="CK110" s="32">
        <f t="shared" ca="1" si="279"/>
        <v>0.31</v>
      </c>
      <c r="CL110" s="32">
        <f t="shared" ca="1" si="280"/>
        <v>0</v>
      </c>
      <c r="CM110" s="32">
        <f t="shared" ca="1" si="281"/>
        <v>6.32</v>
      </c>
      <c r="CN110" s="32">
        <f t="shared" ca="1" si="282"/>
        <v>0</v>
      </c>
      <c r="CO110" s="32">
        <f t="shared" ca="1" si="283"/>
        <v>0</v>
      </c>
      <c r="CP110" s="32">
        <f t="shared" ca="1" si="284"/>
        <v>0</v>
      </c>
      <c r="CQ110" s="32">
        <f t="shared" ca="1" si="285"/>
        <v>4.1500000000000004</v>
      </c>
      <c r="CR110" s="32">
        <f t="shared" ca="1" si="286"/>
        <v>2.8</v>
      </c>
      <c r="CS110" s="32">
        <f t="shared" ca="1" si="287"/>
        <v>0</v>
      </c>
      <c r="CT110" s="32">
        <f t="shared" ca="1" si="288"/>
        <v>3.86</v>
      </c>
      <c r="CU110" s="32">
        <f t="shared" ca="1" si="289"/>
        <v>0</v>
      </c>
      <c r="CV110" s="32">
        <f t="shared" ca="1" si="290"/>
        <v>0</v>
      </c>
      <c r="CW110" s="31">
        <f t="shared" ca="1" si="291"/>
        <v>-9.8800000000000008</v>
      </c>
      <c r="CX110" s="31">
        <f t="shared" ca="1" si="292"/>
        <v>0</v>
      </c>
      <c r="CY110" s="31">
        <f t="shared" ca="1" si="293"/>
        <v>-200.41999999999996</v>
      </c>
      <c r="CZ110" s="31">
        <f t="shared" ca="1" si="294"/>
        <v>0</v>
      </c>
      <c r="DA110" s="31">
        <f t="shared" ca="1" si="295"/>
        <v>0</v>
      </c>
      <c r="DB110" s="31">
        <f t="shared" ca="1" si="296"/>
        <v>0</v>
      </c>
      <c r="DC110" s="31">
        <f t="shared" ca="1" si="297"/>
        <v>-147.20000000000002</v>
      </c>
      <c r="DD110" s="31">
        <f t="shared" ca="1" si="298"/>
        <v>-99.320000000000007</v>
      </c>
      <c r="DE110" s="31">
        <f t="shared" ca="1" si="299"/>
        <v>0</v>
      </c>
      <c r="DF110" s="31">
        <f t="shared" ca="1" si="300"/>
        <v>-165.50000000000003</v>
      </c>
      <c r="DG110" s="31">
        <f t="shared" ca="1" si="301"/>
        <v>0</v>
      </c>
      <c r="DH110" s="31">
        <f t="shared" ca="1" si="302"/>
        <v>0</v>
      </c>
      <c r="DI110" s="32">
        <f t="shared" ca="1" si="231"/>
        <v>-0.49</v>
      </c>
      <c r="DJ110" s="32">
        <f t="shared" ca="1" si="232"/>
        <v>0</v>
      </c>
      <c r="DK110" s="32">
        <f t="shared" ca="1" si="233"/>
        <v>-10.02</v>
      </c>
      <c r="DL110" s="32">
        <f t="shared" ca="1" si="234"/>
        <v>0</v>
      </c>
      <c r="DM110" s="32">
        <f t="shared" ca="1" si="235"/>
        <v>0</v>
      </c>
      <c r="DN110" s="32">
        <f t="shared" ca="1" si="236"/>
        <v>0</v>
      </c>
      <c r="DO110" s="32">
        <f t="shared" ca="1" si="237"/>
        <v>-7.36</v>
      </c>
      <c r="DP110" s="32">
        <f t="shared" ca="1" si="238"/>
        <v>-4.97</v>
      </c>
      <c r="DQ110" s="32">
        <f t="shared" ca="1" si="239"/>
        <v>0</v>
      </c>
      <c r="DR110" s="32">
        <f t="shared" ca="1" si="240"/>
        <v>-8.2799999999999994</v>
      </c>
      <c r="DS110" s="32">
        <f t="shared" ca="1" si="241"/>
        <v>0</v>
      </c>
      <c r="DT110" s="32">
        <f t="shared" ca="1" si="242"/>
        <v>0</v>
      </c>
      <c r="DU110" s="31">
        <f t="shared" ca="1" si="243"/>
        <v>-1.84</v>
      </c>
      <c r="DV110" s="31">
        <f t="shared" ca="1" si="244"/>
        <v>0</v>
      </c>
      <c r="DW110" s="31">
        <f t="shared" ca="1" si="245"/>
        <v>-36.47</v>
      </c>
      <c r="DX110" s="31">
        <f t="shared" ca="1" si="246"/>
        <v>0</v>
      </c>
      <c r="DY110" s="31">
        <f t="shared" ca="1" si="247"/>
        <v>0</v>
      </c>
      <c r="DZ110" s="31">
        <f t="shared" ca="1" si="248"/>
        <v>0</v>
      </c>
      <c r="EA110" s="31">
        <f t="shared" ca="1" si="249"/>
        <v>-25.43</v>
      </c>
      <c r="EB110" s="31">
        <f t="shared" ca="1" si="250"/>
        <v>-16.93</v>
      </c>
      <c r="EC110" s="31">
        <f t="shared" ca="1" si="251"/>
        <v>0</v>
      </c>
      <c r="ED110" s="31">
        <f t="shared" ca="1" si="252"/>
        <v>-27.45</v>
      </c>
      <c r="EE110" s="31">
        <f t="shared" ca="1" si="253"/>
        <v>0</v>
      </c>
      <c r="EF110" s="31">
        <f t="shared" ca="1" si="254"/>
        <v>0</v>
      </c>
      <c r="EG110" s="32">
        <f t="shared" ca="1" si="255"/>
        <v>-12.21</v>
      </c>
      <c r="EH110" s="32">
        <f t="shared" ca="1" si="256"/>
        <v>0</v>
      </c>
      <c r="EI110" s="32">
        <f t="shared" ca="1" si="257"/>
        <v>-246.90999999999997</v>
      </c>
      <c r="EJ110" s="32">
        <f t="shared" ca="1" si="258"/>
        <v>0</v>
      </c>
      <c r="EK110" s="32">
        <f t="shared" ca="1" si="259"/>
        <v>0</v>
      </c>
      <c r="EL110" s="32">
        <f t="shared" ca="1" si="260"/>
        <v>0</v>
      </c>
      <c r="EM110" s="32">
        <f t="shared" ca="1" si="261"/>
        <v>-179.99000000000004</v>
      </c>
      <c r="EN110" s="32">
        <f t="shared" ca="1" si="262"/>
        <v>-121.22</v>
      </c>
      <c r="EO110" s="32">
        <f t="shared" ca="1" si="263"/>
        <v>0</v>
      </c>
      <c r="EP110" s="32">
        <f t="shared" ca="1" si="264"/>
        <v>-201.23000000000002</v>
      </c>
      <c r="EQ110" s="32">
        <f t="shared" ca="1" si="265"/>
        <v>0</v>
      </c>
      <c r="ER110" s="32">
        <f t="shared" ca="1" si="266"/>
        <v>0</v>
      </c>
    </row>
    <row r="111" spans="1:148" x14ac:dyDescent="0.25">
      <c r="A111" t="s">
        <v>501</v>
      </c>
      <c r="B111" s="1" t="s">
        <v>290</v>
      </c>
      <c r="C111" t="str">
        <f t="shared" ca="1" si="319"/>
        <v>RB1</v>
      </c>
      <c r="D111" t="str">
        <f t="shared" ca="1" si="320"/>
        <v>Rainbow #1</v>
      </c>
      <c r="E111" s="51">
        <v>0</v>
      </c>
      <c r="F111" s="51">
        <v>0</v>
      </c>
      <c r="G111" s="51">
        <v>0</v>
      </c>
      <c r="H111" s="51">
        <v>0</v>
      </c>
      <c r="I111" s="51">
        <v>0</v>
      </c>
      <c r="J111" s="51">
        <v>0</v>
      </c>
      <c r="K111" s="51">
        <v>0</v>
      </c>
      <c r="L111" s="51">
        <v>0</v>
      </c>
      <c r="M111" s="51">
        <v>0</v>
      </c>
      <c r="N111" s="51">
        <v>0</v>
      </c>
      <c r="O111" s="51">
        <v>0</v>
      </c>
      <c r="P111" s="51">
        <v>0</v>
      </c>
      <c r="Q111" s="32">
        <v>0</v>
      </c>
      <c r="R111" s="32">
        <v>0</v>
      </c>
      <c r="S111" s="32">
        <v>0</v>
      </c>
      <c r="T111" s="32">
        <v>0</v>
      </c>
      <c r="U111" s="32">
        <v>0</v>
      </c>
      <c r="V111" s="32">
        <v>0</v>
      </c>
      <c r="W111" s="32">
        <v>0</v>
      </c>
      <c r="X111" s="32">
        <v>0</v>
      </c>
      <c r="Y111" s="32">
        <v>0</v>
      </c>
      <c r="Z111" s="32">
        <v>0</v>
      </c>
      <c r="AA111" s="32">
        <v>0</v>
      </c>
      <c r="AB111" s="32">
        <v>0</v>
      </c>
      <c r="AC111" s="2">
        <v>-5</v>
      </c>
      <c r="AD111" s="2">
        <v>-5</v>
      </c>
      <c r="AE111" s="2">
        <v>-5</v>
      </c>
      <c r="AF111" s="2">
        <v>-5</v>
      </c>
      <c r="AG111" s="2">
        <v>-5</v>
      </c>
      <c r="AH111" s="2">
        <v>-5</v>
      </c>
      <c r="AI111" s="2">
        <v>-5</v>
      </c>
      <c r="AJ111" s="2">
        <v>-5</v>
      </c>
      <c r="AK111" s="2">
        <v>-5</v>
      </c>
      <c r="AL111" s="2">
        <v>-5</v>
      </c>
      <c r="AM111" s="2">
        <v>-5</v>
      </c>
      <c r="AN111" s="2">
        <v>-5</v>
      </c>
      <c r="AO111" s="33">
        <v>0</v>
      </c>
      <c r="AP111" s="33">
        <v>0</v>
      </c>
      <c r="AQ111" s="33">
        <v>0</v>
      </c>
      <c r="AR111" s="33">
        <v>0</v>
      </c>
      <c r="AS111" s="33">
        <v>0</v>
      </c>
      <c r="AT111" s="33">
        <v>0</v>
      </c>
      <c r="AU111" s="33">
        <v>0</v>
      </c>
      <c r="AV111" s="33">
        <v>0</v>
      </c>
      <c r="AW111" s="33">
        <v>0</v>
      </c>
      <c r="AX111" s="33">
        <v>0</v>
      </c>
      <c r="AY111" s="33">
        <v>0</v>
      </c>
      <c r="AZ111" s="33">
        <v>0</v>
      </c>
      <c r="BA111" s="31">
        <f t="shared" si="267"/>
        <v>0</v>
      </c>
      <c r="BB111" s="31">
        <f t="shared" si="268"/>
        <v>0</v>
      </c>
      <c r="BC111" s="31">
        <f t="shared" si="269"/>
        <v>0</v>
      </c>
      <c r="BD111" s="31">
        <f t="shared" si="270"/>
        <v>0</v>
      </c>
      <c r="BE111" s="31">
        <f t="shared" si="271"/>
        <v>0</v>
      </c>
      <c r="BF111" s="31">
        <f t="shared" si="272"/>
        <v>0</v>
      </c>
      <c r="BG111" s="31">
        <f t="shared" si="273"/>
        <v>0</v>
      </c>
      <c r="BH111" s="31">
        <f t="shared" si="274"/>
        <v>0</v>
      </c>
      <c r="BI111" s="31">
        <f t="shared" si="275"/>
        <v>0</v>
      </c>
      <c r="BJ111" s="31">
        <f t="shared" si="276"/>
        <v>0</v>
      </c>
      <c r="BK111" s="31">
        <f t="shared" si="277"/>
        <v>0</v>
      </c>
      <c r="BL111" s="31">
        <f t="shared" si="278"/>
        <v>0</v>
      </c>
      <c r="BM111" s="6">
        <f t="shared" ca="1" si="318"/>
        <v>3.8699999999999998E-2</v>
      </c>
      <c r="BN111" s="6">
        <f t="shared" ca="1" si="318"/>
        <v>3.8699999999999998E-2</v>
      </c>
      <c r="BO111" s="6">
        <f t="shared" ca="1" si="318"/>
        <v>3.8699999999999998E-2</v>
      </c>
      <c r="BP111" s="6">
        <f t="shared" ca="1" si="318"/>
        <v>3.8699999999999998E-2</v>
      </c>
      <c r="BQ111" s="6">
        <f t="shared" ca="1" si="318"/>
        <v>3.8699999999999998E-2</v>
      </c>
      <c r="BR111" s="6">
        <f t="shared" ca="1" si="318"/>
        <v>3.8699999999999998E-2</v>
      </c>
      <c r="BS111" s="6">
        <f t="shared" ca="1" si="318"/>
        <v>3.8699999999999998E-2</v>
      </c>
      <c r="BT111" s="6">
        <f t="shared" ca="1" si="318"/>
        <v>3.8699999999999998E-2</v>
      </c>
      <c r="BU111" s="6">
        <f t="shared" ca="1" si="318"/>
        <v>3.8699999999999998E-2</v>
      </c>
      <c r="BV111" s="6">
        <f t="shared" ca="1" si="318"/>
        <v>3.8699999999999998E-2</v>
      </c>
      <c r="BW111" s="6">
        <f t="shared" ca="1" si="318"/>
        <v>3.8699999999999998E-2</v>
      </c>
      <c r="BX111" s="6">
        <f t="shared" ca="1" si="318"/>
        <v>3.8699999999999998E-2</v>
      </c>
      <c r="BY111" s="31">
        <f t="shared" ca="1" si="306"/>
        <v>0</v>
      </c>
      <c r="BZ111" s="31">
        <f t="shared" ca="1" si="307"/>
        <v>0</v>
      </c>
      <c r="CA111" s="31">
        <f t="shared" ca="1" si="308"/>
        <v>0</v>
      </c>
      <c r="CB111" s="31">
        <f t="shared" ca="1" si="309"/>
        <v>0</v>
      </c>
      <c r="CC111" s="31">
        <f t="shared" ca="1" si="310"/>
        <v>0</v>
      </c>
      <c r="CD111" s="31">
        <f t="shared" ca="1" si="311"/>
        <v>0</v>
      </c>
      <c r="CE111" s="31">
        <f t="shared" ca="1" si="312"/>
        <v>0</v>
      </c>
      <c r="CF111" s="31">
        <f t="shared" ca="1" si="313"/>
        <v>0</v>
      </c>
      <c r="CG111" s="31">
        <f t="shared" ca="1" si="314"/>
        <v>0</v>
      </c>
      <c r="CH111" s="31">
        <f t="shared" ca="1" si="315"/>
        <v>0</v>
      </c>
      <c r="CI111" s="31">
        <f t="shared" ca="1" si="316"/>
        <v>0</v>
      </c>
      <c r="CJ111" s="31">
        <f t="shared" ca="1" si="317"/>
        <v>0</v>
      </c>
      <c r="CK111" s="32">
        <f t="shared" ca="1" si="279"/>
        <v>0</v>
      </c>
      <c r="CL111" s="32">
        <f t="shared" ca="1" si="280"/>
        <v>0</v>
      </c>
      <c r="CM111" s="32">
        <f t="shared" ca="1" si="281"/>
        <v>0</v>
      </c>
      <c r="CN111" s="32">
        <f t="shared" ca="1" si="282"/>
        <v>0</v>
      </c>
      <c r="CO111" s="32">
        <f t="shared" ca="1" si="283"/>
        <v>0</v>
      </c>
      <c r="CP111" s="32">
        <f t="shared" ca="1" si="284"/>
        <v>0</v>
      </c>
      <c r="CQ111" s="32">
        <f t="shared" ca="1" si="285"/>
        <v>0</v>
      </c>
      <c r="CR111" s="32">
        <f t="shared" ca="1" si="286"/>
        <v>0</v>
      </c>
      <c r="CS111" s="32">
        <f t="shared" ca="1" si="287"/>
        <v>0</v>
      </c>
      <c r="CT111" s="32">
        <f t="shared" ca="1" si="288"/>
        <v>0</v>
      </c>
      <c r="CU111" s="32">
        <f t="shared" ca="1" si="289"/>
        <v>0</v>
      </c>
      <c r="CV111" s="32">
        <f t="shared" ca="1" si="290"/>
        <v>0</v>
      </c>
      <c r="CW111" s="31">
        <f t="shared" ca="1" si="291"/>
        <v>0</v>
      </c>
      <c r="CX111" s="31">
        <f t="shared" ca="1" si="292"/>
        <v>0</v>
      </c>
      <c r="CY111" s="31">
        <f t="shared" ca="1" si="293"/>
        <v>0</v>
      </c>
      <c r="CZ111" s="31">
        <f t="shared" ca="1" si="294"/>
        <v>0</v>
      </c>
      <c r="DA111" s="31">
        <f t="shared" ca="1" si="295"/>
        <v>0</v>
      </c>
      <c r="DB111" s="31">
        <f t="shared" ca="1" si="296"/>
        <v>0</v>
      </c>
      <c r="DC111" s="31">
        <f t="shared" ca="1" si="297"/>
        <v>0</v>
      </c>
      <c r="DD111" s="31">
        <f t="shared" ca="1" si="298"/>
        <v>0</v>
      </c>
      <c r="DE111" s="31">
        <f t="shared" ca="1" si="299"/>
        <v>0</v>
      </c>
      <c r="DF111" s="31">
        <f t="shared" ca="1" si="300"/>
        <v>0</v>
      </c>
      <c r="DG111" s="31">
        <f t="shared" ca="1" si="301"/>
        <v>0</v>
      </c>
      <c r="DH111" s="31">
        <f t="shared" ca="1" si="302"/>
        <v>0</v>
      </c>
      <c r="DI111" s="32">
        <f t="shared" ca="1" si="231"/>
        <v>0</v>
      </c>
      <c r="DJ111" s="32">
        <f t="shared" ca="1" si="232"/>
        <v>0</v>
      </c>
      <c r="DK111" s="32">
        <f t="shared" ca="1" si="233"/>
        <v>0</v>
      </c>
      <c r="DL111" s="32">
        <f t="shared" ca="1" si="234"/>
        <v>0</v>
      </c>
      <c r="DM111" s="32">
        <f t="shared" ca="1" si="235"/>
        <v>0</v>
      </c>
      <c r="DN111" s="32">
        <f t="shared" ca="1" si="236"/>
        <v>0</v>
      </c>
      <c r="DO111" s="32">
        <f t="shared" ca="1" si="237"/>
        <v>0</v>
      </c>
      <c r="DP111" s="32">
        <f t="shared" ca="1" si="238"/>
        <v>0</v>
      </c>
      <c r="DQ111" s="32">
        <f t="shared" ca="1" si="239"/>
        <v>0</v>
      </c>
      <c r="DR111" s="32">
        <f t="shared" ca="1" si="240"/>
        <v>0</v>
      </c>
      <c r="DS111" s="32">
        <f t="shared" ca="1" si="241"/>
        <v>0</v>
      </c>
      <c r="DT111" s="32">
        <f t="shared" ca="1" si="242"/>
        <v>0</v>
      </c>
      <c r="DU111" s="31">
        <f t="shared" ca="1" si="243"/>
        <v>0</v>
      </c>
      <c r="DV111" s="31">
        <f t="shared" ca="1" si="244"/>
        <v>0</v>
      </c>
      <c r="DW111" s="31">
        <f t="shared" ca="1" si="245"/>
        <v>0</v>
      </c>
      <c r="DX111" s="31">
        <f t="shared" ca="1" si="246"/>
        <v>0</v>
      </c>
      <c r="DY111" s="31">
        <f t="shared" ca="1" si="247"/>
        <v>0</v>
      </c>
      <c r="DZ111" s="31">
        <f t="shared" ca="1" si="248"/>
        <v>0</v>
      </c>
      <c r="EA111" s="31">
        <f t="shared" ca="1" si="249"/>
        <v>0</v>
      </c>
      <c r="EB111" s="31">
        <f t="shared" ca="1" si="250"/>
        <v>0</v>
      </c>
      <c r="EC111" s="31">
        <f t="shared" ca="1" si="251"/>
        <v>0</v>
      </c>
      <c r="ED111" s="31">
        <f t="shared" ca="1" si="252"/>
        <v>0</v>
      </c>
      <c r="EE111" s="31">
        <f t="shared" ca="1" si="253"/>
        <v>0</v>
      </c>
      <c r="EF111" s="31">
        <f t="shared" ca="1" si="254"/>
        <v>0</v>
      </c>
      <c r="EG111" s="32">
        <f t="shared" ca="1" si="255"/>
        <v>0</v>
      </c>
      <c r="EH111" s="32">
        <f t="shared" ca="1" si="256"/>
        <v>0</v>
      </c>
      <c r="EI111" s="32">
        <f t="shared" ca="1" si="257"/>
        <v>0</v>
      </c>
      <c r="EJ111" s="32">
        <f t="shared" ca="1" si="258"/>
        <v>0</v>
      </c>
      <c r="EK111" s="32">
        <f t="shared" ca="1" si="259"/>
        <v>0</v>
      </c>
      <c r="EL111" s="32">
        <f t="shared" ca="1" si="260"/>
        <v>0</v>
      </c>
      <c r="EM111" s="32">
        <f t="shared" ca="1" si="261"/>
        <v>0</v>
      </c>
      <c r="EN111" s="32">
        <f t="shared" ca="1" si="262"/>
        <v>0</v>
      </c>
      <c r="EO111" s="32">
        <f t="shared" ca="1" si="263"/>
        <v>0</v>
      </c>
      <c r="EP111" s="32">
        <f t="shared" ca="1" si="264"/>
        <v>0</v>
      </c>
      <c r="EQ111" s="32">
        <f t="shared" ca="1" si="265"/>
        <v>0</v>
      </c>
      <c r="ER111" s="32">
        <f t="shared" ca="1" si="266"/>
        <v>0</v>
      </c>
    </row>
    <row r="112" spans="1:148" x14ac:dyDescent="0.25">
      <c r="A112" t="s">
        <v>501</v>
      </c>
      <c r="B112" s="1" t="s">
        <v>292</v>
      </c>
      <c r="C112" t="str">
        <f t="shared" ca="1" si="319"/>
        <v>RB2</v>
      </c>
      <c r="D112" t="str">
        <f t="shared" ca="1" si="320"/>
        <v>Rainbow #2</v>
      </c>
      <c r="E112" s="51">
        <v>0</v>
      </c>
      <c r="F112" s="51">
        <v>0</v>
      </c>
      <c r="G112" s="51">
        <v>0</v>
      </c>
      <c r="H112" s="51">
        <v>0</v>
      </c>
      <c r="I112" s="51">
        <v>0</v>
      </c>
      <c r="J112" s="51">
        <v>0</v>
      </c>
      <c r="K112" s="51">
        <v>0</v>
      </c>
      <c r="L112" s="51">
        <v>0</v>
      </c>
      <c r="M112" s="51">
        <v>0</v>
      </c>
      <c r="N112" s="51">
        <v>0</v>
      </c>
      <c r="O112" s="51">
        <v>0</v>
      </c>
      <c r="P112" s="51">
        <v>0</v>
      </c>
      <c r="Q112" s="32">
        <v>0</v>
      </c>
      <c r="R112" s="32">
        <v>0</v>
      </c>
      <c r="S112" s="32">
        <v>0</v>
      </c>
      <c r="T112" s="32">
        <v>0</v>
      </c>
      <c r="U112" s="32">
        <v>0</v>
      </c>
      <c r="V112" s="32">
        <v>0</v>
      </c>
      <c r="W112" s="32">
        <v>0</v>
      </c>
      <c r="X112" s="32">
        <v>0</v>
      </c>
      <c r="Y112" s="32">
        <v>0</v>
      </c>
      <c r="Z112" s="32">
        <v>0</v>
      </c>
      <c r="AA112" s="32">
        <v>0</v>
      </c>
      <c r="AB112" s="32">
        <v>0</v>
      </c>
      <c r="AC112" s="2">
        <v>-3.88</v>
      </c>
      <c r="AD112" s="2">
        <v>-3.88</v>
      </c>
      <c r="AE112" s="2">
        <v>-3.88</v>
      </c>
      <c r="AF112" s="2">
        <v>-3.88</v>
      </c>
      <c r="AG112" s="2">
        <v>-3.88</v>
      </c>
      <c r="AH112" s="2">
        <v>-3.88</v>
      </c>
      <c r="AI112" s="2">
        <v>-3.88</v>
      </c>
      <c r="AJ112" s="2">
        <v>-3.88</v>
      </c>
      <c r="AK112" s="2">
        <v>-3.88</v>
      </c>
      <c r="AL112" s="2">
        <v>-3.88</v>
      </c>
      <c r="AM112" s="2">
        <v>-3.88</v>
      </c>
      <c r="AN112" s="2">
        <v>-3.88</v>
      </c>
      <c r="AO112" s="33">
        <v>0</v>
      </c>
      <c r="AP112" s="33">
        <v>0</v>
      </c>
      <c r="AQ112" s="33">
        <v>0</v>
      </c>
      <c r="AR112" s="33">
        <v>0</v>
      </c>
      <c r="AS112" s="33">
        <v>0</v>
      </c>
      <c r="AT112" s="33">
        <v>0</v>
      </c>
      <c r="AU112" s="33">
        <v>0</v>
      </c>
      <c r="AV112" s="33">
        <v>0</v>
      </c>
      <c r="AW112" s="33">
        <v>0</v>
      </c>
      <c r="AX112" s="33">
        <v>0</v>
      </c>
      <c r="AY112" s="33">
        <v>0</v>
      </c>
      <c r="AZ112" s="33">
        <v>0</v>
      </c>
      <c r="BA112" s="31">
        <f t="shared" si="267"/>
        <v>0</v>
      </c>
      <c r="BB112" s="31">
        <f t="shared" si="268"/>
        <v>0</v>
      </c>
      <c r="BC112" s="31">
        <f t="shared" si="269"/>
        <v>0</v>
      </c>
      <c r="BD112" s="31">
        <f t="shared" si="270"/>
        <v>0</v>
      </c>
      <c r="BE112" s="31">
        <f t="shared" si="271"/>
        <v>0</v>
      </c>
      <c r="BF112" s="31">
        <f t="shared" si="272"/>
        <v>0</v>
      </c>
      <c r="BG112" s="31">
        <f t="shared" si="273"/>
        <v>0</v>
      </c>
      <c r="BH112" s="31">
        <f t="shared" si="274"/>
        <v>0</v>
      </c>
      <c r="BI112" s="31">
        <f t="shared" si="275"/>
        <v>0</v>
      </c>
      <c r="BJ112" s="31">
        <f t="shared" si="276"/>
        <v>0</v>
      </c>
      <c r="BK112" s="31">
        <f t="shared" si="277"/>
        <v>0</v>
      </c>
      <c r="BL112" s="31">
        <f t="shared" si="278"/>
        <v>0</v>
      </c>
      <c r="BM112" s="6">
        <f t="shared" ca="1" si="318"/>
        <v>3.8699999999999998E-2</v>
      </c>
      <c r="BN112" s="6">
        <f t="shared" ca="1" si="318"/>
        <v>3.8699999999999998E-2</v>
      </c>
      <c r="BO112" s="6">
        <f t="shared" ca="1" si="318"/>
        <v>3.8699999999999998E-2</v>
      </c>
      <c r="BP112" s="6">
        <f t="shared" ca="1" si="318"/>
        <v>3.8699999999999998E-2</v>
      </c>
      <c r="BQ112" s="6">
        <f t="shared" ca="1" si="318"/>
        <v>3.8699999999999998E-2</v>
      </c>
      <c r="BR112" s="6">
        <f t="shared" ca="1" si="318"/>
        <v>3.8699999999999998E-2</v>
      </c>
      <c r="BS112" s="6">
        <f t="shared" ca="1" si="318"/>
        <v>3.8699999999999998E-2</v>
      </c>
      <c r="BT112" s="6">
        <f t="shared" ca="1" si="318"/>
        <v>3.8699999999999998E-2</v>
      </c>
      <c r="BU112" s="6">
        <f t="shared" ca="1" si="318"/>
        <v>3.8699999999999998E-2</v>
      </c>
      <c r="BV112" s="6">
        <f t="shared" ca="1" si="318"/>
        <v>3.8699999999999998E-2</v>
      </c>
      <c r="BW112" s="6">
        <f t="shared" ca="1" si="318"/>
        <v>3.8699999999999998E-2</v>
      </c>
      <c r="BX112" s="6">
        <f t="shared" ca="1" si="318"/>
        <v>3.8699999999999998E-2</v>
      </c>
      <c r="BY112" s="31">
        <f t="shared" ca="1" si="306"/>
        <v>0</v>
      </c>
      <c r="BZ112" s="31">
        <f t="shared" ca="1" si="307"/>
        <v>0</v>
      </c>
      <c r="CA112" s="31">
        <f t="shared" ca="1" si="308"/>
        <v>0</v>
      </c>
      <c r="CB112" s="31">
        <f t="shared" ca="1" si="309"/>
        <v>0</v>
      </c>
      <c r="CC112" s="31">
        <f t="shared" ca="1" si="310"/>
        <v>0</v>
      </c>
      <c r="CD112" s="31">
        <f t="shared" ca="1" si="311"/>
        <v>0</v>
      </c>
      <c r="CE112" s="31">
        <f t="shared" ca="1" si="312"/>
        <v>0</v>
      </c>
      <c r="CF112" s="31">
        <f t="shared" ca="1" si="313"/>
        <v>0</v>
      </c>
      <c r="CG112" s="31">
        <f t="shared" ca="1" si="314"/>
        <v>0</v>
      </c>
      <c r="CH112" s="31">
        <f t="shared" ca="1" si="315"/>
        <v>0</v>
      </c>
      <c r="CI112" s="31">
        <f t="shared" ca="1" si="316"/>
        <v>0</v>
      </c>
      <c r="CJ112" s="31">
        <f t="shared" ca="1" si="317"/>
        <v>0</v>
      </c>
      <c r="CK112" s="32">
        <f t="shared" ca="1" si="279"/>
        <v>0</v>
      </c>
      <c r="CL112" s="32">
        <f t="shared" ca="1" si="280"/>
        <v>0</v>
      </c>
      <c r="CM112" s="32">
        <f t="shared" ca="1" si="281"/>
        <v>0</v>
      </c>
      <c r="CN112" s="32">
        <f t="shared" ca="1" si="282"/>
        <v>0</v>
      </c>
      <c r="CO112" s="32">
        <f t="shared" ca="1" si="283"/>
        <v>0</v>
      </c>
      <c r="CP112" s="32">
        <f t="shared" ca="1" si="284"/>
        <v>0</v>
      </c>
      <c r="CQ112" s="32">
        <f t="shared" ca="1" si="285"/>
        <v>0</v>
      </c>
      <c r="CR112" s="32">
        <f t="shared" ca="1" si="286"/>
        <v>0</v>
      </c>
      <c r="CS112" s="32">
        <f t="shared" ca="1" si="287"/>
        <v>0</v>
      </c>
      <c r="CT112" s="32">
        <f t="shared" ca="1" si="288"/>
        <v>0</v>
      </c>
      <c r="CU112" s="32">
        <f t="shared" ca="1" si="289"/>
        <v>0</v>
      </c>
      <c r="CV112" s="32">
        <f t="shared" ca="1" si="290"/>
        <v>0</v>
      </c>
      <c r="CW112" s="31">
        <f t="shared" ca="1" si="291"/>
        <v>0</v>
      </c>
      <c r="CX112" s="31">
        <f t="shared" ca="1" si="292"/>
        <v>0</v>
      </c>
      <c r="CY112" s="31">
        <f t="shared" ca="1" si="293"/>
        <v>0</v>
      </c>
      <c r="CZ112" s="31">
        <f t="shared" ca="1" si="294"/>
        <v>0</v>
      </c>
      <c r="DA112" s="31">
        <f t="shared" ca="1" si="295"/>
        <v>0</v>
      </c>
      <c r="DB112" s="31">
        <f t="shared" ca="1" si="296"/>
        <v>0</v>
      </c>
      <c r="DC112" s="31">
        <f t="shared" ca="1" si="297"/>
        <v>0</v>
      </c>
      <c r="DD112" s="31">
        <f t="shared" ca="1" si="298"/>
        <v>0</v>
      </c>
      <c r="DE112" s="31">
        <f t="shared" ca="1" si="299"/>
        <v>0</v>
      </c>
      <c r="DF112" s="31">
        <f t="shared" ca="1" si="300"/>
        <v>0</v>
      </c>
      <c r="DG112" s="31">
        <f t="shared" ca="1" si="301"/>
        <v>0</v>
      </c>
      <c r="DH112" s="31">
        <f t="shared" ca="1" si="302"/>
        <v>0</v>
      </c>
      <c r="DI112" s="32">
        <f t="shared" ca="1" si="231"/>
        <v>0</v>
      </c>
      <c r="DJ112" s="32">
        <f t="shared" ca="1" si="232"/>
        <v>0</v>
      </c>
      <c r="DK112" s="32">
        <f t="shared" ca="1" si="233"/>
        <v>0</v>
      </c>
      <c r="DL112" s="32">
        <f t="shared" ca="1" si="234"/>
        <v>0</v>
      </c>
      <c r="DM112" s="32">
        <f t="shared" ca="1" si="235"/>
        <v>0</v>
      </c>
      <c r="DN112" s="32">
        <f t="shared" ca="1" si="236"/>
        <v>0</v>
      </c>
      <c r="DO112" s="32">
        <f t="shared" ca="1" si="237"/>
        <v>0</v>
      </c>
      <c r="DP112" s="32">
        <f t="shared" ca="1" si="238"/>
        <v>0</v>
      </c>
      <c r="DQ112" s="32">
        <f t="shared" ca="1" si="239"/>
        <v>0</v>
      </c>
      <c r="DR112" s="32">
        <f t="shared" ca="1" si="240"/>
        <v>0</v>
      </c>
      <c r="DS112" s="32">
        <f t="shared" ca="1" si="241"/>
        <v>0</v>
      </c>
      <c r="DT112" s="32">
        <f t="shared" ca="1" si="242"/>
        <v>0</v>
      </c>
      <c r="DU112" s="31">
        <f t="shared" ca="1" si="243"/>
        <v>0</v>
      </c>
      <c r="DV112" s="31">
        <f t="shared" ca="1" si="244"/>
        <v>0</v>
      </c>
      <c r="DW112" s="31">
        <f t="shared" ca="1" si="245"/>
        <v>0</v>
      </c>
      <c r="DX112" s="31">
        <f t="shared" ca="1" si="246"/>
        <v>0</v>
      </c>
      <c r="DY112" s="31">
        <f t="shared" ca="1" si="247"/>
        <v>0</v>
      </c>
      <c r="DZ112" s="31">
        <f t="shared" ca="1" si="248"/>
        <v>0</v>
      </c>
      <c r="EA112" s="31">
        <f t="shared" ca="1" si="249"/>
        <v>0</v>
      </c>
      <c r="EB112" s="31">
        <f t="shared" ca="1" si="250"/>
        <v>0</v>
      </c>
      <c r="EC112" s="31">
        <f t="shared" ca="1" si="251"/>
        <v>0</v>
      </c>
      <c r="ED112" s="31">
        <f t="shared" ca="1" si="252"/>
        <v>0</v>
      </c>
      <c r="EE112" s="31">
        <f t="shared" ca="1" si="253"/>
        <v>0</v>
      </c>
      <c r="EF112" s="31">
        <f t="shared" ca="1" si="254"/>
        <v>0</v>
      </c>
      <c r="EG112" s="32">
        <f t="shared" ca="1" si="255"/>
        <v>0</v>
      </c>
      <c r="EH112" s="32">
        <f t="shared" ca="1" si="256"/>
        <v>0</v>
      </c>
      <c r="EI112" s="32">
        <f t="shared" ca="1" si="257"/>
        <v>0</v>
      </c>
      <c r="EJ112" s="32">
        <f t="shared" ca="1" si="258"/>
        <v>0</v>
      </c>
      <c r="EK112" s="32">
        <f t="shared" ca="1" si="259"/>
        <v>0</v>
      </c>
      <c r="EL112" s="32">
        <f t="shared" ca="1" si="260"/>
        <v>0</v>
      </c>
      <c r="EM112" s="32">
        <f t="shared" ca="1" si="261"/>
        <v>0</v>
      </c>
      <c r="EN112" s="32">
        <f t="shared" ca="1" si="262"/>
        <v>0</v>
      </c>
      <c r="EO112" s="32">
        <f t="shared" ca="1" si="263"/>
        <v>0</v>
      </c>
      <c r="EP112" s="32">
        <f t="shared" ca="1" si="264"/>
        <v>0</v>
      </c>
      <c r="EQ112" s="32">
        <f t="shared" ca="1" si="265"/>
        <v>0</v>
      </c>
      <c r="ER112" s="32">
        <f t="shared" ca="1" si="266"/>
        <v>0</v>
      </c>
    </row>
    <row r="113" spans="1:148" x14ac:dyDescent="0.25">
      <c r="A113" t="s">
        <v>501</v>
      </c>
      <c r="B113" s="1" t="s">
        <v>294</v>
      </c>
      <c r="C113" t="str">
        <f t="shared" ca="1" si="319"/>
        <v>RB3</v>
      </c>
      <c r="D113" t="str">
        <f t="shared" ca="1" si="320"/>
        <v>Rainbow #3</v>
      </c>
      <c r="E113" s="51">
        <v>0</v>
      </c>
      <c r="F113" s="51">
        <v>0</v>
      </c>
      <c r="G113" s="51">
        <v>0</v>
      </c>
      <c r="H113" s="51">
        <v>0</v>
      </c>
      <c r="I113" s="51">
        <v>0</v>
      </c>
      <c r="J113" s="51">
        <v>0</v>
      </c>
      <c r="K113" s="51">
        <v>0</v>
      </c>
      <c r="L113" s="51">
        <v>0</v>
      </c>
      <c r="M113" s="51">
        <v>0</v>
      </c>
      <c r="N113" s="51">
        <v>0</v>
      </c>
      <c r="O113" s="51">
        <v>0</v>
      </c>
      <c r="P113" s="51">
        <v>0</v>
      </c>
      <c r="Q113" s="32">
        <v>0</v>
      </c>
      <c r="R113" s="32">
        <v>0</v>
      </c>
      <c r="S113" s="32">
        <v>0</v>
      </c>
      <c r="T113" s="32">
        <v>0</v>
      </c>
      <c r="U113" s="32">
        <v>0</v>
      </c>
      <c r="V113" s="32">
        <v>0</v>
      </c>
      <c r="W113" s="32">
        <v>0</v>
      </c>
      <c r="X113" s="32">
        <v>0</v>
      </c>
      <c r="Y113" s="32">
        <v>0</v>
      </c>
      <c r="Z113" s="32">
        <v>0</v>
      </c>
      <c r="AA113" s="32">
        <v>0</v>
      </c>
      <c r="AB113" s="32">
        <v>0</v>
      </c>
      <c r="AC113" s="2">
        <v>-4.8099999999999996</v>
      </c>
      <c r="AD113" s="2">
        <v>-4.8099999999999996</v>
      </c>
      <c r="AE113" s="2">
        <v>-4.8099999999999996</v>
      </c>
      <c r="AF113" s="2">
        <v>-4.8099999999999996</v>
      </c>
      <c r="AG113" s="2">
        <v>-4.8099999999999996</v>
      </c>
      <c r="AH113" s="2">
        <v>-4.8099999999999996</v>
      </c>
      <c r="AI113" s="2">
        <v>-4.8099999999999996</v>
      </c>
      <c r="AJ113" s="2">
        <v>-4.8099999999999996</v>
      </c>
      <c r="AK113" s="2">
        <v>-4.8099999999999996</v>
      </c>
      <c r="AL113" s="2">
        <v>-4.8099999999999996</v>
      </c>
      <c r="AM113" s="2">
        <v>-4.8099999999999996</v>
      </c>
      <c r="AN113" s="2">
        <v>-4.8099999999999996</v>
      </c>
      <c r="AO113" s="33">
        <v>0</v>
      </c>
      <c r="AP113" s="33">
        <v>0</v>
      </c>
      <c r="AQ113" s="33">
        <v>0</v>
      </c>
      <c r="AR113" s="33">
        <v>0</v>
      </c>
      <c r="AS113" s="33">
        <v>0</v>
      </c>
      <c r="AT113" s="33">
        <v>0</v>
      </c>
      <c r="AU113" s="33">
        <v>0</v>
      </c>
      <c r="AV113" s="33">
        <v>0</v>
      </c>
      <c r="AW113" s="33">
        <v>0</v>
      </c>
      <c r="AX113" s="33">
        <v>0</v>
      </c>
      <c r="AY113" s="33">
        <v>0</v>
      </c>
      <c r="AZ113" s="33">
        <v>0</v>
      </c>
      <c r="BA113" s="31">
        <f t="shared" si="267"/>
        <v>0</v>
      </c>
      <c r="BB113" s="31">
        <f t="shared" si="268"/>
        <v>0</v>
      </c>
      <c r="BC113" s="31">
        <f t="shared" si="269"/>
        <v>0</v>
      </c>
      <c r="BD113" s="31">
        <f t="shared" si="270"/>
        <v>0</v>
      </c>
      <c r="BE113" s="31">
        <f t="shared" si="271"/>
        <v>0</v>
      </c>
      <c r="BF113" s="31">
        <f t="shared" si="272"/>
        <v>0</v>
      </c>
      <c r="BG113" s="31">
        <f t="shared" si="273"/>
        <v>0</v>
      </c>
      <c r="BH113" s="31">
        <f t="shared" si="274"/>
        <v>0</v>
      </c>
      <c r="BI113" s="31">
        <f t="shared" si="275"/>
        <v>0</v>
      </c>
      <c r="BJ113" s="31">
        <f t="shared" si="276"/>
        <v>0</v>
      </c>
      <c r="BK113" s="31">
        <f t="shared" si="277"/>
        <v>0</v>
      </c>
      <c r="BL113" s="31">
        <f t="shared" si="278"/>
        <v>0</v>
      </c>
      <c r="BM113" s="6">
        <f t="shared" ca="1" si="318"/>
        <v>3.8699999999999998E-2</v>
      </c>
      <c r="BN113" s="6">
        <f t="shared" ca="1" si="318"/>
        <v>3.8699999999999998E-2</v>
      </c>
      <c r="BO113" s="6">
        <f t="shared" ca="1" si="318"/>
        <v>3.8699999999999998E-2</v>
      </c>
      <c r="BP113" s="6">
        <f t="shared" ca="1" si="318"/>
        <v>3.8699999999999998E-2</v>
      </c>
      <c r="BQ113" s="6">
        <f t="shared" ca="1" si="318"/>
        <v>3.8699999999999998E-2</v>
      </c>
      <c r="BR113" s="6">
        <f t="shared" ca="1" si="318"/>
        <v>3.8699999999999998E-2</v>
      </c>
      <c r="BS113" s="6">
        <f t="shared" ca="1" si="318"/>
        <v>3.8699999999999998E-2</v>
      </c>
      <c r="BT113" s="6">
        <f t="shared" ca="1" si="318"/>
        <v>3.8699999999999998E-2</v>
      </c>
      <c r="BU113" s="6">
        <f t="shared" ca="1" si="318"/>
        <v>3.8699999999999998E-2</v>
      </c>
      <c r="BV113" s="6">
        <f t="shared" ca="1" si="318"/>
        <v>3.8699999999999998E-2</v>
      </c>
      <c r="BW113" s="6">
        <f t="shared" ca="1" si="318"/>
        <v>3.8699999999999998E-2</v>
      </c>
      <c r="BX113" s="6">
        <f t="shared" ca="1" si="318"/>
        <v>3.8699999999999998E-2</v>
      </c>
      <c r="BY113" s="31">
        <f t="shared" ca="1" si="306"/>
        <v>0</v>
      </c>
      <c r="BZ113" s="31">
        <f t="shared" ca="1" si="307"/>
        <v>0</v>
      </c>
      <c r="CA113" s="31">
        <f t="shared" ca="1" si="308"/>
        <v>0</v>
      </c>
      <c r="CB113" s="31">
        <f t="shared" ca="1" si="309"/>
        <v>0</v>
      </c>
      <c r="CC113" s="31">
        <f t="shared" ca="1" si="310"/>
        <v>0</v>
      </c>
      <c r="CD113" s="31">
        <f t="shared" ca="1" si="311"/>
        <v>0</v>
      </c>
      <c r="CE113" s="31">
        <f t="shared" ca="1" si="312"/>
        <v>0</v>
      </c>
      <c r="CF113" s="31">
        <f t="shared" ca="1" si="313"/>
        <v>0</v>
      </c>
      <c r="CG113" s="31">
        <f t="shared" ca="1" si="314"/>
        <v>0</v>
      </c>
      <c r="CH113" s="31">
        <f t="shared" ca="1" si="315"/>
        <v>0</v>
      </c>
      <c r="CI113" s="31">
        <f t="shared" ca="1" si="316"/>
        <v>0</v>
      </c>
      <c r="CJ113" s="31">
        <f t="shared" ca="1" si="317"/>
        <v>0</v>
      </c>
      <c r="CK113" s="32">
        <f t="shared" ca="1" si="279"/>
        <v>0</v>
      </c>
      <c r="CL113" s="32">
        <f t="shared" ca="1" si="280"/>
        <v>0</v>
      </c>
      <c r="CM113" s="32">
        <f t="shared" ca="1" si="281"/>
        <v>0</v>
      </c>
      <c r="CN113" s="32">
        <f t="shared" ca="1" si="282"/>
        <v>0</v>
      </c>
      <c r="CO113" s="32">
        <f t="shared" ca="1" si="283"/>
        <v>0</v>
      </c>
      <c r="CP113" s="32">
        <f t="shared" ca="1" si="284"/>
        <v>0</v>
      </c>
      <c r="CQ113" s="32">
        <f t="shared" ca="1" si="285"/>
        <v>0</v>
      </c>
      <c r="CR113" s="32">
        <f t="shared" ca="1" si="286"/>
        <v>0</v>
      </c>
      <c r="CS113" s="32">
        <f t="shared" ca="1" si="287"/>
        <v>0</v>
      </c>
      <c r="CT113" s="32">
        <f t="shared" ca="1" si="288"/>
        <v>0</v>
      </c>
      <c r="CU113" s="32">
        <f t="shared" ca="1" si="289"/>
        <v>0</v>
      </c>
      <c r="CV113" s="32">
        <f t="shared" ca="1" si="290"/>
        <v>0</v>
      </c>
      <c r="CW113" s="31">
        <f t="shared" ca="1" si="291"/>
        <v>0</v>
      </c>
      <c r="CX113" s="31">
        <f t="shared" ca="1" si="292"/>
        <v>0</v>
      </c>
      <c r="CY113" s="31">
        <f t="shared" ca="1" si="293"/>
        <v>0</v>
      </c>
      <c r="CZ113" s="31">
        <f t="shared" ca="1" si="294"/>
        <v>0</v>
      </c>
      <c r="DA113" s="31">
        <f t="shared" ca="1" si="295"/>
        <v>0</v>
      </c>
      <c r="DB113" s="31">
        <f t="shared" ca="1" si="296"/>
        <v>0</v>
      </c>
      <c r="DC113" s="31">
        <f t="shared" ca="1" si="297"/>
        <v>0</v>
      </c>
      <c r="DD113" s="31">
        <f t="shared" ca="1" si="298"/>
        <v>0</v>
      </c>
      <c r="DE113" s="31">
        <f t="shared" ca="1" si="299"/>
        <v>0</v>
      </c>
      <c r="DF113" s="31">
        <f t="shared" ca="1" si="300"/>
        <v>0</v>
      </c>
      <c r="DG113" s="31">
        <f t="shared" ca="1" si="301"/>
        <v>0</v>
      </c>
      <c r="DH113" s="31">
        <f t="shared" ca="1" si="302"/>
        <v>0</v>
      </c>
      <c r="DI113" s="32">
        <f t="shared" ca="1" si="231"/>
        <v>0</v>
      </c>
      <c r="DJ113" s="32">
        <f t="shared" ca="1" si="232"/>
        <v>0</v>
      </c>
      <c r="DK113" s="32">
        <f t="shared" ca="1" si="233"/>
        <v>0</v>
      </c>
      <c r="DL113" s="32">
        <f t="shared" ca="1" si="234"/>
        <v>0</v>
      </c>
      <c r="DM113" s="32">
        <f t="shared" ca="1" si="235"/>
        <v>0</v>
      </c>
      <c r="DN113" s="32">
        <f t="shared" ca="1" si="236"/>
        <v>0</v>
      </c>
      <c r="DO113" s="32">
        <f t="shared" ca="1" si="237"/>
        <v>0</v>
      </c>
      <c r="DP113" s="32">
        <f t="shared" ca="1" si="238"/>
        <v>0</v>
      </c>
      <c r="DQ113" s="32">
        <f t="shared" ca="1" si="239"/>
        <v>0</v>
      </c>
      <c r="DR113" s="32">
        <f t="shared" ca="1" si="240"/>
        <v>0</v>
      </c>
      <c r="DS113" s="32">
        <f t="shared" ca="1" si="241"/>
        <v>0</v>
      </c>
      <c r="DT113" s="32">
        <f t="shared" ca="1" si="242"/>
        <v>0</v>
      </c>
      <c r="DU113" s="31">
        <f t="shared" ca="1" si="243"/>
        <v>0</v>
      </c>
      <c r="DV113" s="31">
        <f t="shared" ca="1" si="244"/>
        <v>0</v>
      </c>
      <c r="DW113" s="31">
        <f t="shared" ca="1" si="245"/>
        <v>0</v>
      </c>
      <c r="DX113" s="31">
        <f t="shared" ca="1" si="246"/>
        <v>0</v>
      </c>
      <c r="DY113" s="31">
        <f t="shared" ca="1" si="247"/>
        <v>0</v>
      </c>
      <c r="DZ113" s="31">
        <f t="shared" ca="1" si="248"/>
        <v>0</v>
      </c>
      <c r="EA113" s="31">
        <f t="shared" ca="1" si="249"/>
        <v>0</v>
      </c>
      <c r="EB113" s="31">
        <f t="shared" ca="1" si="250"/>
        <v>0</v>
      </c>
      <c r="EC113" s="31">
        <f t="shared" ca="1" si="251"/>
        <v>0</v>
      </c>
      <c r="ED113" s="31">
        <f t="shared" ca="1" si="252"/>
        <v>0</v>
      </c>
      <c r="EE113" s="31">
        <f t="shared" ca="1" si="253"/>
        <v>0</v>
      </c>
      <c r="EF113" s="31">
        <f t="shared" ca="1" si="254"/>
        <v>0</v>
      </c>
      <c r="EG113" s="32">
        <f t="shared" ca="1" si="255"/>
        <v>0</v>
      </c>
      <c r="EH113" s="32">
        <f t="shared" ca="1" si="256"/>
        <v>0</v>
      </c>
      <c r="EI113" s="32">
        <f t="shared" ca="1" si="257"/>
        <v>0</v>
      </c>
      <c r="EJ113" s="32">
        <f t="shared" ca="1" si="258"/>
        <v>0</v>
      </c>
      <c r="EK113" s="32">
        <f t="shared" ca="1" si="259"/>
        <v>0</v>
      </c>
      <c r="EL113" s="32">
        <f t="shared" ca="1" si="260"/>
        <v>0</v>
      </c>
      <c r="EM113" s="32">
        <f t="shared" ca="1" si="261"/>
        <v>0</v>
      </c>
      <c r="EN113" s="32">
        <f t="shared" ca="1" si="262"/>
        <v>0</v>
      </c>
      <c r="EO113" s="32">
        <f t="shared" ca="1" si="263"/>
        <v>0</v>
      </c>
      <c r="EP113" s="32">
        <f t="shared" ca="1" si="264"/>
        <v>0</v>
      </c>
      <c r="EQ113" s="32">
        <f t="shared" ca="1" si="265"/>
        <v>0</v>
      </c>
      <c r="ER113" s="32">
        <f t="shared" ca="1" si="266"/>
        <v>0</v>
      </c>
    </row>
    <row r="114" spans="1:148" x14ac:dyDescent="0.25">
      <c r="A114" t="s">
        <v>501</v>
      </c>
      <c r="B114" s="1" t="s">
        <v>51</v>
      </c>
      <c r="C114" t="str">
        <f t="shared" ca="1" si="319"/>
        <v>RB5</v>
      </c>
      <c r="D114" t="str">
        <f t="shared" ca="1" si="320"/>
        <v>Rainbow #5</v>
      </c>
      <c r="E114" s="51">
        <v>7980.8879999999999</v>
      </c>
      <c r="F114" s="51">
        <v>6437.1080000000002</v>
      </c>
      <c r="G114" s="51">
        <v>3775.7240000000002</v>
      </c>
      <c r="H114" s="51">
        <v>2337.348</v>
      </c>
      <c r="I114" s="51">
        <v>928.096</v>
      </c>
      <c r="J114" s="51">
        <v>719.48400000000004</v>
      </c>
      <c r="K114" s="51">
        <v>3423.5639999999999</v>
      </c>
      <c r="L114" s="51">
        <v>3561.384</v>
      </c>
      <c r="M114" s="51">
        <v>1456.08</v>
      </c>
      <c r="N114" s="51">
        <v>2971.6559999999999</v>
      </c>
      <c r="O114" s="51">
        <v>4287.5159999999996</v>
      </c>
      <c r="P114" s="51">
        <v>3314.6120000000001</v>
      </c>
      <c r="Q114" s="32">
        <v>612011.98</v>
      </c>
      <c r="R114" s="32">
        <v>1152836.95</v>
      </c>
      <c r="S114" s="32">
        <v>393317.65</v>
      </c>
      <c r="T114" s="32">
        <v>131242.39000000001</v>
      </c>
      <c r="U114" s="32">
        <v>112612.92</v>
      </c>
      <c r="V114" s="32">
        <v>203187.06</v>
      </c>
      <c r="W114" s="32">
        <v>1225527.51</v>
      </c>
      <c r="X114" s="32">
        <v>470171.55</v>
      </c>
      <c r="Y114" s="32">
        <v>73103.5</v>
      </c>
      <c r="Z114" s="32">
        <v>142133.72</v>
      </c>
      <c r="AA114" s="32">
        <v>438649.71</v>
      </c>
      <c r="AB114" s="32">
        <v>142521.87</v>
      </c>
      <c r="AC114" s="2">
        <v>-4.92</v>
      </c>
      <c r="AD114" s="2">
        <v>-4.92</v>
      </c>
      <c r="AE114" s="2">
        <v>-4.92</v>
      </c>
      <c r="AF114" s="2">
        <v>-4.92</v>
      </c>
      <c r="AG114" s="2">
        <v>-4.92</v>
      </c>
      <c r="AH114" s="2">
        <v>-4.92</v>
      </c>
      <c r="AI114" s="2">
        <v>-4.92</v>
      </c>
      <c r="AJ114" s="2">
        <v>-4.92</v>
      </c>
      <c r="AK114" s="2">
        <v>-4.92</v>
      </c>
      <c r="AL114" s="2">
        <v>-4.92</v>
      </c>
      <c r="AM114" s="2">
        <v>-4.92</v>
      </c>
      <c r="AN114" s="2">
        <v>-4.92</v>
      </c>
      <c r="AO114" s="33">
        <v>-30110.99</v>
      </c>
      <c r="AP114" s="33">
        <v>-56719.58</v>
      </c>
      <c r="AQ114" s="33">
        <v>-19351.23</v>
      </c>
      <c r="AR114" s="33">
        <v>-6457.13</v>
      </c>
      <c r="AS114" s="33">
        <v>-5540.56</v>
      </c>
      <c r="AT114" s="33">
        <v>-9996.7999999999993</v>
      </c>
      <c r="AU114" s="33">
        <v>-60295.95</v>
      </c>
      <c r="AV114" s="33">
        <v>-23132.44</v>
      </c>
      <c r="AW114" s="33">
        <v>-3596.69</v>
      </c>
      <c r="AX114" s="33">
        <v>-6992.98</v>
      </c>
      <c r="AY114" s="33">
        <v>-21581.57</v>
      </c>
      <c r="AZ114" s="33">
        <v>-7012.08</v>
      </c>
      <c r="BA114" s="31">
        <f t="shared" si="267"/>
        <v>-673.21</v>
      </c>
      <c r="BB114" s="31">
        <f t="shared" si="268"/>
        <v>-1268.1199999999999</v>
      </c>
      <c r="BC114" s="31">
        <f t="shared" si="269"/>
        <v>-432.65</v>
      </c>
      <c r="BD114" s="31">
        <f t="shared" si="270"/>
        <v>-196.86</v>
      </c>
      <c r="BE114" s="31">
        <f t="shared" si="271"/>
        <v>-168.92</v>
      </c>
      <c r="BF114" s="31">
        <f t="shared" si="272"/>
        <v>-304.77999999999997</v>
      </c>
      <c r="BG114" s="31">
        <f t="shared" si="273"/>
        <v>1838.29</v>
      </c>
      <c r="BH114" s="31">
        <f t="shared" si="274"/>
        <v>705.26</v>
      </c>
      <c r="BI114" s="31">
        <f t="shared" si="275"/>
        <v>109.66</v>
      </c>
      <c r="BJ114" s="31">
        <f t="shared" si="276"/>
        <v>952.3</v>
      </c>
      <c r="BK114" s="31">
        <f t="shared" si="277"/>
        <v>2938.95</v>
      </c>
      <c r="BL114" s="31">
        <f t="shared" si="278"/>
        <v>954.9</v>
      </c>
      <c r="BM114" s="6">
        <f t="shared" ca="1" si="318"/>
        <v>-1.8700000000000001E-2</v>
      </c>
      <c r="BN114" s="6">
        <f t="shared" ca="1" si="318"/>
        <v>-1.8700000000000001E-2</v>
      </c>
      <c r="BO114" s="6">
        <f t="shared" ca="1" si="318"/>
        <v>-1.8700000000000001E-2</v>
      </c>
      <c r="BP114" s="6">
        <f t="shared" ca="1" si="318"/>
        <v>-1.8700000000000001E-2</v>
      </c>
      <c r="BQ114" s="6">
        <f t="shared" ca="1" si="318"/>
        <v>-1.8700000000000001E-2</v>
      </c>
      <c r="BR114" s="6">
        <f t="shared" ca="1" si="318"/>
        <v>-1.8700000000000001E-2</v>
      </c>
      <c r="BS114" s="6">
        <f t="shared" ca="1" si="318"/>
        <v>-1.8700000000000001E-2</v>
      </c>
      <c r="BT114" s="6">
        <f t="shared" ca="1" si="318"/>
        <v>-1.8700000000000001E-2</v>
      </c>
      <c r="BU114" s="6">
        <f t="shared" ca="1" si="318"/>
        <v>-1.8700000000000001E-2</v>
      </c>
      <c r="BV114" s="6">
        <f t="shared" ca="1" si="318"/>
        <v>-1.8700000000000001E-2</v>
      </c>
      <c r="BW114" s="6">
        <f t="shared" ca="1" si="318"/>
        <v>-1.8700000000000001E-2</v>
      </c>
      <c r="BX114" s="6">
        <f t="shared" ca="1" si="318"/>
        <v>-1.8700000000000001E-2</v>
      </c>
      <c r="BY114" s="31">
        <f t="shared" ca="1" si="306"/>
        <v>-11444.62</v>
      </c>
      <c r="BZ114" s="31">
        <f t="shared" ca="1" si="307"/>
        <v>-21558.05</v>
      </c>
      <c r="CA114" s="31">
        <f t="shared" ca="1" si="308"/>
        <v>-7355.04</v>
      </c>
      <c r="CB114" s="31">
        <f t="shared" ca="1" si="309"/>
        <v>-2454.23</v>
      </c>
      <c r="CC114" s="31">
        <f t="shared" ca="1" si="310"/>
        <v>-2105.86</v>
      </c>
      <c r="CD114" s="31">
        <f t="shared" ca="1" si="311"/>
        <v>-3799.6</v>
      </c>
      <c r="CE114" s="31">
        <f t="shared" ca="1" si="312"/>
        <v>-22917.360000000001</v>
      </c>
      <c r="CF114" s="31">
        <f t="shared" ca="1" si="313"/>
        <v>-8792.2099999999991</v>
      </c>
      <c r="CG114" s="31">
        <f t="shared" ca="1" si="314"/>
        <v>-1367.04</v>
      </c>
      <c r="CH114" s="31">
        <f t="shared" ca="1" si="315"/>
        <v>-2657.9</v>
      </c>
      <c r="CI114" s="31">
        <f t="shared" ca="1" si="316"/>
        <v>-8202.75</v>
      </c>
      <c r="CJ114" s="31">
        <f t="shared" ca="1" si="317"/>
        <v>-2665.16</v>
      </c>
      <c r="CK114" s="32">
        <f t="shared" ca="1" si="279"/>
        <v>428.41</v>
      </c>
      <c r="CL114" s="32">
        <f t="shared" ca="1" si="280"/>
        <v>806.99</v>
      </c>
      <c r="CM114" s="32">
        <f t="shared" ca="1" si="281"/>
        <v>275.32</v>
      </c>
      <c r="CN114" s="32">
        <f t="shared" ca="1" si="282"/>
        <v>91.87</v>
      </c>
      <c r="CO114" s="32">
        <f t="shared" ca="1" si="283"/>
        <v>78.83</v>
      </c>
      <c r="CP114" s="32">
        <f t="shared" ca="1" si="284"/>
        <v>142.22999999999999</v>
      </c>
      <c r="CQ114" s="32">
        <f t="shared" ca="1" si="285"/>
        <v>857.87</v>
      </c>
      <c r="CR114" s="32">
        <f t="shared" ca="1" si="286"/>
        <v>329.12</v>
      </c>
      <c r="CS114" s="32">
        <f t="shared" ca="1" si="287"/>
        <v>51.17</v>
      </c>
      <c r="CT114" s="32">
        <f t="shared" ca="1" si="288"/>
        <v>99.49</v>
      </c>
      <c r="CU114" s="32">
        <f t="shared" ca="1" si="289"/>
        <v>307.05</v>
      </c>
      <c r="CV114" s="32">
        <f t="shared" ca="1" si="290"/>
        <v>99.77</v>
      </c>
      <c r="CW114" s="31">
        <f t="shared" ca="1" si="291"/>
        <v>19767.989999999998</v>
      </c>
      <c r="CX114" s="31">
        <f t="shared" ca="1" si="292"/>
        <v>37236.640000000007</v>
      </c>
      <c r="CY114" s="31">
        <f t="shared" ca="1" si="293"/>
        <v>12704.159999999998</v>
      </c>
      <c r="CZ114" s="31">
        <f t="shared" ca="1" si="294"/>
        <v>4291.63</v>
      </c>
      <c r="DA114" s="31">
        <f t="shared" ca="1" si="295"/>
        <v>3682.4500000000003</v>
      </c>
      <c r="DB114" s="31">
        <f t="shared" ca="1" si="296"/>
        <v>6644.2099999999991</v>
      </c>
      <c r="DC114" s="31">
        <f t="shared" ca="1" si="297"/>
        <v>36398.169999999991</v>
      </c>
      <c r="DD114" s="31">
        <f t="shared" ca="1" si="298"/>
        <v>13964.09</v>
      </c>
      <c r="DE114" s="31">
        <f t="shared" ca="1" si="299"/>
        <v>2171.1600000000003</v>
      </c>
      <c r="DF114" s="31">
        <f t="shared" ca="1" si="300"/>
        <v>3482.2699999999995</v>
      </c>
      <c r="DG114" s="31">
        <f t="shared" ca="1" si="301"/>
        <v>10746.919999999998</v>
      </c>
      <c r="DH114" s="31">
        <f t="shared" ca="1" si="302"/>
        <v>3491.7900000000004</v>
      </c>
      <c r="DI114" s="32">
        <f t="shared" ca="1" si="231"/>
        <v>988.4</v>
      </c>
      <c r="DJ114" s="32">
        <f t="shared" ca="1" si="232"/>
        <v>1861.83</v>
      </c>
      <c r="DK114" s="32">
        <f t="shared" ca="1" si="233"/>
        <v>635.21</v>
      </c>
      <c r="DL114" s="32">
        <f t="shared" ca="1" si="234"/>
        <v>214.58</v>
      </c>
      <c r="DM114" s="32">
        <f t="shared" ca="1" si="235"/>
        <v>184.12</v>
      </c>
      <c r="DN114" s="32">
        <f t="shared" ca="1" si="236"/>
        <v>332.21</v>
      </c>
      <c r="DO114" s="32">
        <f t="shared" ca="1" si="237"/>
        <v>1819.91</v>
      </c>
      <c r="DP114" s="32">
        <f t="shared" ca="1" si="238"/>
        <v>698.2</v>
      </c>
      <c r="DQ114" s="32">
        <f t="shared" ca="1" si="239"/>
        <v>108.56</v>
      </c>
      <c r="DR114" s="32">
        <f t="shared" ca="1" si="240"/>
        <v>174.11</v>
      </c>
      <c r="DS114" s="32">
        <f t="shared" ca="1" si="241"/>
        <v>537.35</v>
      </c>
      <c r="DT114" s="32">
        <f t="shared" ca="1" si="242"/>
        <v>174.59</v>
      </c>
      <c r="DU114" s="31">
        <f t="shared" ca="1" si="243"/>
        <v>3685.04</v>
      </c>
      <c r="DV114" s="31">
        <f t="shared" ca="1" si="244"/>
        <v>6854.48</v>
      </c>
      <c r="DW114" s="31">
        <f t="shared" ca="1" si="245"/>
        <v>2311.77</v>
      </c>
      <c r="DX114" s="31">
        <f t="shared" ca="1" si="246"/>
        <v>770.92</v>
      </c>
      <c r="DY114" s="31">
        <f t="shared" ca="1" si="247"/>
        <v>653.16999999999996</v>
      </c>
      <c r="DZ114" s="31">
        <f t="shared" ca="1" si="248"/>
        <v>1162.99</v>
      </c>
      <c r="EA114" s="31">
        <f t="shared" ca="1" si="249"/>
        <v>6288.79</v>
      </c>
      <c r="EB114" s="31">
        <f t="shared" ca="1" si="250"/>
        <v>2380.0700000000002</v>
      </c>
      <c r="EC114" s="31">
        <f t="shared" ca="1" si="251"/>
        <v>364.99</v>
      </c>
      <c r="ED114" s="31">
        <f t="shared" ca="1" si="252"/>
        <v>577.52</v>
      </c>
      <c r="EE114" s="31">
        <f t="shared" ca="1" si="253"/>
        <v>1757.23</v>
      </c>
      <c r="EF114" s="31">
        <f t="shared" ca="1" si="254"/>
        <v>563.04999999999995</v>
      </c>
      <c r="EG114" s="32">
        <f t="shared" ca="1" si="255"/>
        <v>24441.43</v>
      </c>
      <c r="EH114" s="32">
        <f t="shared" ca="1" si="256"/>
        <v>45952.950000000012</v>
      </c>
      <c r="EI114" s="32">
        <f t="shared" ca="1" si="257"/>
        <v>15651.14</v>
      </c>
      <c r="EJ114" s="32">
        <f t="shared" ca="1" si="258"/>
        <v>5277.13</v>
      </c>
      <c r="EK114" s="32">
        <f t="shared" ca="1" si="259"/>
        <v>4519.74</v>
      </c>
      <c r="EL114" s="32">
        <f t="shared" ca="1" si="260"/>
        <v>8139.4099999999989</v>
      </c>
      <c r="EM114" s="32">
        <f t="shared" ca="1" si="261"/>
        <v>44506.869999999995</v>
      </c>
      <c r="EN114" s="32">
        <f t="shared" ca="1" si="262"/>
        <v>17042.36</v>
      </c>
      <c r="EO114" s="32">
        <f t="shared" ca="1" si="263"/>
        <v>2644.71</v>
      </c>
      <c r="EP114" s="32">
        <f t="shared" ca="1" si="264"/>
        <v>4233.8999999999996</v>
      </c>
      <c r="EQ114" s="32">
        <f t="shared" ca="1" si="265"/>
        <v>13041.499999999998</v>
      </c>
      <c r="ER114" s="32">
        <f t="shared" ca="1" si="266"/>
        <v>4229.43</v>
      </c>
    </row>
    <row r="115" spans="1:148" x14ac:dyDescent="0.25">
      <c r="A115" t="s">
        <v>504</v>
      </c>
      <c r="B115" s="1" t="s">
        <v>109</v>
      </c>
      <c r="C115" t="str">
        <f t="shared" ca="1" si="319"/>
        <v>BCHIMP</v>
      </c>
      <c r="D115" t="str">
        <f t="shared" ca="1" si="320"/>
        <v>Alberta-BC Intertie - Import</v>
      </c>
      <c r="E115" s="51">
        <v>1500</v>
      </c>
      <c r="F115" s="51">
        <v>394</v>
      </c>
      <c r="G115" s="51">
        <v>253</v>
      </c>
      <c r="H115" s="51">
        <v>169</v>
      </c>
      <c r="I115" s="51">
        <v>525</v>
      </c>
      <c r="K115" s="51">
        <v>584</v>
      </c>
      <c r="N115" s="51">
        <v>50</v>
      </c>
      <c r="O115" s="51">
        <v>250</v>
      </c>
      <c r="P115" s="51">
        <v>125</v>
      </c>
      <c r="Q115" s="32">
        <v>85482.75</v>
      </c>
      <c r="R115" s="32">
        <v>30082.34</v>
      </c>
      <c r="S115" s="32">
        <v>10505.09</v>
      </c>
      <c r="T115" s="32">
        <v>2814.14</v>
      </c>
      <c r="U115" s="32">
        <v>12958.5</v>
      </c>
      <c r="V115" s="32"/>
      <c r="W115" s="32">
        <v>24040.48</v>
      </c>
      <c r="X115" s="32"/>
      <c r="Y115" s="32"/>
      <c r="Z115" s="32">
        <v>2777</v>
      </c>
      <c r="AA115" s="32">
        <v>10115.5</v>
      </c>
      <c r="AB115" s="32">
        <v>5540.25</v>
      </c>
      <c r="AC115" s="2">
        <v>2.0499999999999998</v>
      </c>
      <c r="AD115" s="2">
        <v>2.0499999999999998</v>
      </c>
      <c r="AE115" s="2">
        <v>2.0499999999999998</v>
      </c>
      <c r="AF115" s="2">
        <v>2.0499999999999998</v>
      </c>
      <c r="AG115" s="2">
        <v>2.0499999999999998</v>
      </c>
      <c r="AI115" s="2">
        <v>2.0499999999999998</v>
      </c>
      <c r="AL115" s="2">
        <v>2.0499999999999998</v>
      </c>
      <c r="AM115" s="2">
        <v>2.0499999999999998</v>
      </c>
      <c r="AN115" s="2">
        <v>2.0499999999999998</v>
      </c>
      <c r="AO115" s="33">
        <v>1752.4</v>
      </c>
      <c r="AP115" s="33">
        <v>616.69000000000005</v>
      </c>
      <c r="AQ115" s="33">
        <v>215.35</v>
      </c>
      <c r="AR115" s="33">
        <v>57.69</v>
      </c>
      <c r="AS115" s="33">
        <v>265.64999999999998</v>
      </c>
      <c r="AT115" s="33"/>
      <c r="AU115" s="33">
        <v>492.83</v>
      </c>
      <c r="AV115" s="33"/>
      <c r="AW115" s="33"/>
      <c r="AX115" s="33">
        <v>56.93</v>
      </c>
      <c r="AY115" s="33">
        <v>207.37</v>
      </c>
      <c r="AZ115" s="33">
        <v>113.58</v>
      </c>
      <c r="BA115" s="31">
        <f t="shared" si="267"/>
        <v>-94.03</v>
      </c>
      <c r="BB115" s="31">
        <f t="shared" si="268"/>
        <v>-33.090000000000003</v>
      </c>
      <c r="BC115" s="31">
        <f t="shared" si="269"/>
        <v>-11.56</v>
      </c>
      <c r="BD115" s="31">
        <f t="shared" si="270"/>
        <v>-4.22</v>
      </c>
      <c r="BE115" s="31">
        <f t="shared" si="271"/>
        <v>-19.440000000000001</v>
      </c>
      <c r="BF115" s="31">
        <f t="shared" si="272"/>
        <v>0</v>
      </c>
      <c r="BG115" s="31">
        <f t="shared" si="273"/>
        <v>36.06</v>
      </c>
      <c r="BH115" s="31">
        <f t="shared" si="274"/>
        <v>0</v>
      </c>
      <c r="BI115" s="31">
        <f t="shared" si="275"/>
        <v>0</v>
      </c>
      <c r="BJ115" s="31">
        <f t="shared" si="276"/>
        <v>18.61</v>
      </c>
      <c r="BK115" s="31">
        <f t="shared" si="277"/>
        <v>67.77</v>
      </c>
      <c r="BL115" s="31">
        <f t="shared" si="278"/>
        <v>37.119999999999997</v>
      </c>
      <c r="BM115" s="6">
        <f t="shared" ca="1" si="318"/>
        <v>-1.84E-2</v>
      </c>
      <c r="BN115" s="6">
        <f t="shared" ca="1" si="318"/>
        <v>-1.84E-2</v>
      </c>
      <c r="BO115" s="6">
        <f t="shared" ca="1" si="318"/>
        <v>-1.84E-2</v>
      </c>
      <c r="BP115" s="6">
        <f t="shared" ca="1" si="318"/>
        <v>-1.84E-2</v>
      </c>
      <c r="BQ115" s="6">
        <f t="shared" ca="1" si="318"/>
        <v>-1.84E-2</v>
      </c>
      <c r="BR115" s="6">
        <f t="shared" ca="1" si="318"/>
        <v>-1.84E-2</v>
      </c>
      <c r="BS115" s="6">
        <f t="shared" ca="1" si="318"/>
        <v>-1.84E-2</v>
      </c>
      <c r="BT115" s="6">
        <f t="shared" ca="1" si="318"/>
        <v>-1.84E-2</v>
      </c>
      <c r="BU115" s="6">
        <f t="shared" ca="1" si="318"/>
        <v>-1.84E-2</v>
      </c>
      <c r="BV115" s="6">
        <f t="shared" ca="1" si="318"/>
        <v>-1.84E-2</v>
      </c>
      <c r="BW115" s="6">
        <f t="shared" ca="1" si="318"/>
        <v>-1.84E-2</v>
      </c>
      <c r="BX115" s="6">
        <f t="shared" ca="1" si="318"/>
        <v>-1.84E-2</v>
      </c>
      <c r="BY115" s="31">
        <f t="shared" ca="1" si="306"/>
        <v>-1572.88</v>
      </c>
      <c r="BZ115" s="31">
        <f t="shared" ca="1" si="307"/>
        <v>-553.52</v>
      </c>
      <c r="CA115" s="31">
        <f t="shared" ca="1" si="308"/>
        <v>-193.29</v>
      </c>
      <c r="CB115" s="31">
        <f t="shared" ca="1" si="309"/>
        <v>-51.78</v>
      </c>
      <c r="CC115" s="31">
        <f t="shared" ca="1" si="310"/>
        <v>-238.44</v>
      </c>
      <c r="CD115" s="31">
        <f t="shared" ca="1" si="311"/>
        <v>0</v>
      </c>
      <c r="CE115" s="31">
        <f t="shared" ca="1" si="312"/>
        <v>-442.34</v>
      </c>
      <c r="CF115" s="31">
        <f t="shared" ca="1" si="313"/>
        <v>0</v>
      </c>
      <c r="CG115" s="31">
        <f t="shared" ca="1" si="314"/>
        <v>0</v>
      </c>
      <c r="CH115" s="31">
        <f t="shared" ca="1" si="315"/>
        <v>-51.1</v>
      </c>
      <c r="CI115" s="31">
        <f t="shared" ca="1" si="316"/>
        <v>-186.13</v>
      </c>
      <c r="CJ115" s="31">
        <f t="shared" ca="1" si="317"/>
        <v>-101.94</v>
      </c>
      <c r="CK115" s="32">
        <f t="shared" ca="1" si="279"/>
        <v>59.84</v>
      </c>
      <c r="CL115" s="32">
        <f t="shared" ca="1" si="280"/>
        <v>21.06</v>
      </c>
      <c r="CM115" s="32">
        <f t="shared" ca="1" si="281"/>
        <v>7.35</v>
      </c>
      <c r="CN115" s="32">
        <f t="shared" ca="1" si="282"/>
        <v>1.97</v>
      </c>
      <c r="CO115" s="32">
        <f t="shared" ca="1" si="283"/>
        <v>9.07</v>
      </c>
      <c r="CP115" s="32">
        <f t="shared" ca="1" si="284"/>
        <v>0</v>
      </c>
      <c r="CQ115" s="32">
        <f t="shared" ca="1" si="285"/>
        <v>16.829999999999998</v>
      </c>
      <c r="CR115" s="32">
        <f t="shared" ca="1" si="286"/>
        <v>0</v>
      </c>
      <c r="CS115" s="32">
        <f t="shared" ca="1" si="287"/>
        <v>0</v>
      </c>
      <c r="CT115" s="32">
        <f t="shared" ca="1" si="288"/>
        <v>1.94</v>
      </c>
      <c r="CU115" s="32">
        <f t="shared" ca="1" si="289"/>
        <v>7.08</v>
      </c>
      <c r="CV115" s="32">
        <f t="shared" ca="1" si="290"/>
        <v>3.88</v>
      </c>
      <c r="CW115" s="31">
        <f t="shared" ca="1" si="291"/>
        <v>-3171.4100000000003</v>
      </c>
      <c r="CX115" s="31">
        <f t="shared" ca="1" si="292"/>
        <v>-1116.0600000000002</v>
      </c>
      <c r="CY115" s="31">
        <f t="shared" ca="1" si="293"/>
        <v>-389.72999999999996</v>
      </c>
      <c r="CZ115" s="31">
        <f t="shared" ca="1" si="294"/>
        <v>-103.28</v>
      </c>
      <c r="DA115" s="31">
        <f t="shared" ca="1" si="295"/>
        <v>-475.58</v>
      </c>
      <c r="DB115" s="31">
        <f t="shared" ca="1" si="296"/>
        <v>0</v>
      </c>
      <c r="DC115" s="31">
        <f t="shared" ca="1" si="297"/>
        <v>-954.39999999999986</v>
      </c>
      <c r="DD115" s="31">
        <f t="shared" ca="1" si="298"/>
        <v>0</v>
      </c>
      <c r="DE115" s="31">
        <f t="shared" ca="1" si="299"/>
        <v>0</v>
      </c>
      <c r="DF115" s="31">
        <f t="shared" ca="1" si="300"/>
        <v>-124.7</v>
      </c>
      <c r="DG115" s="31">
        <f t="shared" ca="1" si="301"/>
        <v>-454.18999999999994</v>
      </c>
      <c r="DH115" s="31">
        <f t="shared" ca="1" si="302"/>
        <v>-248.76</v>
      </c>
      <c r="DI115" s="32">
        <f t="shared" ca="1" si="231"/>
        <v>-158.57</v>
      </c>
      <c r="DJ115" s="32">
        <f t="shared" ca="1" si="232"/>
        <v>-55.8</v>
      </c>
      <c r="DK115" s="32">
        <f t="shared" ca="1" si="233"/>
        <v>-19.489999999999998</v>
      </c>
      <c r="DL115" s="32">
        <f t="shared" ca="1" si="234"/>
        <v>-5.16</v>
      </c>
      <c r="DM115" s="32">
        <f t="shared" ca="1" si="235"/>
        <v>-23.78</v>
      </c>
      <c r="DN115" s="32">
        <f t="shared" ca="1" si="236"/>
        <v>0</v>
      </c>
      <c r="DO115" s="32">
        <f t="shared" ca="1" si="237"/>
        <v>-47.72</v>
      </c>
      <c r="DP115" s="32">
        <f t="shared" ca="1" si="238"/>
        <v>0</v>
      </c>
      <c r="DQ115" s="32">
        <f t="shared" ca="1" si="239"/>
        <v>0</v>
      </c>
      <c r="DR115" s="32">
        <f t="shared" ca="1" si="240"/>
        <v>-6.24</v>
      </c>
      <c r="DS115" s="32">
        <f t="shared" ca="1" si="241"/>
        <v>-22.71</v>
      </c>
      <c r="DT115" s="32">
        <f t="shared" ca="1" si="242"/>
        <v>-12.44</v>
      </c>
      <c r="DU115" s="31">
        <f t="shared" ca="1" si="243"/>
        <v>-591.20000000000005</v>
      </c>
      <c r="DV115" s="31">
        <f t="shared" ca="1" si="244"/>
        <v>-205.44</v>
      </c>
      <c r="DW115" s="31">
        <f t="shared" ca="1" si="245"/>
        <v>-70.92</v>
      </c>
      <c r="DX115" s="31">
        <f t="shared" ca="1" si="246"/>
        <v>-18.55</v>
      </c>
      <c r="DY115" s="31">
        <f t="shared" ca="1" si="247"/>
        <v>-84.36</v>
      </c>
      <c r="DZ115" s="31">
        <f t="shared" ca="1" si="248"/>
        <v>0</v>
      </c>
      <c r="EA115" s="31">
        <f t="shared" ca="1" si="249"/>
        <v>-164.9</v>
      </c>
      <c r="EB115" s="31">
        <f t="shared" ca="1" si="250"/>
        <v>0</v>
      </c>
      <c r="EC115" s="31">
        <f t="shared" ca="1" si="251"/>
        <v>0</v>
      </c>
      <c r="ED115" s="31">
        <f t="shared" ca="1" si="252"/>
        <v>-20.68</v>
      </c>
      <c r="EE115" s="31">
        <f t="shared" ca="1" si="253"/>
        <v>-74.260000000000005</v>
      </c>
      <c r="EF115" s="31">
        <f t="shared" ca="1" si="254"/>
        <v>-40.11</v>
      </c>
      <c r="EG115" s="32">
        <f t="shared" ca="1" si="255"/>
        <v>-3921.1800000000003</v>
      </c>
      <c r="EH115" s="32">
        <f t="shared" ca="1" si="256"/>
        <v>-1377.3000000000002</v>
      </c>
      <c r="EI115" s="32">
        <f t="shared" ca="1" si="257"/>
        <v>-480.14</v>
      </c>
      <c r="EJ115" s="32">
        <f t="shared" ca="1" si="258"/>
        <v>-126.99</v>
      </c>
      <c r="EK115" s="32">
        <f t="shared" ca="1" si="259"/>
        <v>-583.72</v>
      </c>
      <c r="EL115" s="32">
        <f t="shared" ca="1" si="260"/>
        <v>0</v>
      </c>
      <c r="EM115" s="32">
        <f t="shared" ca="1" si="261"/>
        <v>-1167.02</v>
      </c>
      <c r="EN115" s="32">
        <f t="shared" ca="1" si="262"/>
        <v>0</v>
      </c>
      <c r="EO115" s="32">
        <f t="shared" ca="1" si="263"/>
        <v>0</v>
      </c>
      <c r="EP115" s="32">
        <f t="shared" ca="1" si="264"/>
        <v>-151.62</v>
      </c>
      <c r="EQ115" s="32">
        <f t="shared" ca="1" si="265"/>
        <v>-551.16</v>
      </c>
      <c r="ER115" s="32">
        <f t="shared" ca="1" si="266"/>
        <v>-301.31</v>
      </c>
    </row>
    <row r="116" spans="1:148" x14ac:dyDescent="0.25">
      <c r="A116" t="s">
        <v>504</v>
      </c>
      <c r="B116" s="1" t="s">
        <v>418</v>
      </c>
      <c r="C116" t="str">
        <f t="shared" ca="1" si="319"/>
        <v>120SIMP</v>
      </c>
      <c r="D116" t="str">
        <f t="shared" ca="1" si="320"/>
        <v>Alberta-Montana Intertie - Import</v>
      </c>
      <c r="H116" s="51">
        <v>0.99703699999999995</v>
      </c>
      <c r="J116" s="51">
        <v>103.6912547</v>
      </c>
      <c r="K116" s="51">
        <v>1346.8429923000001</v>
      </c>
      <c r="L116" s="51">
        <v>24.872</v>
      </c>
      <c r="M116" s="51">
        <v>564.33600009999998</v>
      </c>
      <c r="O116" s="51">
        <v>231.31542390000001</v>
      </c>
      <c r="Q116" s="32"/>
      <c r="R116" s="32"/>
      <c r="S116" s="32"/>
      <c r="T116" s="32">
        <v>33.92</v>
      </c>
      <c r="U116" s="32"/>
      <c r="V116" s="32">
        <v>4725.09</v>
      </c>
      <c r="W116" s="32">
        <v>84161.26</v>
      </c>
      <c r="X116" s="32">
        <v>1121.73</v>
      </c>
      <c r="Y116" s="32">
        <v>35289.32</v>
      </c>
      <c r="Z116" s="32"/>
      <c r="AA116" s="32">
        <v>9714.1</v>
      </c>
      <c r="AB116" s="32"/>
      <c r="AF116" s="2">
        <v>3.18</v>
      </c>
      <c r="AH116" s="2">
        <v>3.18</v>
      </c>
      <c r="AI116" s="2">
        <v>3.18</v>
      </c>
      <c r="AJ116" s="2">
        <v>3.18</v>
      </c>
      <c r="AK116" s="2">
        <v>3.18</v>
      </c>
      <c r="AM116" s="2">
        <v>3.18</v>
      </c>
      <c r="AO116" s="33"/>
      <c r="AP116" s="33"/>
      <c r="AQ116" s="33"/>
      <c r="AR116" s="33">
        <v>1.08</v>
      </c>
      <c r="AS116" s="33"/>
      <c r="AT116" s="33">
        <v>150.26</v>
      </c>
      <c r="AU116" s="33">
        <v>2676.33</v>
      </c>
      <c r="AV116" s="33">
        <v>35.67</v>
      </c>
      <c r="AW116" s="33">
        <v>1122.2</v>
      </c>
      <c r="AX116" s="33"/>
      <c r="AY116" s="33">
        <v>308.91000000000003</v>
      </c>
      <c r="AZ116" s="33"/>
      <c r="BA116" s="31">
        <f t="shared" si="267"/>
        <v>0</v>
      </c>
      <c r="BB116" s="31">
        <f t="shared" si="268"/>
        <v>0</v>
      </c>
      <c r="BC116" s="31">
        <f t="shared" si="269"/>
        <v>0</v>
      </c>
      <c r="BD116" s="31">
        <f t="shared" si="270"/>
        <v>-0.05</v>
      </c>
      <c r="BE116" s="31">
        <f t="shared" si="271"/>
        <v>0</v>
      </c>
      <c r="BF116" s="31">
        <f t="shared" si="272"/>
        <v>-7.09</v>
      </c>
      <c r="BG116" s="31">
        <f t="shared" si="273"/>
        <v>126.24</v>
      </c>
      <c r="BH116" s="31">
        <f t="shared" si="274"/>
        <v>1.68</v>
      </c>
      <c r="BI116" s="31">
        <f t="shared" si="275"/>
        <v>52.93</v>
      </c>
      <c r="BJ116" s="31">
        <f t="shared" si="276"/>
        <v>0</v>
      </c>
      <c r="BK116" s="31">
        <f t="shared" si="277"/>
        <v>65.08</v>
      </c>
      <c r="BL116" s="31">
        <f t="shared" si="278"/>
        <v>0</v>
      </c>
      <c r="BM116" s="6">
        <f t="shared" ca="1" si="318"/>
        <v>7.7999999999999996E-3</v>
      </c>
      <c r="BN116" s="6">
        <f t="shared" ca="1" si="318"/>
        <v>7.7999999999999996E-3</v>
      </c>
      <c r="BO116" s="6">
        <f t="shared" ca="1" si="318"/>
        <v>7.7999999999999996E-3</v>
      </c>
      <c r="BP116" s="6">
        <f t="shared" ca="1" si="318"/>
        <v>7.7999999999999996E-3</v>
      </c>
      <c r="BQ116" s="6">
        <f t="shared" ca="1" si="318"/>
        <v>7.7999999999999996E-3</v>
      </c>
      <c r="BR116" s="6">
        <f t="shared" ca="1" si="318"/>
        <v>7.7999999999999996E-3</v>
      </c>
      <c r="BS116" s="6">
        <f t="shared" ca="1" si="318"/>
        <v>7.7999999999999996E-3</v>
      </c>
      <c r="BT116" s="6">
        <f t="shared" ca="1" si="318"/>
        <v>7.7999999999999996E-3</v>
      </c>
      <c r="BU116" s="6">
        <f t="shared" ca="1" si="318"/>
        <v>7.7999999999999996E-3</v>
      </c>
      <c r="BV116" s="6">
        <f t="shared" ca="1" si="318"/>
        <v>7.7999999999999996E-3</v>
      </c>
      <c r="BW116" s="6">
        <f t="shared" ca="1" si="318"/>
        <v>7.7999999999999996E-3</v>
      </c>
      <c r="BX116" s="6">
        <f t="shared" ca="1" si="318"/>
        <v>7.7999999999999996E-3</v>
      </c>
      <c r="BY116" s="31">
        <f t="shared" ca="1" si="306"/>
        <v>0</v>
      </c>
      <c r="BZ116" s="31">
        <f t="shared" ca="1" si="307"/>
        <v>0</v>
      </c>
      <c r="CA116" s="31">
        <f t="shared" ca="1" si="308"/>
        <v>0</v>
      </c>
      <c r="CB116" s="31">
        <f t="shared" ca="1" si="309"/>
        <v>0.26</v>
      </c>
      <c r="CC116" s="31">
        <f t="shared" ca="1" si="310"/>
        <v>0</v>
      </c>
      <c r="CD116" s="31">
        <f t="shared" ca="1" si="311"/>
        <v>36.86</v>
      </c>
      <c r="CE116" s="31">
        <f t="shared" ca="1" si="312"/>
        <v>656.46</v>
      </c>
      <c r="CF116" s="31">
        <f t="shared" ca="1" si="313"/>
        <v>8.75</v>
      </c>
      <c r="CG116" s="31">
        <f t="shared" ca="1" si="314"/>
        <v>275.26</v>
      </c>
      <c r="CH116" s="31">
        <f t="shared" ca="1" si="315"/>
        <v>0</v>
      </c>
      <c r="CI116" s="31">
        <f t="shared" ca="1" si="316"/>
        <v>75.77</v>
      </c>
      <c r="CJ116" s="31">
        <f t="shared" ca="1" si="317"/>
        <v>0</v>
      </c>
      <c r="CK116" s="32">
        <f t="shared" ca="1" si="279"/>
        <v>0</v>
      </c>
      <c r="CL116" s="32">
        <f t="shared" ca="1" si="280"/>
        <v>0</v>
      </c>
      <c r="CM116" s="32">
        <f t="shared" ca="1" si="281"/>
        <v>0</v>
      </c>
      <c r="CN116" s="32">
        <f t="shared" ca="1" si="282"/>
        <v>0.02</v>
      </c>
      <c r="CO116" s="32">
        <f t="shared" ca="1" si="283"/>
        <v>0</v>
      </c>
      <c r="CP116" s="32">
        <f t="shared" ca="1" si="284"/>
        <v>3.31</v>
      </c>
      <c r="CQ116" s="32">
        <f t="shared" ca="1" si="285"/>
        <v>58.91</v>
      </c>
      <c r="CR116" s="32">
        <f t="shared" ca="1" si="286"/>
        <v>0.79</v>
      </c>
      <c r="CS116" s="32">
        <f t="shared" ca="1" si="287"/>
        <v>24.7</v>
      </c>
      <c r="CT116" s="32">
        <f t="shared" ca="1" si="288"/>
        <v>0</v>
      </c>
      <c r="CU116" s="32">
        <f t="shared" ca="1" si="289"/>
        <v>6.8</v>
      </c>
      <c r="CV116" s="32">
        <f t="shared" ca="1" si="290"/>
        <v>0</v>
      </c>
      <c r="CW116" s="31">
        <f t="shared" ca="1" si="291"/>
        <v>0</v>
      </c>
      <c r="CX116" s="31">
        <f t="shared" ca="1" si="292"/>
        <v>0</v>
      </c>
      <c r="CY116" s="31">
        <f t="shared" ca="1" si="293"/>
        <v>0</v>
      </c>
      <c r="CZ116" s="31">
        <f t="shared" ca="1" si="294"/>
        <v>-0.75</v>
      </c>
      <c r="DA116" s="31">
        <f t="shared" ca="1" si="295"/>
        <v>0</v>
      </c>
      <c r="DB116" s="31">
        <f t="shared" ca="1" si="296"/>
        <v>-102.99999999999999</v>
      </c>
      <c r="DC116" s="31">
        <f t="shared" ca="1" si="297"/>
        <v>-2087.1999999999998</v>
      </c>
      <c r="DD116" s="31">
        <f t="shared" ca="1" si="298"/>
        <v>-27.810000000000002</v>
      </c>
      <c r="DE116" s="31">
        <f t="shared" ca="1" si="299"/>
        <v>-875.17</v>
      </c>
      <c r="DF116" s="31">
        <f t="shared" ca="1" si="300"/>
        <v>0</v>
      </c>
      <c r="DG116" s="31">
        <f t="shared" ca="1" si="301"/>
        <v>-291.42</v>
      </c>
      <c r="DH116" s="31">
        <f t="shared" ca="1" si="302"/>
        <v>0</v>
      </c>
      <c r="DI116" s="32">
        <f t="shared" ca="1" si="231"/>
        <v>0</v>
      </c>
      <c r="DJ116" s="32">
        <f t="shared" ca="1" si="232"/>
        <v>0</v>
      </c>
      <c r="DK116" s="32">
        <f t="shared" ca="1" si="233"/>
        <v>0</v>
      </c>
      <c r="DL116" s="32">
        <f t="shared" ca="1" si="234"/>
        <v>-0.04</v>
      </c>
      <c r="DM116" s="32">
        <f t="shared" ca="1" si="235"/>
        <v>0</v>
      </c>
      <c r="DN116" s="32">
        <f t="shared" ca="1" si="236"/>
        <v>-5.15</v>
      </c>
      <c r="DO116" s="32">
        <f t="shared" ca="1" si="237"/>
        <v>-104.36</v>
      </c>
      <c r="DP116" s="32">
        <f t="shared" ca="1" si="238"/>
        <v>-1.39</v>
      </c>
      <c r="DQ116" s="32">
        <f t="shared" ca="1" si="239"/>
        <v>-43.76</v>
      </c>
      <c r="DR116" s="32">
        <f t="shared" ca="1" si="240"/>
        <v>0</v>
      </c>
      <c r="DS116" s="32">
        <f t="shared" ca="1" si="241"/>
        <v>-14.57</v>
      </c>
      <c r="DT116" s="32">
        <f t="shared" ca="1" si="242"/>
        <v>0</v>
      </c>
      <c r="DU116" s="31">
        <f t="shared" ca="1" si="243"/>
        <v>0</v>
      </c>
      <c r="DV116" s="31">
        <f t="shared" ca="1" si="244"/>
        <v>0</v>
      </c>
      <c r="DW116" s="31">
        <f t="shared" ca="1" si="245"/>
        <v>0</v>
      </c>
      <c r="DX116" s="31">
        <f t="shared" ca="1" si="246"/>
        <v>-0.13</v>
      </c>
      <c r="DY116" s="31">
        <f t="shared" ca="1" si="247"/>
        <v>0</v>
      </c>
      <c r="DZ116" s="31">
        <f t="shared" ca="1" si="248"/>
        <v>-18.03</v>
      </c>
      <c r="EA116" s="31">
        <f t="shared" ca="1" si="249"/>
        <v>-360.62</v>
      </c>
      <c r="EB116" s="31">
        <f t="shared" ca="1" si="250"/>
        <v>-4.74</v>
      </c>
      <c r="EC116" s="31">
        <f t="shared" ca="1" si="251"/>
        <v>-147.12</v>
      </c>
      <c r="ED116" s="31">
        <f t="shared" ca="1" si="252"/>
        <v>0</v>
      </c>
      <c r="EE116" s="31">
        <f t="shared" ca="1" si="253"/>
        <v>-47.65</v>
      </c>
      <c r="EF116" s="31">
        <f t="shared" ca="1" si="254"/>
        <v>0</v>
      </c>
      <c r="EG116" s="32">
        <f t="shared" ca="1" si="255"/>
        <v>0</v>
      </c>
      <c r="EH116" s="32">
        <f t="shared" ca="1" si="256"/>
        <v>0</v>
      </c>
      <c r="EI116" s="32">
        <f t="shared" ca="1" si="257"/>
        <v>0</v>
      </c>
      <c r="EJ116" s="32">
        <f t="shared" ca="1" si="258"/>
        <v>-0.92</v>
      </c>
      <c r="EK116" s="32">
        <f t="shared" ca="1" si="259"/>
        <v>0</v>
      </c>
      <c r="EL116" s="32">
        <f t="shared" ca="1" si="260"/>
        <v>-126.17999999999999</v>
      </c>
      <c r="EM116" s="32">
        <f t="shared" ca="1" si="261"/>
        <v>-2552.1799999999998</v>
      </c>
      <c r="EN116" s="32">
        <f t="shared" ca="1" si="262"/>
        <v>-33.940000000000005</v>
      </c>
      <c r="EO116" s="32">
        <f t="shared" ca="1" si="263"/>
        <v>-1066.05</v>
      </c>
      <c r="EP116" s="32">
        <f t="shared" ca="1" si="264"/>
        <v>0</v>
      </c>
      <c r="EQ116" s="32">
        <f t="shared" ca="1" si="265"/>
        <v>-353.64</v>
      </c>
      <c r="ER116" s="32">
        <f t="shared" ca="1" si="266"/>
        <v>0</v>
      </c>
    </row>
    <row r="117" spans="1:148" x14ac:dyDescent="0.25">
      <c r="A117" t="s">
        <v>504</v>
      </c>
      <c r="B117" s="1" t="s">
        <v>110</v>
      </c>
      <c r="C117" t="str">
        <f t="shared" ca="1" si="319"/>
        <v>SPCIMP</v>
      </c>
      <c r="D117" t="str">
        <f t="shared" ca="1" si="320"/>
        <v>Alberta-Saskatchewan Intertie - Import</v>
      </c>
      <c r="E117" s="51">
        <v>568</v>
      </c>
      <c r="G117" s="51">
        <v>631</v>
      </c>
      <c r="H117" s="51">
        <v>378</v>
      </c>
      <c r="I117" s="51">
        <v>89</v>
      </c>
      <c r="Q117" s="32">
        <v>134852.22</v>
      </c>
      <c r="R117" s="32"/>
      <c r="S117" s="32">
        <v>71117.38</v>
      </c>
      <c r="T117" s="32">
        <v>20573.689999999999</v>
      </c>
      <c r="U117" s="32">
        <v>65774.080000000002</v>
      </c>
      <c r="V117" s="32"/>
      <c r="W117" s="32"/>
      <c r="X117" s="32"/>
      <c r="Y117" s="32"/>
      <c r="Z117" s="32"/>
      <c r="AA117" s="32"/>
      <c r="AB117" s="32"/>
      <c r="AC117" s="2">
        <v>5.43</v>
      </c>
      <c r="AE117" s="2">
        <v>5.43</v>
      </c>
      <c r="AF117" s="2">
        <v>5.43</v>
      </c>
      <c r="AG117" s="2">
        <v>5.43</v>
      </c>
      <c r="AO117" s="33">
        <v>7322.48</v>
      </c>
      <c r="AP117" s="33"/>
      <c r="AQ117" s="33">
        <v>3861.67</v>
      </c>
      <c r="AR117" s="33">
        <v>1117.1500000000001</v>
      </c>
      <c r="AS117" s="33">
        <v>3571.53</v>
      </c>
      <c r="AT117" s="33"/>
      <c r="AU117" s="33"/>
      <c r="AV117" s="33"/>
      <c r="AW117" s="33"/>
      <c r="AX117" s="33"/>
      <c r="AY117" s="33"/>
      <c r="AZ117" s="33"/>
      <c r="BA117" s="31">
        <f t="shared" si="267"/>
        <v>-148.34</v>
      </c>
      <c r="BB117" s="31">
        <f t="shared" si="268"/>
        <v>0</v>
      </c>
      <c r="BC117" s="31">
        <f t="shared" si="269"/>
        <v>-78.23</v>
      </c>
      <c r="BD117" s="31">
        <f t="shared" si="270"/>
        <v>-30.86</v>
      </c>
      <c r="BE117" s="31">
        <f t="shared" si="271"/>
        <v>-98.66</v>
      </c>
      <c r="BF117" s="31">
        <f t="shared" si="272"/>
        <v>0</v>
      </c>
      <c r="BG117" s="31">
        <f t="shared" si="273"/>
        <v>0</v>
      </c>
      <c r="BH117" s="31">
        <f t="shared" si="274"/>
        <v>0</v>
      </c>
      <c r="BI117" s="31">
        <f t="shared" si="275"/>
        <v>0</v>
      </c>
      <c r="BJ117" s="31">
        <f t="shared" si="276"/>
        <v>0</v>
      </c>
      <c r="BK117" s="31">
        <f t="shared" si="277"/>
        <v>0</v>
      </c>
      <c r="BL117" s="31">
        <f t="shared" si="278"/>
        <v>0</v>
      </c>
      <c r="BM117" s="6">
        <f t="shared" ca="1" si="318"/>
        <v>3.4000000000000002E-2</v>
      </c>
      <c r="BN117" s="6">
        <f t="shared" ca="1" si="318"/>
        <v>3.4000000000000002E-2</v>
      </c>
      <c r="BO117" s="6">
        <f t="shared" ca="1" si="318"/>
        <v>3.4000000000000002E-2</v>
      </c>
      <c r="BP117" s="6">
        <f t="shared" ca="1" si="318"/>
        <v>3.4000000000000002E-2</v>
      </c>
      <c r="BQ117" s="6">
        <f t="shared" ca="1" si="318"/>
        <v>3.4000000000000002E-2</v>
      </c>
      <c r="BR117" s="6">
        <f t="shared" ca="1" si="318"/>
        <v>3.4000000000000002E-2</v>
      </c>
      <c r="BS117" s="6">
        <f t="shared" ca="1" si="318"/>
        <v>3.4000000000000002E-2</v>
      </c>
      <c r="BT117" s="6">
        <f t="shared" ca="1" si="318"/>
        <v>3.4000000000000002E-2</v>
      </c>
      <c r="BU117" s="6">
        <f t="shared" ca="1" si="318"/>
        <v>3.4000000000000002E-2</v>
      </c>
      <c r="BV117" s="6">
        <f t="shared" ca="1" si="318"/>
        <v>3.4000000000000002E-2</v>
      </c>
      <c r="BW117" s="6">
        <f t="shared" ca="1" si="318"/>
        <v>3.4000000000000002E-2</v>
      </c>
      <c r="BX117" s="6">
        <f t="shared" ca="1" si="318"/>
        <v>3.4000000000000002E-2</v>
      </c>
      <c r="BY117" s="31">
        <f t="shared" ca="1" si="306"/>
        <v>4584.9799999999996</v>
      </c>
      <c r="BZ117" s="31">
        <f t="shared" ca="1" si="307"/>
        <v>0</v>
      </c>
      <c r="CA117" s="31">
        <f t="shared" ca="1" si="308"/>
        <v>2417.9899999999998</v>
      </c>
      <c r="CB117" s="31">
        <f t="shared" ca="1" si="309"/>
        <v>699.51</v>
      </c>
      <c r="CC117" s="31">
        <f t="shared" ca="1" si="310"/>
        <v>2236.3200000000002</v>
      </c>
      <c r="CD117" s="31">
        <f t="shared" ca="1" si="311"/>
        <v>0</v>
      </c>
      <c r="CE117" s="31">
        <f t="shared" ca="1" si="312"/>
        <v>0</v>
      </c>
      <c r="CF117" s="31">
        <f t="shared" ca="1" si="313"/>
        <v>0</v>
      </c>
      <c r="CG117" s="31">
        <f t="shared" ca="1" si="314"/>
        <v>0</v>
      </c>
      <c r="CH117" s="31">
        <f t="shared" ca="1" si="315"/>
        <v>0</v>
      </c>
      <c r="CI117" s="31">
        <f t="shared" ca="1" si="316"/>
        <v>0</v>
      </c>
      <c r="CJ117" s="31">
        <f t="shared" ca="1" si="317"/>
        <v>0</v>
      </c>
      <c r="CK117" s="32">
        <f t="shared" ca="1" si="279"/>
        <v>94.4</v>
      </c>
      <c r="CL117" s="32">
        <f t="shared" ca="1" si="280"/>
        <v>0</v>
      </c>
      <c r="CM117" s="32">
        <f t="shared" ca="1" si="281"/>
        <v>49.78</v>
      </c>
      <c r="CN117" s="32">
        <f t="shared" ca="1" si="282"/>
        <v>14.4</v>
      </c>
      <c r="CO117" s="32">
        <f t="shared" ca="1" si="283"/>
        <v>46.04</v>
      </c>
      <c r="CP117" s="32">
        <f t="shared" ca="1" si="284"/>
        <v>0</v>
      </c>
      <c r="CQ117" s="32">
        <f t="shared" ca="1" si="285"/>
        <v>0</v>
      </c>
      <c r="CR117" s="32">
        <f t="shared" ca="1" si="286"/>
        <v>0</v>
      </c>
      <c r="CS117" s="32">
        <f t="shared" ca="1" si="287"/>
        <v>0</v>
      </c>
      <c r="CT117" s="32">
        <f t="shared" ca="1" si="288"/>
        <v>0</v>
      </c>
      <c r="CU117" s="32">
        <f t="shared" ca="1" si="289"/>
        <v>0</v>
      </c>
      <c r="CV117" s="32">
        <f t="shared" ca="1" si="290"/>
        <v>0</v>
      </c>
      <c r="CW117" s="31">
        <f t="shared" ca="1" si="291"/>
        <v>-2494.7600000000002</v>
      </c>
      <c r="CX117" s="31">
        <f t="shared" ca="1" si="292"/>
        <v>0</v>
      </c>
      <c r="CY117" s="31">
        <f t="shared" ca="1" si="293"/>
        <v>-1315.67</v>
      </c>
      <c r="CZ117" s="31">
        <f t="shared" ca="1" si="294"/>
        <v>-372.38000000000011</v>
      </c>
      <c r="DA117" s="31">
        <f t="shared" ca="1" si="295"/>
        <v>-1190.51</v>
      </c>
      <c r="DB117" s="31">
        <f t="shared" ca="1" si="296"/>
        <v>0</v>
      </c>
      <c r="DC117" s="31">
        <f t="shared" ca="1" si="297"/>
        <v>0</v>
      </c>
      <c r="DD117" s="31">
        <f t="shared" ca="1" si="298"/>
        <v>0</v>
      </c>
      <c r="DE117" s="31">
        <f t="shared" ca="1" si="299"/>
        <v>0</v>
      </c>
      <c r="DF117" s="31">
        <f t="shared" ca="1" si="300"/>
        <v>0</v>
      </c>
      <c r="DG117" s="31">
        <f t="shared" ca="1" si="301"/>
        <v>0</v>
      </c>
      <c r="DH117" s="31">
        <f t="shared" ca="1" si="302"/>
        <v>0</v>
      </c>
      <c r="DI117" s="32">
        <f t="shared" ca="1" si="231"/>
        <v>-124.74</v>
      </c>
      <c r="DJ117" s="32">
        <f t="shared" ca="1" si="232"/>
        <v>0</v>
      </c>
      <c r="DK117" s="32">
        <f t="shared" ca="1" si="233"/>
        <v>-65.78</v>
      </c>
      <c r="DL117" s="32">
        <f t="shared" ca="1" si="234"/>
        <v>-18.62</v>
      </c>
      <c r="DM117" s="32">
        <f t="shared" ca="1" si="235"/>
        <v>-59.53</v>
      </c>
      <c r="DN117" s="32">
        <f t="shared" ca="1" si="236"/>
        <v>0</v>
      </c>
      <c r="DO117" s="32">
        <f t="shared" ca="1" si="237"/>
        <v>0</v>
      </c>
      <c r="DP117" s="32">
        <f t="shared" ca="1" si="238"/>
        <v>0</v>
      </c>
      <c r="DQ117" s="32">
        <f t="shared" ca="1" si="239"/>
        <v>0</v>
      </c>
      <c r="DR117" s="32">
        <f t="shared" ca="1" si="240"/>
        <v>0</v>
      </c>
      <c r="DS117" s="32">
        <f t="shared" ca="1" si="241"/>
        <v>0</v>
      </c>
      <c r="DT117" s="32">
        <f t="shared" ca="1" si="242"/>
        <v>0</v>
      </c>
      <c r="DU117" s="31">
        <f t="shared" ca="1" si="243"/>
        <v>-465.06</v>
      </c>
      <c r="DV117" s="31">
        <f t="shared" ca="1" si="244"/>
        <v>0</v>
      </c>
      <c r="DW117" s="31">
        <f t="shared" ca="1" si="245"/>
        <v>-239.41</v>
      </c>
      <c r="DX117" s="31">
        <f t="shared" ca="1" si="246"/>
        <v>-66.89</v>
      </c>
      <c r="DY117" s="31">
        <f t="shared" ca="1" si="247"/>
        <v>-211.16</v>
      </c>
      <c r="DZ117" s="31">
        <f t="shared" ca="1" si="248"/>
        <v>0</v>
      </c>
      <c r="EA117" s="31">
        <f t="shared" ca="1" si="249"/>
        <v>0</v>
      </c>
      <c r="EB117" s="31">
        <f t="shared" ca="1" si="250"/>
        <v>0</v>
      </c>
      <c r="EC117" s="31">
        <f t="shared" ca="1" si="251"/>
        <v>0</v>
      </c>
      <c r="ED117" s="31">
        <f t="shared" ca="1" si="252"/>
        <v>0</v>
      </c>
      <c r="EE117" s="31">
        <f t="shared" ca="1" si="253"/>
        <v>0</v>
      </c>
      <c r="EF117" s="31">
        <f t="shared" ca="1" si="254"/>
        <v>0</v>
      </c>
      <c r="EG117" s="32">
        <f t="shared" ca="1" si="255"/>
        <v>-3084.56</v>
      </c>
      <c r="EH117" s="32">
        <f t="shared" ca="1" si="256"/>
        <v>0</v>
      </c>
      <c r="EI117" s="32">
        <f t="shared" ca="1" si="257"/>
        <v>-1620.8600000000001</v>
      </c>
      <c r="EJ117" s="32">
        <f t="shared" ca="1" si="258"/>
        <v>-457.8900000000001</v>
      </c>
      <c r="EK117" s="32">
        <f t="shared" ca="1" si="259"/>
        <v>-1461.2</v>
      </c>
      <c r="EL117" s="32">
        <f t="shared" ca="1" si="260"/>
        <v>0</v>
      </c>
      <c r="EM117" s="32">
        <f t="shared" ca="1" si="261"/>
        <v>0</v>
      </c>
      <c r="EN117" s="32">
        <f t="shared" ca="1" si="262"/>
        <v>0</v>
      </c>
      <c r="EO117" s="32">
        <f t="shared" ca="1" si="263"/>
        <v>0</v>
      </c>
      <c r="EP117" s="32">
        <f t="shared" ca="1" si="264"/>
        <v>0</v>
      </c>
      <c r="EQ117" s="32">
        <f t="shared" ca="1" si="265"/>
        <v>0</v>
      </c>
      <c r="ER117" s="32">
        <f t="shared" ca="1" si="266"/>
        <v>0</v>
      </c>
    </row>
    <row r="118" spans="1:148" x14ac:dyDescent="0.25">
      <c r="A118" t="s">
        <v>504</v>
      </c>
      <c r="B118" s="1" t="s">
        <v>363</v>
      </c>
      <c r="C118" t="str">
        <f t="shared" ca="1" si="319"/>
        <v>BCHEXP</v>
      </c>
      <c r="D118" t="str">
        <f t="shared" ca="1" si="320"/>
        <v>Alberta-BC Intertie - Export</v>
      </c>
      <c r="E118" s="51">
        <v>175</v>
      </c>
      <c r="Q118" s="32">
        <v>3521.5</v>
      </c>
      <c r="R118" s="32"/>
      <c r="S118" s="32"/>
      <c r="T118" s="32"/>
      <c r="U118" s="32"/>
      <c r="V118" s="32"/>
      <c r="W118" s="32"/>
      <c r="X118" s="32"/>
      <c r="Y118" s="32"/>
      <c r="Z118" s="32"/>
      <c r="AA118" s="32"/>
      <c r="AB118" s="32"/>
      <c r="AC118" s="2">
        <v>0.66</v>
      </c>
      <c r="AO118" s="33">
        <v>23.24</v>
      </c>
      <c r="AP118" s="33"/>
      <c r="AQ118" s="33"/>
      <c r="AR118" s="33"/>
      <c r="AS118" s="33"/>
      <c r="AT118" s="33"/>
      <c r="AU118" s="33"/>
      <c r="AV118" s="33"/>
      <c r="AW118" s="33"/>
      <c r="AX118" s="33"/>
      <c r="AY118" s="33"/>
      <c r="AZ118" s="33"/>
      <c r="BA118" s="31">
        <f t="shared" si="267"/>
        <v>-3.87</v>
      </c>
      <c r="BB118" s="31">
        <f t="shared" si="268"/>
        <v>0</v>
      </c>
      <c r="BC118" s="31">
        <f t="shared" si="269"/>
        <v>0</v>
      </c>
      <c r="BD118" s="31">
        <f t="shared" si="270"/>
        <v>0</v>
      </c>
      <c r="BE118" s="31">
        <f t="shared" si="271"/>
        <v>0</v>
      </c>
      <c r="BF118" s="31">
        <f t="shared" si="272"/>
        <v>0</v>
      </c>
      <c r="BG118" s="31">
        <f t="shared" si="273"/>
        <v>0</v>
      </c>
      <c r="BH118" s="31">
        <f t="shared" si="274"/>
        <v>0</v>
      </c>
      <c r="BI118" s="31">
        <f t="shared" si="275"/>
        <v>0</v>
      </c>
      <c r="BJ118" s="31">
        <f t="shared" si="276"/>
        <v>0</v>
      </c>
      <c r="BK118" s="31">
        <f t="shared" si="277"/>
        <v>0</v>
      </c>
      <c r="BL118" s="31">
        <f t="shared" si="278"/>
        <v>0</v>
      </c>
      <c r="BM118" s="6">
        <f t="shared" ca="1" si="318"/>
        <v>8.3999999999999995E-3</v>
      </c>
      <c r="BN118" s="6">
        <f t="shared" ca="1" si="318"/>
        <v>8.3999999999999995E-3</v>
      </c>
      <c r="BO118" s="6">
        <f t="shared" ca="1" si="318"/>
        <v>8.3999999999999995E-3</v>
      </c>
      <c r="BP118" s="6">
        <f t="shared" ca="1" si="318"/>
        <v>8.3999999999999995E-3</v>
      </c>
      <c r="BQ118" s="6">
        <f t="shared" ca="1" si="318"/>
        <v>8.3999999999999995E-3</v>
      </c>
      <c r="BR118" s="6">
        <f t="shared" ca="1" si="318"/>
        <v>8.3999999999999995E-3</v>
      </c>
      <c r="BS118" s="6">
        <f t="shared" ca="1" si="318"/>
        <v>8.3999999999999995E-3</v>
      </c>
      <c r="BT118" s="6">
        <f t="shared" ca="1" si="318"/>
        <v>8.3999999999999995E-3</v>
      </c>
      <c r="BU118" s="6">
        <f t="shared" ca="1" si="318"/>
        <v>8.3999999999999995E-3</v>
      </c>
      <c r="BV118" s="6">
        <f t="shared" ca="1" si="318"/>
        <v>8.3999999999999995E-3</v>
      </c>
      <c r="BW118" s="6">
        <f t="shared" ca="1" si="318"/>
        <v>8.3999999999999995E-3</v>
      </c>
      <c r="BX118" s="6">
        <f t="shared" ca="1" si="318"/>
        <v>8.3999999999999995E-3</v>
      </c>
      <c r="BY118" s="31">
        <f t="shared" ca="1" si="306"/>
        <v>29.58</v>
      </c>
      <c r="BZ118" s="31">
        <f t="shared" ca="1" si="307"/>
        <v>0</v>
      </c>
      <c r="CA118" s="31">
        <f t="shared" ca="1" si="308"/>
        <v>0</v>
      </c>
      <c r="CB118" s="31">
        <f t="shared" ca="1" si="309"/>
        <v>0</v>
      </c>
      <c r="CC118" s="31">
        <f t="shared" ca="1" si="310"/>
        <v>0</v>
      </c>
      <c r="CD118" s="31">
        <f t="shared" ca="1" si="311"/>
        <v>0</v>
      </c>
      <c r="CE118" s="31">
        <f t="shared" ca="1" si="312"/>
        <v>0</v>
      </c>
      <c r="CF118" s="31">
        <f t="shared" ca="1" si="313"/>
        <v>0</v>
      </c>
      <c r="CG118" s="31">
        <f t="shared" ca="1" si="314"/>
        <v>0</v>
      </c>
      <c r="CH118" s="31">
        <f t="shared" ca="1" si="315"/>
        <v>0</v>
      </c>
      <c r="CI118" s="31">
        <f t="shared" ca="1" si="316"/>
        <v>0</v>
      </c>
      <c r="CJ118" s="31">
        <f t="shared" ca="1" si="317"/>
        <v>0</v>
      </c>
      <c r="CK118" s="32">
        <f t="shared" ca="1" si="279"/>
        <v>2.4700000000000002</v>
      </c>
      <c r="CL118" s="32">
        <f t="shared" ca="1" si="280"/>
        <v>0</v>
      </c>
      <c r="CM118" s="32">
        <f t="shared" ca="1" si="281"/>
        <v>0</v>
      </c>
      <c r="CN118" s="32">
        <f t="shared" ca="1" si="282"/>
        <v>0</v>
      </c>
      <c r="CO118" s="32">
        <f t="shared" ca="1" si="283"/>
        <v>0</v>
      </c>
      <c r="CP118" s="32">
        <f t="shared" ca="1" si="284"/>
        <v>0</v>
      </c>
      <c r="CQ118" s="32">
        <f t="shared" ca="1" si="285"/>
        <v>0</v>
      </c>
      <c r="CR118" s="32">
        <f t="shared" ca="1" si="286"/>
        <v>0</v>
      </c>
      <c r="CS118" s="32">
        <f t="shared" ca="1" si="287"/>
        <v>0</v>
      </c>
      <c r="CT118" s="32">
        <f t="shared" ca="1" si="288"/>
        <v>0</v>
      </c>
      <c r="CU118" s="32">
        <f t="shared" ca="1" si="289"/>
        <v>0</v>
      </c>
      <c r="CV118" s="32">
        <f t="shared" ca="1" si="290"/>
        <v>0</v>
      </c>
      <c r="CW118" s="31">
        <f t="shared" ca="1" si="291"/>
        <v>12.68</v>
      </c>
      <c r="CX118" s="31">
        <f t="shared" ca="1" si="292"/>
        <v>0</v>
      </c>
      <c r="CY118" s="31">
        <f t="shared" ca="1" si="293"/>
        <v>0</v>
      </c>
      <c r="CZ118" s="31">
        <f t="shared" ca="1" si="294"/>
        <v>0</v>
      </c>
      <c r="DA118" s="31">
        <f t="shared" ca="1" si="295"/>
        <v>0</v>
      </c>
      <c r="DB118" s="31">
        <f t="shared" ca="1" si="296"/>
        <v>0</v>
      </c>
      <c r="DC118" s="31">
        <f t="shared" ca="1" si="297"/>
        <v>0</v>
      </c>
      <c r="DD118" s="31">
        <f t="shared" ca="1" si="298"/>
        <v>0</v>
      </c>
      <c r="DE118" s="31">
        <f t="shared" ca="1" si="299"/>
        <v>0</v>
      </c>
      <c r="DF118" s="31">
        <f t="shared" ca="1" si="300"/>
        <v>0</v>
      </c>
      <c r="DG118" s="31">
        <f t="shared" ca="1" si="301"/>
        <v>0</v>
      </c>
      <c r="DH118" s="31">
        <f t="shared" ca="1" si="302"/>
        <v>0</v>
      </c>
      <c r="DI118" s="32">
        <f t="shared" ca="1" si="231"/>
        <v>0.63</v>
      </c>
      <c r="DJ118" s="32">
        <f t="shared" ca="1" si="232"/>
        <v>0</v>
      </c>
      <c r="DK118" s="32">
        <f t="shared" ca="1" si="233"/>
        <v>0</v>
      </c>
      <c r="DL118" s="32">
        <f t="shared" ca="1" si="234"/>
        <v>0</v>
      </c>
      <c r="DM118" s="32">
        <f t="shared" ca="1" si="235"/>
        <v>0</v>
      </c>
      <c r="DN118" s="32">
        <f t="shared" ca="1" si="236"/>
        <v>0</v>
      </c>
      <c r="DO118" s="32">
        <f t="shared" ca="1" si="237"/>
        <v>0</v>
      </c>
      <c r="DP118" s="32">
        <f t="shared" ca="1" si="238"/>
        <v>0</v>
      </c>
      <c r="DQ118" s="32">
        <f t="shared" ca="1" si="239"/>
        <v>0</v>
      </c>
      <c r="DR118" s="32">
        <f t="shared" ca="1" si="240"/>
        <v>0</v>
      </c>
      <c r="DS118" s="32">
        <f t="shared" ca="1" si="241"/>
        <v>0</v>
      </c>
      <c r="DT118" s="32">
        <f t="shared" ca="1" si="242"/>
        <v>0</v>
      </c>
      <c r="DU118" s="31">
        <f t="shared" ca="1" si="243"/>
        <v>2.36</v>
      </c>
      <c r="DV118" s="31">
        <f t="shared" ca="1" si="244"/>
        <v>0</v>
      </c>
      <c r="DW118" s="31">
        <f t="shared" ca="1" si="245"/>
        <v>0</v>
      </c>
      <c r="DX118" s="31">
        <f t="shared" ca="1" si="246"/>
        <v>0</v>
      </c>
      <c r="DY118" s="31">
        <f t="shared" ca="1" si="247"/>
        <v>0</v>
      </c>
      <c r="DZ118" s="31">
        <f t="shared" ca="1" si="248"/>
        <v>0</v>
      </c>
      <c r="EA118" s="31">
        <f t="shared" ca="1" si="249"/>
        <v>0</v>
      </c>
      <c r="EB118" s="31">
        <f t="shared" ca="1" si="250"/>
        <v>0</v>
      </c>
      <c r="EC118" s="31">
        <f t="shared" ca="1" si="251"/>
        <v>0</v>
      </c>
      <c r="ED118" s="31">
        <f t="shared" ca="1" si="252"/>
        <v>0</v>
      </c>
      <c r="EE118" s="31">
        <f t="shared" ca="1" si="253"/>
        <v>0</v>
      </c>
      <c r="EF118" s="31">
        <f t="shared" ca="1" si="254"/>
        <v>0</v>
      </c>
      <c r="EG118" s="32">
        <f t="shared" ca="1" si="255"/>
        <v>15.67</v>
      </c>
      <c r="EH118" s="32">
        <f t="shared" ca="1" si="256"/>
        <v>0</v>
      </c>
      <c r="EI118" s="32">
        <f t="shared" ca="1" si="257"/>
        <v>0</v>
      </c>
      <c r="EJ118" s="32">
        <f t="shared" ca="1" si="258"/>
        <v>0</v>
      </c>
      <c r="EK118" s="32">
        <f t="shared" ca="1" si="259"/>
        <v>0</v>
      </c>
      <c r="EL118" s="32">
        <f t="shared" ca="1" si="260"/>
        <v>0</v>
      </c>
      <c r="EM118" s="32">
        <f t="shared" ca="1" si="261"/>
        <v>0</v>
      </c>
      <c r="EN118" s="32">
        <f t="shared" ca="1" si="262"/>
        <v>0</v>
      </c>
      <c r="EO118" s="32">
        <f t="shared" ca="1" si="263"/>
        <v>0</v>
      </c>
      <c r="EP118" s="32">
        <f t="shared" ca="1" si="264"/>
        <v>0</v>
      </c>
      <c r="EQ118" s="32">
        <f t="shared" ca="1" si="265"/>
        <v>0</v>
      </c>
      <c r="ER118" s="32">
        <f t="shared" ca="1" si="266"/>
        <v>0</v>
      </c>
    </row>
    <row r="119" spans="1:148" x14ac:dyDescent="0.25">
      <c r="A119" t="s">
        <v>504</v>
      </c>
      <c r="B119" s="1" t="s">
        <v>365</v>
      </c>
      <c r="C119" t="str">
        <f t="shared" ca="1" si="319"/>
        <v>SPCEXP</v>
      </c>
      <c r="D119" t="str">
        <f t="shared" ca="1" si="320"/>
        <v>Alberta-Saskatchewan Intertie - Export</v>
      </c>
      <c r="E119" s="51">
        <v>4261.75</v>
      </c>
      <c r="Q119" s="32">
        <v>156068.42000000001</v>
      </c>
      <c r="R119" s="32"/>
      <c r="S119" s="32"/>
      <c r="T119" s="32"/>
      <c r="U119" s="32"/>
      <c r="V119" s="32"/>
      <c r="W119" s="32"/>
      <c r="X119" s="32"/>
      <c r="Y119" s="32"/>
      <c r="Z119" s="32"/>
      <c r="AA119" s="32"/>
      <c r="AB119" s="32"/>
      <c r="AC119" s="2">
        <v>2.2999999999999998</v>
      </c>
      <c r="AO119" s="33">
        <v>3589.57</v>
      </c>
      <c r="AP119" s="33"/>
      <c r="AQ119" s="33"/>
      <c r="AR119" s="33"/>
      <c r="AS119" s="33"/>
      <c r="AT119" s="33"/>
      <c r="AU119" s="33"/>
      <c r="AV119" s="33"/>
      <c r="AW119" s="33"/>
      <c r="AX119" s="33"/>
      <c r="AY119" s="33"/>
      <c r="AZ119" s="33"/>
      <c r="BA119" s="31">
        <f t="shared" si="267"/>
        <v>-171.68</v>
      </c>
      <c r="BB119" s="31">
        <f t="shared" si="268"/>
        <v>0</v>
      </c>
      <c r="BC119" s="31">
        <f t="shared" si="269"/>
        <v>0</v>
      </c>
      <c r="BD119" s="31">
        <f t="shared" si="270"/>
        <v>0</v>
      </c>
      <c r="BE119" s="31">
        <f t="shared" si="271"/>
        <v>0</v>
      </c>
      <c r="BF119" s="31">
        <f t="shared" si="272"/>
        <v>0</v>
      </c>
      <c r="BG119" s="31">
        <f t="shared" si="273"/>
        <v>0</v>
      </c>
      <c r="BH119" s="31">
        <f t="shared" si="274"/>
        <v>0</v>
      </c>
      <c r="BI119" s="31">
        <f t="shared" si="275"/>
        <v>0</v>
      </c>
      <c r="BJ119" s="31">
        <f t="shared" si="276"/>
        <v>0</v>
      </c>
      <c r="BK119" s="31">
        <f t="shared" si="277"/>
        <v>0</v>
      </c>
      <c r="BL119" s="31">
        <f t="shared" si="278"/>
        <v>0</v>
      </c>
      <c r="BM119" s="6">
        <f t="shared" ca="1" si="318"/>
        <v>2.2800000000000001E-2</v>
      </c>
      <c r="BN119" s="6">
        <f t="shared" ca="1" si="318"/>
        <v>2.2800000000000001E-2</v>
      </c>
      <c r="BO119" s="6">
        <f t="shared" ca="1" si="318"/>
        <v>2.2800000000000001E-2</v>
      </c>
      <c r="BP119" s="6">
        <f t="shared" ca="1" si="318"/>
        <v>2.2800000000000001E-2</v>
      </c>
      <c r="BQ119" s="6">
        <f t="shared" ca="1" si="318"/>
        <v>2.2800000000000001E-2</v>
      </c>
      <c r="BR119" s="6">
        <f t="shared" ca="1" si="318"/>
        <v>2.2800000000000001E-2</v>
      </c>
      <c r="BS119" s="6">
        <f t="shared" ca="1" si="318"/>
        <v>2.2800000000000001E-2</v>
      </c>
      <c r="BT119" s="6">
        <f t="shared" ca="1" si="318"/>
        <v>2.2800000000000001E-2</v>
      </c>
      <c r="BU119" s="6">
        <f t="shared" ca="1" si="318"/>
        <v>2.2800000000000001E-2</v>
      </c>
      <c r="BV119" s="6">
        <f t="shared" ca="1" si="318"/>
        <v>2.2800000000000001E-2</v>
      </c>
      <c r="BW119" s="6">
        <f t="shared" ca="1" si="318"/>
        <v>2.2800000000000001E-2</v>
      </c>
      <c r="BX119" s="6">
        <f t="shared" ca="1" si="318"/>
        <v>2.2800000000000001E-2</v>
      </c>
      <c r="BY119" s="31">
        <f t="shared" ca="1" si="306"/>
        <v>3558.36</v>
      </c>
      <c r="BZ119" s="31">
        <f t="shared" ca="1" si="307"/>
        <v>0</v>
      </c>
      <c r="CA119" s="31">
        <f t="shared" ca="1" si="308"/>
        <v>0</v>
      </c>
      <c r="CB119" s="31">
        <f t="shared" ca="1" si="309"/>
        <v>0</v>
      </c>
      <c r="CC119" s="31">
        <f t="shared" ca="1" si="310"/>
        <v>0</v>
      </c>
      <c r="CD119" s="31">
        <f t="shared" ca="1" si="311"/>
        <v>0</v>
      </c>
      <c r="CE119" s="31">
        <f t="shared" ca="1" si="312"/>
        <v>0</v>
      </c>
      <c r="CF119" s="31">
        <f t="shared" ca="1" si="313"/>
        <v>0</v>
      </c>
      <c r="CG119" s="31">
        <f t="shared" ca="1" si="314"/>
        <v>0</v>
      </c>
      <c r="CH119" s="31">
        <f t="shared" ca="1" si="315"/>
        <v>0</v>
      </c>
      <c r="CI119" s="31">
        <f t="shared" ca="1" si="316"/>
        <v>0</v>
      </c>
      <c r="CJ119" s="31">
        <f t="shared" ca="1" si="317"/>
        <v>0</v>
      </c>
      <c r="CK119" s="32">
        <f t="shared" ca="1" si="279"/>
        <v>109.25</v>
      </c>
      <c r="CL119" s="32">
        <f t="shared" ca="1" si="280"/>
        <v>0</v>
      </c>
      <c r="CM119" s="32">
        <f t="shared" ca="1" si="281"/>
        <v>0</v>
      </c>
      <c r="CN119" s="32">
        <f t="shared" ca="1" si="282"/>
        <v>0</v>
      </c>
      <c r="CO119" s="32">
        <f t="shared" ca="1" si="283"/>
        <v>0</v>
      </c>
      <c r="CP119" s="32">
        <f t="shared" ca="1" si="284"/>
        <v>0</v>
      </c>
      <c r="CQ119" s="32">
        <f t="shared" ca="1" si="285"/>
        <v>0</v>
      </c>
      <c r="CR119" s="32">
        <f t="shared" ca="1" si="286"/>
        <v>0</v>
      </c>
      <c r="CS119" s="32">
        <f t="shared" ca="1" si="287"/>
        <v>0</v>
      </c>
      <c r="CT119" s="32">
        <f t="shared" ca="1" si="288"/>
        <v>0</v>
      </c>
      <c r="CU119" s="32">
        <f t="shared" ca="1" si="289"/>
        <v>0</v>
      </c>
      <c r="CV119" s="32">
        <f t="shared" ca="1" si="290"/>
        <v>0</v>
      </c>
      <c r="CW119" s="31">
        <f t="shared" ca="1" si="291"/>
        <v>249.71999999999997</v>
      </c>
      <c r="CX119" s="31">
        <f t="shared" ca="1" si="292"/>
        <v>0</v>
      </c>
      <c r="CY119" s="31">
        <f t="shared" ca="1" si="293"/>
        <v>0</v>
      </c>
      <c r="CZ119" s="31">
        <f t="shared" ca="1" si="294"/>
        <v>0</v>
      </c>
      <c r="DA119" s="31">
        <f t="shared" ca="1" si="295"/>
        <v>0</v>
      </c>
      <c r="DB119" s="31">
        <f t="shared" ca="1" si="296"/>
        <v>0</v>
      </c>
      <c r="DC119" s="31">
        <f t="shared" ca="1" si="297"/>
        <v>0</v>
      </c>
      <c r="DD119" s="31">
        <f t="shared" ca="1" si="298"/>
        <v>0</v>
      </c>
      <c r="DE119" s="31">
        <f t="shared" ca="1" si="299"/>
        <v>0</v>
      </c>
      <c r="DF119" s="31">
        <f t="shared" ca="1" si="300"/>
        <v>0</v>
      </c>
      <c r="DG119" s="31">
        <f t="shared" ca="1" si="301"/>
        <v>0</v>
      </c>
      <c r="DH119" s="31">
        <f t="shared" ca="1" si="302"/>
        <v>0</v>
      </c>
      <c r="DI119" s="32">
        <f t="shared" ca="1" si="231"/>
        <v>12.49</v>
      </c>
      <c r="DJ119" s="32">
        <f t="shared" ca="1" si="232"/>
        <v>0</v>
      </c>
      <c r="DK119" s="32">
        <f t="shared" ca="1" si="233"/>
        <v>0</v>
      </c>
      <c r="DL119" s="32">
        <f t="shared" ca="1" si="234"/>
        <v>0</v>
      </c>
      <c r="DM119" s="32">
        <f t="shared" ca="1" si="235"/>
        <v>0</v>
      </c>
      <c r="DN119" s="32">
        <f t="shared" ca="1" si="236"/>
        <v>0</v>
      </c>
      <c r="DO119" s="32">
        <f t="shared" ca="1" si="237"/>
        <v>0</v>
      </c>
      <c r="DP119" s="32">
        <f t="shared" ca="1" si="238"/>
        <v>0</v>
      </c>
      <c r="DQ119" s="32">
        <f t="shared" ca="1" si="239"/>
        <v>0</v>
      </c>
      <c r="DR119" s="32">
        <f t="shared" ca="1" si="240"/>
        <v>0</v>
      </c>
      <c r="DS119" s="32">
        <f t="shared" ca="1" si="241"/>
        <v>0</v>
      </c>
      <c r="DT119" s="32">
        <f t="shared" ca="1" si="242"/>
        <v>0</v>
      </c>
      <c r="DU119" s="31">
        <f t="shared" ca="1" si="243"/>
        <v>46.55</v>
      </c>
      <c r="DV119" s="31">
        <f t="shared" ca="1" si="244"/>
        <v>0</v>
      </c>
      <c r="DW119" s="31">
        <f t="shared" ca="1" si="245"/>
        <v>0</v>
      </c>
      <c r="DX119" s="31">
        <f t="shared" ca="1" si="246"/>
        <v>0</v>
      </c>
      <c r="DY119" s="31">
        <f t="shared" ca="1" si="247"/>
        <v>0</v>
      </c>
      <c r="DZ119" s="31">
        <f t="shared" ca="1" si="248"/>
        <v>0</v>
      </c>
      <c r="EA119" s="31">
        <f t="shared" ca="1" si="249"/>
        <v>0</v>
      </c>
      <c r="EB119" s="31">
        <f t="shared" ca="1" si="250"/>
        <v>0</v>
      </c>
      <c r="EC119" s="31">
        <f t="shared" ca="1" si="251"/>
        <v>0</v>
      </c>
      <c r="ED119" s="31">
        <f t="shared" ca="1" si="252"/>
        <v>0</v>
      </c>
      <c r="EE119" s="31">
        <f t="shared" ca="1" si="253"/>
        <v>0</v>
      </c>
      <c r="EF119" s="31">
        <f t="shared" ca="1" si="254"/>
        <v>0</v>
      </c>
      <c r="EG119" s="32">
        <f t="shared" ca="1" si="255"/>
        <v>308.76</v>
      </c>
      <c r="EH119" s="32">
        <f t="shared" ca="1" si="256"/>
        <v>0</v>
      </c>
      <c r="EI119" s="32">
        <f t="shared" ca="1" si="257"/>
        <v>0</v>
      </c>
      <c r="EJ119" s="32">
        <f t="shared" ca="1" si="258"/>
        <v>0</v>
      </c>
      <c r="EK119" s="32">
        <f t="shared" ca="1" si="259"/>
        <v>0</v>
      </c>
      <c r="EL119" s="32">
        <f t="shared" ca="1" si="260"/>
        <v>0</v>
      </c>
      <c r="EM119" s="32">
        <f t="shared" ca="1" si="261"/>
        <v>0</v>
      </c>
      <c r="EN119" s="32">
        <f t="shared" ca="1" si="262"/>
        <v>0</v>
      </c>
      <c r="EO119" s="32">
        <f t="shared" ca="1" si="263"/>
        <v>0</v>
      </c>
      <c r="EP119" s="32">
        <f t="shared" ca="1" si="264"/>
        <v>0</v>
      </c>
      <c r="EQ119" s="32">
        <f t="shared" ca="1" si="265"/>
        <v>0</v>
      </c>
      <c r="ER119" s="32">
        <f t="shared" ca="1" si="266"/>
        <v>0</v>
      </c>
    </row>
    <row r="120" spans="1:148" x14ac:dyDescent="0.25">
      <c r="A120" t="s">
        <v>501</v>
      </c>
      <c r="B120" s="1" t="s">
        <v>52</v>
      </c>
      <c r="C120" t="str">
        <f t="shared" ca="1" si="319"/>
        <v>RL1</v>
      </c>
      <c r="D120" t="str">
        <f t="shared" ca="1" si="320"/>
        <v>Rainbow Lake #1</v>
      </c>
      <c r="E120" s="51">
        <v>32208.511999999999</v>
      </c>
      <c r="F120" s="51">
        <v>30531.136999999999</v>
      </c>
      <c r="G120" s="51">
        <v>32017.3266</v>
      </c>
      <c r="H120" s="51">
        <v>23711.332399999999</v>
      </c>
      <c r="I120" s="51">
        <v>14238.272999999999</v>
      </c>
      <c r="J120" s="51">
        <v>10358.314399999999</v>
      </c>
      <c r="K120" s="51">
        <v>25274.3498</v>
      </c>
      <c r="L120" s="51">
        <v>21450.94</v>
      </c>
      <c r="M120" s="51">
        <v>19459.678</v>
      </c>
      <c r="N120" s="51">
        <v>29260.138599999998</v>
      </c>
      <c r="O120" s="51">
        <v>29357.423200000001</v>
      </c>
      <c r="P120" s="51">
        <v>30105.2248</v>
      </c>
      <c r="Q120" s="32">
        <v>1474715.01</v>
      </c>
      <c r="R120" s="32">
        <v>2947544.5</v>
      </c>
      <c r="S120" s="32">
        <v>1382413.91</v>
      </c>
      <c r="T120" s="32">
        <v>712712.73</v>
      </c>
      <c r="U120" s="32">
        <v>529447.92000000004</v>
      </c>
      <c r="V120" s="32">
        <v>311145.77</v>
      </c>
      <c r="W120" s="32">
        <v>2874414.75</v>
      </c>
      <c r="X120" s="32">
        <v>969829.19</v>
      </c>
      <c r="Y120" s="32">
        <v>411218.09</v>
      </c>
      <c r="Z120" s="32">
        <v>788106.79</v>
      </c>
      <c r="AA120" s="32">
        <v>1110463.27</v>
      </c>
      <c r="AB120" s="32">
        <v>805350.42</v>
      </c>
      <c r="AC120" s="2">
        <v>-4.84</v>
      </c>
      <c r="AD120" s="2">
        <v>-4.84</v>
      </c>
      <c r="AE120" s="2">
        <v>-4.84</v>
      </c>
      <c r="AF120" s="2">
        <v>-4.84</v>
      </c>
      <c r="AG120" s="2">
        <v>-4.84</v>
      </c>
      <c r="AH120" s="2">
        <v>-4.84</v>
      </c>
      <c r="AI120" s="2">
        <v>-4.84</v>
      </c>
      <c r="AJ120" s="2">
        <v>-4.84</v>
      </c>
      <c r="AK120" s="2">
        <v>-4.84</v>
      </c>
      <c r="AL120" s="2">
        <v>-4.84</v>
      </c>
      <c r="AM120" s="2">
        <v>-4.84</v>
      </c>
      <c r="AN120" s="2">
        <v>-4.84</v>
      </c>
      <c r="AO120" s="33">
        <v>-71376.210000000006</v>
      </c>
      <c r="AP120" s="33">
        <v>-142661.15</v>
      </c>
      <c r="AQ120" s="33">
        <v>-66908.83</v>
      </c>
      <c r="AR120" s="33">
        <v>-34495.300000000003</v>
      </c>
      <c r="AS120" s="33">
        <v>-25625.279999999999</v>
      </c>
      <c r="AT120" s="33">
        <v>-15059.46</v>
      </c>
      <c r="AU120" s="33">
        <v>-139121.67000000001</v>
      </c>
      <c r="AV120" s="33">
        <v>-46939.73</v>
      </c>
      <c r="AW120" s="33">
        <v>-19902.96</v>
      </c>
      <c r="AX120" s="33">
        <v>-38144.370000000003</v>
      </c>
      <c r="AY120" s="33">
        <v>-53746.42</v>
      </c>
      <c r="AZ120" s="33">
        <v>-38978.959999999999</v>
      </c>
      <c r="BA120" s="31">
        <f t="shared" si="267"/>
        <v>-1622.19</v>
      </c>
      <c r="BB120" s="31">
        <f t="shared" si="268"/>
        <v>-3242.3</v>
      </c>
      <c r="BC120" s="31">
        <f t="shared" si="269"/>
        <v>-1520.66</v>
      </c>
      <c r="BD120" s="31">
        <f t="shared" si="270"/>
        <v>-1069.07</v>
      </c>
      <c r="BE120" s="31">
        <f t="shared" si="271"/>
        <v>-794.17</v>
      </c>
      <c r="BF120" s="31">
        <f t="shared" si="272"/>
        <v>-466.72</v>
      </c>
      <c r="BG120" s="31">
        <f t="shared" si="273"/>
        <v>4311.62</v>
      </c>
      <c r="BH120" s="31">
        <f t="shared" si="274"/>
        <v>1454.74</v>
      </c>
      <c r="BI120" s="31">
        <f t="shared" si="275"/>
        <v>616.83000000000004</v>
      </c>
      <c r="BJ120" s="31">
        <f t="shared" si="276"/>
        <v>5280.32</v>
      </c>
      <c r="BK120" s="31">
        <f t="shared" si="277"/>
        <v>7440.1</v>
      </c>
      <c r="BL120" s="31">
        <f t="shared" si="278"/>
        <v>5395.85</v>
      </c>
      <c r="BM120" s="6">
        <f t="shared" ca="1" si="318"/>
        <v>-0.12</v>
      </c>
      <c r="BN120" s="6">
        <f t="shared" ca="1" si="318"/>
        <v>-0.12</v>
      </c>
      <c r="BO120" s="6">
        <f t="shared" ca="1" si="318"/>
        <v>-0.12</v>
      </c>
      <c r="BP120" s="6">
        <f t="shared" ca="1" si="318"/>
        <v>-0.12</v>
      </c>
      <c r="BQ120" s="6">
        <f t="shared" ca="1" si="318"/>
        <v>-0.12</v>
      </c>
      <c r="BR120" s="6">
        <f t="shared" ca="1" si="318"/>
        <v>-0.12</v>
      </c>
      <c r="BS120" s="6">
        <f t="shared" ca="1" si="318"/>
        <v>-0.12</v>
      </c>
      <c r="BT120" s="6">
        <f t="shared" ca="1" si="318"/>
        <v>-0.12</v>
      </c>
      <c r="BU120" s="6">
        <f t="shared" ca="1" si="318"/>
        <v>-0.12</v>
      </c>
      <c r="BV120" s="6">
        <f t="shared" ca="1" si="318"/>
        <v>-0.12</v>
      </c>
      <c r="BW120" s="6">
        <f t="shared" ca="1" si="318"/>
        <v>-0.12</v>
      </c>
      <c r="BX120" s="6">
        <f t="shared" ca="1" si="318"/>
        <v>-0.12</v>
      </c>
      <c r="BY120" s="31">
        <f t="shared" ca="1" si="306"/>
        <v>-176965.8</v>
      </c>
      <c r="BZ120" s="31">
        <f t="shared" ca="1" si="307"/>
        <v>-353705.34</v>
      </c>
      <c r="CA120" s="31">
        <f t="shared" ca="1" si="308"/>
        <v>-165889.67000000001</v>
      </c>
      <c r="CB120" s="31">
        <f t="shared" ca="1" si="309"/>
        <v>-85525.53</v>
      </c>
      <c r="CC120" s="31">
        <f t="shared" ca="1" si="310"/>
        <v>-63533.75</v>
      </c>
      <c r="CD120" s="31">
        <f t="shared" ca="1" si="311"/>
        <v>-37337.49</v>
      </c>
      <c r="CE120" s="31">
        <f t="shared" ca="1" si="312"/>
        <v>-344929.77</v>
      </c>
      <c r="CF120" s="31">
        <f t="shared" ca="1" si="313"/>
        <v>-116379.5</v>
      </c>
      <c r="CG120" s="31">
        <f t="shared" ca="1" si="314"/>
        <v>-49346.17</v>
      </c>
      <c r="CH120" s="31">
        <f t="shared" ca="1" si="315"/>
        <v>-94572.81</v>
      </c>
      <c r="CI120" s="31">
        <f t="shared" ca="1" si="316"/>
        <v>-133255.59</v>
      </c>
      <c r="CJ120" s="31">
        <f t="shared" ca="1" si="317"/>
        <v>-96642.05</v>
      </c>
      <c r="CK120" s="32">
        <f t="shared" ca="1" si="279"/>
        <v>1032.3</v>
      </c>
      <c r="CL120" s="32">
        <f t="shared" ca="1" si="280"/>
        <v>2063.2800000000002</v>
      </c>
      <c r="CM120" s="32">
        <f t="shared" ca="1" si="281"/>
        <v>967.69</v>
      </c>
      <c r="CN120" s="32">
        <f t="shared" ca="1" si="282"/>
        <v>498.9</v>
      </c>
      <c r="CO120" s="32">
        <f t="shared" ca="1" si="283"/>
        <v>370.61</v>
      </c>
      <c r="CP120" s="32">
        <f t="shared" ca="1" si="284"/>
        <v>217.8</v>
      </c>
      <c r="CQ120" s="32">
        <f t="shared" ca="1" si="285"/>
        <v>2012.09</v>
      </c>
      <c r="CR120" s="32">
        <f t="shared" ca="1" si="286"/>
        <v>678.88</v>
      </c>
      <c r="CS120" s="32">
        <f t="shared" ca="1" si="287"/>
        <v>287.85000000000002</v>
      </c>
      <c r="CT120" s="32">
        <f t="shared" ca="1" si="288"/>
        <v>551.66999999999996</v>
      </c>
      <c r="CU120" s="32">
        <f t="shared" ca="1" si="289"/>
        <v>777.32</v>
      </c>
      <c r="CV120" s="32">
        <f t="shared" ca="1" si="290"/>
        <v>563.75</v>
      </c>
      <c r="CW120" s="31">
        <f t="shared" ca="1" si="291"/>
        <v>-102935.09999999999</v>
      </c>
      <c r="CX120" s="31">
        <f t="shared" ca="1" si="292"/>
        <v>-205738.61000000002</v>
      </c>
      <c r="CY120" s="31">
        <f t="shared" ca="1" si="293"/>
        <v>-96492.49</v>
      </c>
      <c r="CZ120" s="31">
        <f t="shared" ca="1" si="294"/>
        <v>-49462.26</v>
      </c>
      <c r="DA120" s="31">
        <f t="shared" ca="1" si="295"/>
        <v>-36743.69</v>
      </c>
      <c r="DB120" s="31">
        <f t="shared" ca="1" si="296"/>
        <v>-21593.509999999995</v>
      </c>
      <c r="DC120" s="31">
        <f t="shared" ca="1" si="297"/>
        <v>-208107.62999999998</v>
      </c>
      <c r="DD120" s="31">
        <f t="shared" ca="1" si="298"/>
        <v>-70215.62999999999</v>
      </c>
      <c r="DE120" s="31">
        <f t="shared" ca="1" si="299"/>
        <v>-29772.190000000002</v>
      </c>
      <c r="DF120" s="31">
        <f t="shared" ca="1" si="300"/>
        <v>-61157.09</v>
      </c>
      <c r="DG120" s="31">
        <f t="shared" ca="1" si="301"/>
        <v>-86171.95</v>
      </c>
      <c r="DH120" s="31">
        <f t="shared" ca="1" si="302"/>
        <v>-62495.19</v>
      </c>
      <c r="DI120" s="32">
        <f t="shared" ca="1" si="231"/>
        <v>-5146.76</v>
      </c>
      <c r="DJ120" s="32">
        <f t="shared" ca="1" si="232"/>
        <v>-10286.93</v>
      </c>
      <c r="DK120" s="32">
        <f t="shared" ca="1" si="233"/>
        <v>-4824.62</v>
      </c>
      <c r="DL120" s="32">
        <f t="shared" ca="1" si="234"/>
        <v>-2473.11</v>
      </c>
      <c r="DM120" s="32">
        <f t="shared" ca="1" si="235"/>
        <v>-1837.18</v>
      </c>
      <c r="DN120" s="32">
        <f t="shared" ca="1" si="236"/>
        <v>-1079.68</v>
      </c>
      <c r="DO120" s="32">
        <f t="shared" ca="1" si="237"/>
        <v>-10405.379999999999</v>
      </c>
      <c r="DP120" s="32">
        <f t="shared" ca="1" si="238"/>
        <v>-3510.78</v>
      </c>
      <c r="DQ120" s="32">
        <f t="shared" ca="1" si="239"/>
        <v>-1488.61</v>
      </c>
      <c r="DR120" s="32">
        <f t="shared" ca="1" si="240"/>
        <v>-3057.85</v>
      </c>
      <c r="DS120" s="32">
        <f t="shared" ca="1" si="241"/>
        <v>-4308.6000000000004</v>
      </c>
      <c r="DT120" s="32">
        <f t="shared" ca="1" si="242"/>
        <v>-3124.76</v>
      </c>
      <c r="DU120" s="31">
        <f t="shared" ca="1" si="243"/>
        <v>-19188.599999999999</v>
      </c>
      <c r="DV120" s="31">
        <f t="shared" ca="1" si="244"/>
        <v>-37872.14</v>
      </c>
      <c r="DW120" s="31">
        <f t="shared" ca="1" si="245"/>
        <v>-17558.68</v>
      </c>
      <c r="DX120" s="31">
        <f t="shared" ca="1" si="246"/>
        <v>-8885.09</v>
      </c>
      <c r="DY120" s="31">
        <f t="shared" ca="1" si="247"/>
        <v>-6517.36</v>
      </c>
      <c r="DZ120" s="31">
        <f t="shared" ca="1" si="248"/>
        <v>-3779.68</v>
      </c>
      <c r="EA120" s="31">
        <f t="shared" ca="1" si="249"/>
        <v>-35956.33</v>
      </c>
      <c r="EB120" s="31">
        <f t="shared" ca="1" si="250"/>
        <v>-11967.69</v>
      </c>
      <c r="EC120" s="31">
        <f t="shared" ca="1" si="251"/>
        <v>-5004.8900000000003</v>
      </c>
      <c r="ED120" s="31">
        <f t="shared" ca="1" si="252"/>
        <v>-10142.66</v>
      </c>
      <c r="EE120" s="31">
        <f t="shared" ca="1" si="253"/>
        <v>-14090.01</v>
      </c>
      <c r="EF120" s="31">
        <f t="shared" ca="1" si="254"/>
        <v>-10077.36</v>
      </c>
      <c r="EG120" s="32">
        <f t="shared" ca="1" si="255"/>
        <v>-127270.45999999999</v>
      </c>
      <c r="EH120" s="32">
        <f t="shared" ca="1" si="256"/>
        <v>-253897.68</v>
      </c>
      <c r="EI120" s="32">
        <f t="shared" ca="1" si="257"/>
        <v>-118875.79000000001</v>
      </c>
      <c r="EJ120" s="32">
        <f t="shared" ca="1" si="258"/>
        <v>-60820.460000000006</v>
      </c>
      <c r="EK120" s="32">
        <f t="shared" ca="1" si="259"/>
        <v>-45098.23</v>
      </c>
      <c r="EL120" s="32">
        <f t="shared" ca="1" si="260"/>
        <v>-26452.869999999995</v>
      </c>
      <c r="EM120" s="32">
        <f t="shared" ca="1" si="261"/>
        <v>-254469.33999999997</v>
      </c>
      <c r="EN120" s="32">
        <f t="shared" ca="1" si="262"/>
        <v>-85694.099999999991</v>
      </c>
      <c r="EO120" s="32">
        <f t="shared" ca="1" si="263"/>
        <v>-36265.69</v>
      </c>
      <c r="EP120" s="32">
        <f t="shared" ca="1" si="264"/>
        <v>-74357.599999999991</v>
      </c>
      <c r="EQ120" s="32">
        <f t="shared" ca="1" si="265"/>
        <v>-104570.56</v>
      </c>
      <c r="ER120" s="32">
        <f t="shared" ca="1" si="266"/>
        <v>-75697.31</v>
      </c>
    </row>
    <row r="121" spans="1:148" x14ac:dyDescent="0.25">
      <c r="A121" t="s">
        <v>461</v>
      </c>
      <c r="B121" s="1" t="s">
        <v>132</v>
      </c>
      <c r="C121" t="str">
        <f t="shared" ca="1" si="319"/>
        <v>RUN</v>
      </c>
      <c r="D121" t="str">
        <f t="shared" ca="1" si="320"/>
        <v>Rundle Hydro Facility</v>
      </c>
      <c r="E121" s="51">
        <v>8095.1117397999997</v>
      </c>
      <c r="F121" s="51">
        <v>8233.2281552000004</v>
      </c>
      <c r="G121" s="51">
        <v>5840.9837089000002</v>
      </c>
      <c r="H121" s="51">
        <v>5602.9259622</v>
      </c>
      <c r="I121" s="51">
        <v>3587.2314858</v>
      </c>
      <c r="J121" s="51">
        <v>6932.6437646000004</v>
      </c>
      <c r="K121" s="51">
        <v>9324.8158172999993</v>
      </c>
      <c r="L121" s="51">
        <v>6179.6557192</v>
      </c>
      <c r="M121" s="51">
        <v>2809.5491527999998</v>
      </c>
      <c r="N121" s="51">
        <v>3464.4810269</v>
      </c>
      <c r="O121" s="51">
        <v>3238.0703018999998</v>
      </c>
      <c r="P121" s="51">
        <v>7587.8876688</v>
      </c>
      <c r="Q121" s="32">
        <v>410294.6</v>
      </c>
      <c r="R121" s="32">
        <v>910130.11</v>
      </c>
      <c r="S121" s="32">
        <v>275841.15999999997</v>
      </c>
      <c r="T121" s="32">
        <v>197941.48</v>
      </c>
      <c r="U121" s="32">
        <v>206034.04</v>
      </c>
      <c r="V121" s="32">
        <v>320453.95</v>
      </c>
      <c r="W121" s="32">
        <v>1424536.71</v>
      </c>
      <c r="X121" s="32">
        <v>292229.17</v>
      </c>
      <c r="Y121" s="32">
        <v>77393.03</v>
      </c>
      <c r="Z121" s="32">
        <v>105539.64</v>
      </c>
      <c r="AA121" s="32">
        <v>105577.92</v>
      </c>
      <c r="AB121" s="32">
        <v>206988.21</v>
      </c>
      <c r="AC121" s="2">
        <v>0.74</v>
      </c>
      <c r="AD121" s="2">
        <v>0.74</v>
      </c>
      <c r="AE121" s="2">
        <v>0.74</v>
      </c>
      <c r="AF121" s="2">
        <v>0.74</v>
      </c>
      <c r="AG121" s="2">
        <v>0.74</v>
      </c>
      <c r="AH121" s="2">
        <v>0.74</v>
      </c>
      <c r="AI121" s="2">
        <v>0.74</v>
      </c>
      <c r="AJ121" s="2">
        <v>0.74</v>
      </c>
      <c r="AK121" s="2">
        <v>0.74</v>
      </c>
      <c r="AL121" s="2">
        <v>0.74</v>
      </c>
      <c r="AM121" s="2">
        <v>0.74</v>
      </c>
      <c r="AN121" s="2">
        <v>0.74</v>
      </c>
      <c r="AO121" s="33">
        <v>3036.18</v>
      </c>
      <c r="AP121" s="33">
        <v>6734.96</v>
      </c>
      <c r="AQ121" s="33">
        <v>2041.22</v>
      </c>
      <c r="AR121" s="33">
        <v>1464.77</v>
      </c>
      <c r="AS121" s="33">
        <v>1524.65</v>
      </c>
      <c r="AT121" s="33">
        <v>2371.36</v>
      </c>
      <c r="AU121" s="33">
        <v>10541.57</v>
      </c>
      <c r="AV121" s="33">
        <v>2162.5</v>
      </c>
      <c r="AW121" s="33">
        <v>572.71</v>
      </c>
      <c r="AX121" s="33">
        <v>780.99</v>
      </c>
      <c r="AY121" s="33">
        <v>781.28</v>
      </c>
      <c r="AZ121" s="33">
        <v>1531.71</v>
      </c>
      <c r="BA121" s="31">
        <f t="shared" si="267"/>
        <v>-451.32</v>
      </c>
      <c r="BB121" s="31">
        <f t="shared" si="268"/>
        <v>-1001.14</v>
      </c>
      <c r="BC121" s="31">
        <f t="shared" si="269"/>
        <v>-303.43</v>
      </c>
      <c r="BD121" s="31">
        <f t="shared" si="270"/>
        <v>-296.91000000000003</v>
      </c>
      <c r="BE121" s="31">
        <f t="shared" si="271"/>
        <v>-309.05</v>
      </c>
      <c r="BF121" s="31">
        <f t="shared" si="272"/>
        <v>-480.68</v>
      </c>
      <c r="BG121" s="31">
        <f t="shared" si="273"/>
        <v>2136.81</v>
      </c>
      <c r="BH121" s="31">
        <f t="shared" si="274"/>
        <v>438.34</v>
      </c>
      <c r="BI121" s="31">
        <f t="shared" si="275"/>
        <v>116.09</v>
      </c>
      <c r="BJ121" s="31">
        <f t="shared" si="276"/>
        <v>707.12</v>
      </c>
      <c r="BK121" s="31">
        <f t="shared" si="277"/>
        <v>707.37</v>
      </c>
      <c r="BL121" s="31">
        <f t="shared" si="278"/>
        <v>1386.82</v>
      </c>
      <c r="BM121" s="6">
        <f t="shared" ca="1" si="318"/>
        <v>-4.0500000000000001E-2</v>
      </c>
      <c r="BN121" s="6">
        <f t="shared" ca="1" si="318"/>
        <v>-4.0500000000000001E-2</v>
      </c>
      <c r="BO121" s="6">
        <f t="shared" ca="1" si="318"/>
        <v>-4.0500000000000001E-2</v>
      </c>
      <c r="BP121" s="6">
        <f t="shared" ca="1" si="318"/>
        <v>-4.0500000000000001E-2</v>
      </c>
      <c r="BQ121" s="6">
        <f t="shared" ca="1" si="318"/>
        <v>-4.0500000000000001E-2</v>
      </c>
      <c r="BR121" s="6">
        <f t="shared" ca="1" si="318"/>
        <v>-4.0500000000000001E-2</v>
      </c>
      <c r="BS121" s="6">
        <f t="shared" ca="1" si="318"/>
        <v>-4.0500000000000001E-2</v>
      </c>
      <c r="BT121" s="6">
        <f t="shared" ca="1" si="318"/>
        <v>-4.0500000000000001E-2</v>
      </c>
      <c r="BU121" s="6">
        <f t="shared" ca="1" si="318"/>
        <v>-4.0500000000000001E-2</v>
      </c>
      <c r="BV121" s="6">
        <f t="shared" ca="1" si="318"/>
        <v>-4.0500000000000001E-2</v>
      </c>
      <c r="BW121" s="6">
        <f t="shared" ca="1" si="318"/>
        <v>-4.0500000000000001E-2</v>
      </c>
      <c r="BX121" s="6">
        <f t="shared" ca="1" si="318"/>
        <v>-4.0500000000000001E-2</v>
      </c>
      <c r="BY121" s="31">
        <f t="shared" ca="1" si="306"/>
        <v>-16616.93</v>
      </c>
      <c r="BZ121" s="31">
        <f t="shared" ca="1" si="307"/>
        <v>-36860.269999999997</v>
      </c>
      <c r="CA121" s="31">
        <f t="shared" ca="1" si="308"/>
        <v>-11171.57</v>
      </c>
      <c r="CB121" s="31">
        <f t="shared" ca="1" si="309"/>
        <v>-8016.63</v>
      </c>
      <c r="CC121" s="31">
        <f t="shared" ca="1" si="310"/>
        <v>-8344.3799999999992</v>
      </c>
      <c r="CD121" s="31">
        <f t="shared" ca="1" si="311"/>
        <v>-12978.38</v>
      </c>
      <c r="CE121" s="31">
        <f t="shared" ca="1" si="312"/>
        <v>-57693.74</v>
      </c>
      <c r="CF121" s="31">
        <f t="shared" ca="1" si="313"/>
        <v>-11835.28</v>
      </c>
      <c r="CG121" s="31">
        <f t="shared" ca="1" si="314"/>
        <v>-3134.42</v>
      </c>
      <c r="CH121" s="31">
        <f t="shared" ca="1" si="315"/>
        <v>-4274.3599999999997</v>
      </c>
      <c r="CI121" s="31">
        <f t="shared" ca="1" si="316"/>
        <v>-4275.91</v>
      </c>
      <c r="CJ121" s="31">
        <f t="shared" ca="1" si="317"/>
        <v>-8383.02</v>
      </c>
      <c r="CK121" s="32">
        <f t="shared" ca="1" si="279"/>
        <v>287.20999999999998</v>
      </c>
      <c r="CL121" s="32">
        <f t="shared" ca="1" si="280"/>
        <v>637.09</v>
      </c>
      <c r="CM121" s="32">
        <f t="shared" ca="1" si="281"/>
        <v>193.09</v>
      </c>
      <c r="CN121" s="32">
        <f t="shared" ca="1" si="282"/>
        <v>138.56</v>
      </c>
      <c r="CO121" s="32">
        <f t="shared" ca="1" si="283"/>
        <v>144.22</v>
      </c>
      <c r="CP121" s="32">
        <f t="shared" ca="1" si="284"/>
        <v>224.32</v>
      </c>
      <c r="CQ121" s="32">
        <f t="shared" ca="1" si="285"/>
        <v>997.18</v>
      </c>
      <c r="CR121" s="32">
        <f t="shared" ca="1" si="286"/>
        <v>204.56</v>
      </c>
      <c r="CS121" s="32">
        <f t="shared" ca="1" si="287"/>
        <v>54.18</v>
      </c>
      <c r="CT121" s="32">
        <f t="shared" ca="1" si="288"/>
        <v>73.88</v>
      </c>
      <c r="CU121" s="32">
        <f t="shared" ca="1" si="289"/>
        <v>73.900000000000006</v>
      </c>
      <c r="CV121" s="32">
        <f t="shared" ca="1" si="290"/>
        <v>144.88999999999999</v>
      </c>
      <c r="CW121" s="31">
        <f t="shared" ca="1" si="291"/>
        <v>-18914.580000000002</v>
      </c>
      <c r="CX121" s="31">
        <f t="shared" ca="1" si="292"/>
        <v>-41957</v>
      </c>
      <c r="CY121" s="31">
        <f t="shared" ca="1" si="293"/>
        <v>-12716.269999999999</v>
      </c>
      <c r="CZ121" s="31">
        <f t="shared" ca="1" si="294"/>
        <v>-9045.93</v>
      </c>
      <c r="DA121" s="31">
        <f t="shared" ca="1" si="295"/>
        <v>-9415.76</v>
      </c>
      <c r="DB121" s="31">
        <f t="shared" ca="1" si="296"/>
        <v>-14644.74</v>
      </c>
      <c r="DC121" s="31">
        <f t="shared" ca="1" si="297"/>
        <v>-69374.94</v>
      </c>
      <c r="DD121" s="31">
        <f t="shared" ca="1" si="298"/>
        <v>-14231.560000000001</v>
      </c>
      <c r="DE121" s="31">
        <f t="shared" ca="1" si="299"/>
        <v>-3769.0400000000004</v>
      </c>
      <c r="DF121" s="31">
        <f t="shared" ca="1" si="300"/>
        <v>-5688.5899999999992</v>
      </c>
      <c r="DG121" s="31">
        <f t="shared" ca="1" si="301"/>
        <v>-5690.66</v>
      </c>
      <c r="DH121" s="31">
        <f t="shared" ca="1" si="302"/>
        <v>-11156.66</v>
      </c>
      <c r="DI121" s="32">
        <f t="shared" ca="1" si="231"/>
        <v>-945.73</v>
      </c>
      <c r="DJ121" s="32">
        <f t="shared" ca="1" si="232"/>
        <v>-2097.85</v>
      </c>
      <c r="DK121" s="32">
        <f t="shared" ca="1" si="233"/>
        <v>-635.80999999999995</v>
      </c>
      <c r="DL121" s="32">
        <f t="shared" ca="1" si="234"/>
        <v>-452.3</v>
      </c>
      <c r="DM121" s="32">
        <f t="shared" ca="1" si="235"/>
        <v>-470.79</v>
      </c>
      <c r="DN121" s="32">
        <f t="shared" ca="1" si="236"/>
        <v>-732.24</v>
      </c>
      <c r="DO121" s="32">
        <f t="shared" ca="1" si="237"/>
        <v>-3468.75</v>
      </c>
      <c r="DP121" s="32">
        <f t="shared" ca="1" si="238"/>
        <v>-711.58</v>
      </c>
      <c r="DQ121" s="32">
        <f t="shared" ca="1" si="239"/>
        <v>-188.45</v>
      </c>
      <c r="DR121" s="32">
        <f t="shared" ca="1" si="240"/>
        <v>-284.43</v>
      </c>
      <c r="DS121" s="32">
        <f t="shared" ca="1" si="241"/>
        <v>-284.52999999999997</v>
      </c>
      <c r="DT121" s="32">
        <f t="shared" ca="1" si="242"/>
        <v>-557.83000000000004</v>
      </c>
      <c r="DU121" s="31">
        <f t="shared" ca="1" si="243"/>
        <v>-3525.95</v>
      </c>
      <c r="DV121" s="31">
        <f t="shared" ca="1" si="244"/>
        <v>-7723.4</v>
      </c>
      <c r="DW121" s="31">
        <f t="shared" ca="1" si="245"/>
        <v>-2313.9699999999998</v>
      </c>
      <c r="DX121" s="31">
        <f t="shared" ca="1" si="246"/>
        <v>-1624.95</v>
      </c>
      <c r="DY121" s="31">
        <f t="shared" ca="1" si="247"/>
        <v>-1670.11</v>
      </c>
      <c r="DZ121" s="31">
        <f t="shared" ca="1" si="248"/>
        <v>-2563.38</v>
      </c>
      <c r="EA121" s="31">
        <f t="shared" ca="1" si="249"/>
        <v>-11986.43</v>
      </c>
      <c r="EB121" s="31">
        <f t="shared" ca="1" si="250"/>
        <v>-2425.65</v>
      </c>
      <c r="EC121" s="31">
        <f t="shared" ca="1" si="251"/>
        <v>-633.6</v>
      </c>
      <c r="ED121" s="31">
        <f t="shared" ca="1" si="252"/>
        <v>-943.43</v>
      </c>
      <c r="EE121" s="31">
        <f t="shared" ca="1" si="253"/>
        <v>-930.48</v>
      </c>
      <c r="EF121" s="31">
        <f t="shared" ca="1" si="254"/>
        <v>-1799.01</v>
      </c>
      <c r="EG121" s="32">
        <f t="shared" ca="1" si="255"/>
        <v>-23386.260000000002</v>
      </c>
      <c r="EH121" s="32">
        <f t="shared" ca="1" si="256"/>
        <v>-51778.25</v>
      </c>
      <c r="EI121" s="32">
        <f t="shared" ca="1" si="257"/>
        <v>-15666.049999999997</v>
      </c>
      <c r="EJ121" s="32">
        <f t="shared" ca="1" si="258"/>
        <v>-11123.18</v>
      </c>
      <c r="EK121" s="32">
        <f t="shared" ca="1" si="259"/>
        <v>-11556.660000000002</v>
      </c>
      <c r="EL121" s="32">
        <f t="shared" ca="1" si="260"/>
        <v>-17940.36</v>
      </c>
      <c r="EM121" s="32">
        <f t="shared" ca="1" si="261"/>
        <v>-84830.12</v>
      </c>
      <c r="EN121" s="32">
        <f t="shared" ca="1" si="262"/>
        <v>-17368.79</v>
      </c>
      <c r="EO121" s="32">
        <f t="shared" ca="1" si="263"/>
        <v>-4591.09</v>
      </c>
      <c r="EP121" s="32">
        <f t="shared" ca="1" si="264"/>
        <v>-6916.45</v>
      </c>
      <c r="EQ121" s="32">
        <f t="shared" ca="1" si="265"/>
        <v>-6905.67</v>
      </c>
      <c r="ER121" s="32">
        <f t="shared" ca="1" si="266"/>
        <v>-13513.5</v>
      </c>
    </row>
    <row r="122" spans="1:148" x14ac:dyDescent="0.25">
      <c r="A122" t="s">
        <v>467</v>
      </c>
      <c r="B122" s="1" t="s">
        <v>86</v>
      </c>
      <c r="C122" t="str">
        <f t="shared" ca="1" si="319"/>
        <v>RYMD</v>
      </c>
      <c r="D122" t="str">
        <f t="shared" ca="1" si="320"/>
        <v>Raymond Reservoir Hydro Facility</v>
      </c>
      <c r="H122" s="51">
        <v>0</v>
      </c>
      <c r="I122" s="51">
        <v>5877.8528999999999</v>
      </c>
      <c r="J122" s="51">
        <v>7940.4186</v>
      </c>
      <c r="K122" s="51">
        <v>9491.056971</v>
      </c>
      <c r="L122" s="51">
        <v>11350.782166999999</v>
      </c>
      <c r="M122" s="51">
        <v>9694.2508290000005</v>
      </c>
      <c r="N122" s="51">
        <v>1346.8769</v>
      </c>
      <c r="O122" s="51">
        <v>0</v>
      </c>
      <c r="P122" s="51">
        <v>0</v>
      </c>
      <c r="Q122" s="32"/>
      <c r="R122" s="32"/>
      <c r="S122" s="32"/>
      <c r="T122" s="32">
        <v>0</v>
      </c>
      <c r="U122" s="32">
        <v>308546.5</v>
      </c>
      <c r="V122" s="32">
        <v>346936.26</v>
      </c>
      <c r="W122" s="32">
        <v>1241556.1000000001</v>
      </c>
      <c r="X122" s="32">
        <v>510012.56</v>
      </c>
      <c r="Y122" s="32">
        <v>219355.71</v>
      </c>
      <c r="Z122" s="32">
        <v>39716.959999999999</v>
      </c>
      <c r="AA122" s="32">
        <v>0</v>
      </c>
      <c r="AB122" s="32">
        <v>0</v>
      </c>
      <c r="AF122" s="2">
        <v>4.03</v>
      </c>
      <c r="AG122" s="2">
        <v>4.03</v>
      </c>
      <c r="AH122" s="2">
        <v>4.03</v>
      </c>
      <c r="AI122" s="2">
        <v>4.03</v>
      </c>
      <c r="AJ122" s="2">
        <v>4.03</v>
      </c>
      <c r="AK122" s="2">
        <v>4.03</v>
      </c>
      <c r="AL122" s="2">
        <v>4.03</v>
      </c>
      <c r="AM122" s="2">
        <v>4.03</v>
      </c>
      <c r="AN122" s="2">
        <v>4.03</v>
      </c>
      <c r="AO122" s="33"/>
      <c r="AP122" s="33"/>
      <c r="AQ122" s="33"/>
      <c r="AR122" s="33">
        <v>0</v>
      </c>
      <c r="AS122" s="33">
        <v>12434.42</v>
      </c>
      <c r="AT122" s="33">
        <v>13981.53</v>
      </c>
      <c r="AU122" s="33">
        <v>50034.71</v>
      </c>
      <c r="AV122" s="33">
        <v>20553.509999999998</v>
      </c>
      <c r="AW122" s="33">
        <v>8840.0400000000009</v>
      </c>
      <c r="AX122" s="33">
        <v>1600.59</v>
      </c>
      <c r="AY122" s="33">
        <v>0</v>
      </c>
      <c r="AZ122" s="33">
        <v>0</v>
      </c>
      <c r="BA122" s="31">
        <f t="shared" si="267"/>
        <v>0</v>
      </c>
      <c r="BB122" s="31">
        <f t="shared" si="268"/>
        <v>0</v>
      </c>
      <c r="BC122" s="31">
        <f t="shared" si="269"/>
        <v>0</v>
      </c>
      <c r="BD122" s="31">
        <f t="shared" si="270"/>
        <v>0</v>
      </c>
      <c r="BE122" s="31">
        <f t="shared" si="271"/>
        <v>-462.82</v>
      </c>
      <c r="BF122" s="31">
        <f t="shared" si="272"/>
        <v>-520.4</v>
      </c>
      <c r="BG122" s="31">
        <f t="shared" si="273"/>
        <v>1862.33</v>
      </c>
      <c r="BH122" s="31">
        <f t="shared" si="274"/>
        <v>765.02</v>
      </c>
      <c r="BI122" s="31">
        <f t="shared" si="275"/>
        <v>329.03</v>
      </c>
      <c r="BJ122" s="31">
        <f t="shared" si="276"/>
        <v>266.10000000000002</v>
      </c>
      <c r="BK122" s="31">
        <f t="shared" si="277"/>
        <v>0</v>
      </c>
      <c r="BL122" s="31">
        <f t="shared" si="278"/>
        <v>0</v>
      </c>
      <c r="BM122" s="6">
        <f t="shared" ca="1" si="318"/>
        <v>-8.9999999999999998E-4</v>
      </c>
      <c r="BN122" s="6">
        <f t="shared" ca="1" si="318"/>
        <v>-8.9999999999999998E-4</v>
      </c>
      <c r="BO122" s="6">
        <f t="shared" ca="1" si="318"/>
        <v>-8.9999999999999998E-4</v>
      </c>
      <c r="BP122" s="6">
        <f t="shared" ca="1" si="318"/>
        <v>-8.9999999999999998E-4</v>
      </c>
      <c r="BQ122" s="6">
        <f t="shared" ca="1" si="318"/>
        <v>-8.9999999999999998E-4</v>
      </c>
      <c r="BR122" s="6">
        <f t="shared" ca="1" si="318"/>
        <v>-8.9999999999999998E-4</v>
      </c>
      <c r="BS122" s="6">
        <f t="shared" ca="1" si="318"/>
        <v>-8.9999999999999998E-4</v>
      </c>
      <c r="BT122" s="6">
        <f t="shared" ca="1" si="318"/>
        <v>-8.9999999999999998E-4</v>
      </c>
      <c r="BU122" s="6">
        <f t="shared" ca="1" si="318"/>
        <v>-8.9999999999999998E-4</v>
      </c>
      <c r="BV122" s="6">
        <f t="shared" ca="1" si="318"/>
        <v>-8.9999999999999998E-4</v>
      </c>
      <c r="BW122" s="6">
        <f t="shared" ca="1" si="318"/>
        <v>-8.9999999999999998E-4</v>
      </c>
      <c r="BX122" s="6">
        <f t="shared" ca="1" si="318"/>
        <v>-8.9999999999999998E-4</v>
      </c>
      <c r="BY122" s="31">
        <f t="shared" ca="1" si="306"/>
        <v>0</v>
      </c>
      <c r="BZ122" s="31">
        <f t="shared" ca="1" si="307"/>
        <v>0</v>
      </c>
      <c r="CA122" s="31">
        <f t="shared" ca="1" si="308"/>
        <v>0</v>
      </c>
      <c r="CB122" s="31">
        <f t="shared" ca="1" si="309"/>
        <v>0</v>
      </c>
      <c r="CC122" s="31">
        <f t="shared" ca="1" si="310"/>
        <v>-277.69</v>
      </c>
      <c r="CD122" s="31">
        <f t="shared" ca="1" si="311"/>
        <v>-312.24</v>
      </c>
      <c r="CE122" s="31">
        <f t="shared" ca="1" si="312"/>
        <v>-1117.4000000000001</v>
      </c>
      <c r="CF122" s="31">
        <f t="shared" ca="1" si="313"/>
        <v>-459.01</v>
      </c>
      <c r="CG122" s="31">
        <f t="shared" ca="1" si="314"/>
        <v>-197.42</v>
      </c>
      <c r="CH122" s="31">
        <f t="shared" ca="1" si="315"/>
        <v>-35.75</v>
      </c>
      <c r="CI122" s="31">
        <f t="shared" ca="1" si="316"/>
        <v>0</v>
      </c>
      <c r="CJ122" s="31">
        <f t="shared" ca="1" si="317"/>
        <v>0</v>
      </c>
      <c r="CK122" s="32">
        <f t="shared" ca="1" si="279"/>
        <v>0</v>
      </c>
      <c r="CL122" s="32">
        <f t="shared" ca="1" si="280"/>
        <v>0</v>
      </c>
      <c r="CM122" s="32">
        <f t="shared" ca="1" si="281"/>
        <v>0</v>
      </c>
      <c r="CN122" s="32">
        <f t="shared" ca="1" si="282"/>
        <v>0</v>
      </c>
      <c r="CO122" s="32">
        <f t="shared" ca="1" si="283"/>
        <v>215.98</v>
      </c>
      <c r="CP122" s="32">
        <f t="shared" ca="1" si="284"/>
        <v>242.86</v>
      </c>
      <c r="CQ122" s="32">
        <f t="shared" ca="1" si="285"/>
        <v>869.09</v>
      </c>
      <c r="CR122" s="32">
        <f t="shared" ca="1" si="286"/>
        <v>357.01</v>
      </c>
      <c r="CS122" s="32">
        <f t="shared" ca="1" si="287"/>
        <v>153.55000000000001</v>
      </c>
      <c r="CT122" s="32">
        <f t="shared" ca="1" si="288"/>
        <v>27.8</v>
      </c>
      <c r="CU122" s="32">
        <f t="shared" ca="1" si="289"/>
        <v>0</v>
      </c>
      <c r="CV122" s="32">
        <f t="shared" ca="1" si="290"/>
        <v>0</v>
      </c>
      <c r="CW122" s="31">
        <f t="shared" ca="1" si="291"/>
        <v>0</v>
      </c>
      <c r="CX122" s="31">
        <f t="shared" ca="1" si="292"/>
        <v>0</v>
      </c>
      <c r="CY122" s="31">
        <f t="shared" ca="1" si="293"/>
        <v>0</v>
      </c>
      <c r="CZ122" s="31">
        <f t="shared" ca="1" si="294"/>
        <v>0</v>
      </c>
      <c r="DA122" s="31">
        <f t="shared" ca="1" si="295"/>
        <v>-12033.31</v>
      </c>
      <c r="DB122" s="31">
        <f t="shared" ca="1" si="296"/>
        <v>-13530.51</v>
      </c>
      <c r="DC122" s="31">
        <f t="shared" ca="1" si="297"/>
        <v>-52145.35</v>
      </c>
      <c r="DD122" s="31">
        <f t="shared" ca="1" si="298"/>
        <v>-21420.53</v>
      </c>
      <c r="DE122" s="31">
        <f t="shared" ca="1" si="299"/>
        <v>-9212.9400000000023</v>
      </c>
      <c r="DF122" s="31">
        <f t="shared" ca="1" si="300"/>
        <v>-1874.6399999999999</v>
      </c>
      <c r="DG122" s="31">
        <f t="shared" ca="1" si="301"/>
        <v>0</v>
      </c>
      <c r="DH122" s="31">
        <f t="shared" ca="1" si="302"/>
        <v>0</v>
      </c>
      <c r="DI122" s="32">
        <f t="shared" ca="1" si="231"/>
        <v>0</v>
      </c>
      <c r="DJ122" s="32">
        <f t="shared" ca="1" si="232"/>
        <v>0</v>
      </c>
      <c r="DK122" s="32">
        <f t="shared" ca="1" si="233"/>
        <v>0</v>
      </c>
      <c r="DL122" s="32">
        <f t="shared" ca="1" si="234"/>
        <v>0</v>
      </c>
      <c r="DM122" s="32">
        <f t="shared" ca="1" si="235"/>
        <v>-601.66999999999996</v>
      </c>
      <c r="DN122" s="32">
        <f t="shared" ca="1" si="236"/>
        <v>-676.53</v>
      </c>
      <c r="DO122" s="32">
        <f t="shared" ca="1" si="237"/>
        <v>-2607.27</v>
      </c>
      <c r="DP122" s="32">
        <f t="shared" ca="1" si="238"/>
        <v>-1071.03</v>
      </c>
      <c r="DQ122" s="32">
        <f t="shared" ca="1" si="239"/>
        <v>-460.65</v>
      </c>
      <c r="DR122" s="32">
        <f t="shared" ca="1" si="240"/>
        <v>-93.73</v>
      </c>
      <c r="DS122" s="32">
        <f t="shared" ca="1" si="241"/>
        <v>0</v>
      </c>
      <c r="DT122" s="32">
        <f t="shared" ca="1" si="242"/>
        <v>0</v>
      </c>
      <c r="DU122" s="31">
        <f t="shared" ca="1" si="243"/>
        <v>0</v>
      </c>
      <c r="DV122" s="31">
        <f t="shared" ca="1" si="244"/>
        <v>0</v>
      </c>
      <c r="DW122" s="31">
        <f t="shared" ca="1" si="245"/>
        <v>0</v>
      </c>
      <c r="DX122" s="31">
        <f t="shared" ca="1" si="246"/>
        <v>0</v>
      </c>
      <c r="DY122" s="31">
        <f t="shared" ca="1" si="247"/>
        <v>-2134.39</v>
      </c>
      <c r="DZ122" s="31">
        <f t="shared" ca="1" si="248"/>
        <v>-2368.35</v>
      </c>
      <c r="EA122" s="31">
        <f t="shared" ca="1" si="249"/>
        <v>-9009.5499999999993</v>
      </c>
      <c r="EB122" s="31">
        <f t="shared" ca="1" si="250"/>
        <v>-3650.96</v>
      </c>
      <c r="EC122" s="31">
        <f t="shared" ca="1" si="251"/>
        <v>-1548.75</v>
      </c>
      <c r="ED122" s="31">
        <f t="shared" ca="1" si="252"/>
        <v>-310.89999999999998</v>
      </c>
      <c r="EE122" s="31">
        <f t="shared" ca="1" si="253"/>
        <v>0</v>
      </c>
      <c r="EF122" s="31">
        <f t="shared" ca="1" si="254"/>
        <v>0</v>
      </c>
      <c r="EG122" s="32">
        <f t="shared" ca="1" si="255"/>
        <v>0</v>
      </c>
      <c r="EH122" s="32">
        <f t="shared" ca="1" si="256"/>
        <v>0</v>
      </c>
      <c r="EI122" s="32">
        <f t="shared" ca="1" si="257"/>
        <v>0</v>
      </c>
      <c r="EJ122" s="32">
        <f t="shared" ca="1" si="258"/>
        <v>0</v>
      </c>
      <c r="EK122" s="32">
        <f t="shared" ca="1" si="259"/>
        <v>-14769.369999999999</v>
      </c>
      <c r="EL122" s="32">
        <f t="shared" ca="1" si="260"/>
        <v>-16575.39</v>
      </c>
      <c r="EM122" s="32">
        <f t="shared" ca="1" si="261"/>
        <v>-63762.17</v>
      </c>
      <c r="EN122" s="32">
        <f t="shared" ca="1" si="262"/>
        <v>-26142.519999999997</v>
      </c>
      <c r="EO122" s="32">
        <f t="shared" ca="1" si="263"/>
        <v>-11222.340000000002</v>
      </c>
      <c r="EP122" s="32">
        <f t="shared" ca="1" si="264"/>
        <v>-2279.27</v>
      </c>
      <c r="EQ122" s="32">
        <f t="shared" ca="1" si="265"/>
        <v>0</v>
      </c>
      <c r="ER122" s="32">
        <f t="shared" ca="1" si="266"/>
        <v>0</v>
      </c>
    </row>
    <row r="123" spans="1:148" x14ac:dyDescent="0.25">
      <c r="A123" t="s">
        <v>505</v>
      </c>
      <c r="B123" s="1" t="s">
        <v>112</v>
      </c>
      <c r="C123" t="str">
        <f t="shared" ca="1" si="319"/>
        <v>SCL1</v>
      </c>
      <c r="D123" t="str">
        <f t="shared" ca="1" si="320"/>
        <v>Syncrude Industrial System</v>
      </c>
      <c r="E123" s="51">
        <v>16538.848000000002</v>
      </c>
      <c r="F123" s="51">
        <v>19284.202000000001</v>
      </c>
      <c r="G123" s="51">
        <v>41391.627999999997</v>
      </c>
      <c r="H123" s="51">
        <v>22367.252</v>
      </c>
      <c r="I123" s="51">
        <v>30943.46</v>
      </c>
      <c r="J123" s="51">
        <v>31837.168000000001</v>
      </c>
      <c r="K123" s="51">
        <v>28328.708600000002</v>
      </c>
      <c r="L123" s="51">
        <v>16552.467000000001</v>
      </c>
      <c r="M123" s="51">
        <v>14510.068600000001</v>
      </c>
      <c r="N123" s="51">
        <v>11500.728499999999</v>
      </c>
      <c r="O123" s="51">
        <v>6875.4345000000003</v>
      </c>
      <c r="P123" s="51">
        <v>11105.747300000001</v>
      </c>
      <c r="Q123" s="32">
        <v>903409.72</v>
      </c>
      <c r="R123" s="32">
        <v>1661953.98</v>
      </c>
      <c r="S123" s="32">
        <v>1863610.19</v>
      </c>
      <c r="T123" s="32">
        <v>658492.32999999996</v>
      </c>
      <c r="U123" s="32">
        <v>1326098.68</v>
      </c>
      <c r="V123" s="32">
        <v>1591461.12</v>
      </c>
      <c r="W123" s="32">
        <v>2727710.26</v>
      </c>
      <c r="X123" s="32">
        <v>700777.96</v>
      </c>
      <c r="Y123" s="32">
        <v>319090.38</v>
      </c>
      <c r="Z123" s="32">
        <v>324367.84000000003</v>
      </c>
      <c r="AA123" s="32">
        <v>366860.73</v>
      </c>
      <c r="AB123" s="32">
        <v>285758.98</v>
      </c>
      <c r="AC123" s="2">
        <v>3.33</v>
      </c>
      <c r="AD123" s="2">
        <v>3.33</v>
      </c>
      <c r="AE123" s="2">
        <v>3.33</v>
      </c>
      <c r="AF123" s="2">
        <v>3.33</v>
      </c>
      <c r="AG123" s="2">
        <v>3.33</v>
      </c>
      <c r="AH123" s="2">
        <v>2.65</v>
      </c>
      <c r="AI123" s="2">
        <v>2.65</v>
      </c>
      <c r="AJ123" s="2">
        <v>2.65</v>
      </c>
      <c r="AK123" s="2">
        <v>2.65</v>
      </c>
      <c r="AL123" s="2">
        <v>2.65</v>
      </c>
      <c r="AM123" s="2">
        <v>2.65</v>
      </c>
      <c r="AN123" s="2">
        <v>2.65</v>
      </c>
      <c r="AO123" s="33">
        <v>30083.54</v>
      </c>
      <c r="AP123" s="33">
        <v>55343.07</v>
      </c>
      <c r="AQ123" s="33">
        <v>62058.22</v>
      </c>
      <c r="AR123" s="33">
        <v>21927.79</v>
      </c>
      <c r="AS123" s="33">
        <v>44159.09</v>
      </c>
      <c r="AT123" s="33">
        <v>42173.72</v>
      </c>
      <c r="AU123" s="33">
        <v>72284.320000000007</v>
      </c>
      <c r="AV123" s="33">
        <v>18570.62</v>
      </c>
      <c r="AW123" s="33">
        <v>8455.9</v>
      </c>
      <c r="AX123" s="33">
        <v>8595.75</v>
      </c>
      <c r="AY123" s="33">
        <v>9721.81</v>
      </c>
      <c r="AZ123" s="33">
        <v>7572.61</v>
      </c>
      <c r="BA123" s="31">
        <f t="shared" si="267"/>
        <v>-993.75</v>
      </c>
      <c r="BB123" s="31">
        <f t="shared" si="268"/>
        <v>-1828.15</v>
      </c>
      <c r="BC123" s="31">
        <f t="shared" si="269"/>
        <v>-2049.9699999999998</v>
      </c>
      <c r="BD123" s="31">
        <f t="shared" si="270"/>
        <v>-987.74</v>
      </c>
      <c r="BE123" s="31">
        <f t="shared" si="271"/>
        <v>-1989.15</v>
      </c>
      <c r="BF123" s="31">
        <f t="shared" si="272"/>
        <v>-2387.19</v>
      </c>
      <c r="BG123" s="31">
        <f t="shared" si="273"/>
        <v>4091.57</v>
      </c>
      <c r="BH123" s="31">
        <f t="shared" si="274"/>
        <v>1051.17</v>
      </c>
      <c r="BI123" s="31">
        <f t="shared" si="275"/>
        <v>478.64</v>
      </c>
      <c r="BJ123" s="31">
        <f t="shared" si="276"/>
        <v>2173.2600000000002</v>
      </c>
      <c r="BK123" s="31">
        <f t="shared" si="277"/>
        <v>2457.9699999999998</v>
      </c>
      <c r="BL123" s="31">
        <f t="shared" si="278"/>
        <v>1914.59</v>
      </c>
      <c r="BM123" s="6">
        <f t="shared" ca="1" si="318"/>
        <v>8.6800000000000002E-2</v>
      </c>
      <c r="BN123" s="6">
        <f t="shared" ca="1" si="318"/>
        <v>8.6800000000000002E-2</v>
      </c>
      <c r="BO123" s="6">
        <f t="shared" ca="1" si="318"/>
        <v>8.6800000000000002E-2</v>
      </c>
      <c r="BP123" s="6">
        <f t="shared" ref="BM123:BX144" ca="1" si="321">VLOOKUP($C123,LossFactorLookup,3,FALSE)</f>
        <v>8.6800000000000002E-2</v>
      </c>
      <c r="BQ123" s="6">
        <f t="shared" ca="1" si="321"/>
        <v>8.6800000000000002E-2</v>
      </c>
      <c r="BR123" s="6">
        <f t="shared" ca="1" si="321"/>
        <v>8.6800000000000002E-2</v>
      </c>
      <c r="BS123" s="6">
        <f t="shared" ca="1" si="321"/>
        <v>8.6800000000000002E-2</v>
      </c>
      <c r="BT123" s="6">
        <f t="shared" ca="1" si="321"/>
        <v>8.6800000000000002E-2</v>
      </c>
      <c r="BU123" s="6">
        <f t="shared" ca="1" si="321"/>
        <v>8.6800000000000002E-2</v>
      </c>
      <c r="BV123" s="6">
        <f t="shared" ca="1" si="321"/>
        <v>8.6800000000000002E-2</v>
      </c>
      <c r="BW123" s="6">
        <f t="shared" ca="1" si="321"/>
        <v>8.6800000000000002E-2</v>
      </c>
      <c r="BX123" s="6">
        <f t="shared" ca="1" si="321"/>
        <v>8.6800000000000002E-2</v>
      </c>
      <c r="BY123" s="31">
        <f t="shared" ca="1" si="306"/>
        <v>78415.960000000006</v>
      </c>
      <c r="BZ123" s="31">
        <f t="shared" ca="1" si="307"/>
        <v>144257.60999999999</v>
      </c>
      <c r="CA123" s="31">
        <f t="shared" ca="1" si="308"/>
        <v>161761.35999999999</v>
      </c>
      <c r="CB123" s="31">
        <f t="shared" ca="1" si="309"/>
        <v>57157.13</v>
      </c>
      <c r="CC123" s="31">
        <f t="shared" ca="1" si="310"/>
        <v>115105.37</v>
      </c>
      <c r="CD123" s="31">
        <f t="shared" ca="1" si="311"/>
        <v>138138.82999999999</v>
      </c>
      <c r="CE123" s="31">
        <f t="shared" ca="1" si="312"/>
        <v>236765.25</v>
      </c>
      <c r="CF123" s="31">
        <f t="shared" ca="1" si="313"/>
        <v>60827.53</v>
      </c>
      <c r="CG123" s="31">
        <f t="shared" ca="1" si="314"/>
        <v>27697.040000000001</v>
      </c>
      <c r="CH123" s="31">
        <f t="shared" ca="1" si="315"/>
        <v>28155.13</v>
      </c>
      <c r="CI123" s="31">
        <f t="shared" ca="1" si="316"/>
        <v>31843.51</v>
      </c>
      <c r="CJ123" s="31">
        <f t="shared" ca="1" si="317"/>
        <v>24803.88</v>
      </c>
      <c r="CK123" s="32">
        <f t="shared" ca="1" si="279"/>
        <v>632.39</v>
      </c>
      <c r="CL123" s="32">
        <f t="shared" ca="1" si="280"/>
        <v>1163.3699999999999</v>
      </c>
      <c r="CM123" s="32">
        <f t="shared" ca="1" si="281"/>
        <v>1304.53</v>
      </c>
      <c r="CN123" s="32">
        <f t="shared" ca="1" si="282"/>
        <v>460.94</v>
      </c>
      <c r="CO123" s="32">
        <f t="shared" ca="1" si="283"/>
        <v>928.27</v>
      </c>
      <c r="CP123" s="32">
        <f t="shared" ca="1" si="284"/>
        <v>1114.02</v>
      </c>
      <c r="CQ123" s="32">
        <f t="shared" ca="1" si="285"/>
        <v>1909.4</v>
      </c>
      <c r="CR123" s="32">
        <f t="shared" ca="1" si="286"/>
        <v>490.54</v>
      </c>
      <c r="CS123" s="32">
        <f t="shared" ca="1" si="287"/>
        <v>223.36</v>
      </c>
      <c r="CT123" s="32">
        <f t="shared" ca="1" si="288"/>
        <v>227.06</v>
      </c>
      <c r="CU123" s="32">
        <f t="shared" ca="1" si="289"/>
        <v>256.8</v>
      </c>
      <c r="CV123" s="32">
        <f t="shared" ca="1" si="290"/>
        <v>200.03</v>
      </c>
      <c r="CW123" s="31">
        <f t="shared" ca="1" si="291"/>
        <v>49958.560000000005</v>
      </c>
      <c r="CX123" s="31">
        <f t="shared" ca="1" si="292"/>
        <v>91906.059999999969</v>
      </c>
      <c r="CY123" s="31">
        <f t="shared" ca="1" si="293"/>
        <v>103057.63999999998</v>
      </c>
      <c r="CZ123" s="31">
        <f t="shared" ca="1" si="294"/>
        <v>36678.019999999997</v>
      </c>
      <c r="DA123" s="31">
        <f t="shared" ca="1" si="295"/>
        <v>73863.7</v>
      </c>
      <c r="DB123" s="31">
        <f t="shared" ca="1" si="296"/>
        <v>99466.319999999978</v>
      </c>
      <c r="DC123" s="31">
        <f t="shared" ca="1" si="297"/>
        <v>162298.75999999998</v>
      </c>
      <c r="DD123" s="31">
        <f t="shared" ca="1" si="298"/>
        <v>41696.28</v>
      </c>
      <c r="DE123" s="31">
        <f t="shared" ca="1" si="299"/>
        <v>18985.86</v>
      </c>
      <c r="DF123" s="31">
        <f t="shared" ca="1" si="300"/>
        <v>17613.18</v>
      </c>
      <c r="DG123" s="31">
        <f t="shared" ca="1" si="301"/>
        <v>19920.53</v>
      </c>
      <c r="DH123" s="31">
        <f t="shared" ca="1" si="302"/>
        <v>15516.71</v>
      </c>
      <c r="DI123" s="32">
        <f t="shared" ca="1" si="231"/>
        <v>2497.9299999999998</v>
      </c>
      <c r="DJ123" s="32">
        <f t="shared" ca="1" si="232"/>
        <v>4595.3</v>
      </c>
      <c r="DK123" s="32">
        <f t="shared" ca="1" si="233"/>
        <v>5152.88</v>
      </c>
      <c r="DL123" s="32">
        <f t="shared" ca="1" si="234"/>
        <v>1833.9</v>
      </c>
      <c r="DM123" s="32">
        <f t="shared" ca="1" si="235"/>
        <v>3693.19</v>
      </c>
      <c r="DN123" s="32">
        <f t="shared" ca="1" si="236"/>
        <v>4973.32</v>
      </c>
      <c r="DO123" s="32">
        <f t="shared" ca="1" si="237"/>
        <v>8114.94</v>
      </c>
      <c r="DP123" s="32">
        <f t="shared" ca="1" si="238"/>
        <v>2084.81</v>
      </c>
      <c r="DQ123" s="32">
        <f t="shared" ca="1" si="239"/>
        <v>949.29</v>
      </c>
      <c r="DR123" s="32">
        <f t="shared" ca="1" si="240"/>
        <v>880.66</v>
      </c>
      <c r="DS123" s="32">
        <f t="shared" ca="1" si="241"/>
        <v>996.03</v>
      </c>
      <c r="DT123" s="32">
        <f t="shared" ca="1" si="242"/>
        <v>775.84</v>
      </c>
      <c r="DU123" s="31">
        <f t="shared" ca="1" si="243"/>
        <v>9313</v>
      </c>
      <c r="DV123" s="31">
        <f t="shared" ca="1" si="244"/>
        <v>16917.97</v>
      </c>
      <c r="DW123" s="31">
        <f t="shared" ca="1" si="245"/>
        <v>18753.330000000002</v>
      </c>
      <c r="DX123" s="31">
        <f t="shared" ca="1" si="246"/>
        <v>6588.61</v>
      </c>
      <c r="DY123" s="31">
        <f t="shared" ca="1" si="247"/>
        <v>13101.46</v>
      </c>
      <c r="DZ123" s="31">
        <f t="shared" ca="1" si="248"/>
        <v>17410.37</v>
      </c>
      <c r="EA123" s="31">
        <f t="shared" ca="1" si="249"/>
        <v>28041.58</v>
      </c>
      <c r="EB123" s="31">
        <f t="shared" ca="1" si="250"/>
        <v>7106.8</v>
      </c>
      <c r="EC123" s="31">
        <f t="shared" ca="1" si="251"/>
        <v>3191.64</v>
      </c>
      <c r="ED123" s="31">
        <f t="shared" ca="1" si="252"/>
        <v>2921.08</v>
      </c>
      <c r="EE123" s="31">
        <f t="shared" ca="1" si="253"/>
        <v>3257.21</v>
      </c>
      <c r="EF123" s="31">
        <f t="shared" ca="1" si="254"/>
        <v>2502.0700000000002</v>
      </c>
      <c r="EG123" s="32">
        <f t="shared" ca="1" si="255"/>
        <v>61769.490000000005</v>
      </c>
      <c r="EH123" s="32">
        <f t="shared" ca="1" si="256"/>
        <v>113419.32999999997</v>
      </c>
      <c r="EI123" s="32">
        <f t="shared" ca="1" si="257"/>
        <v>126963.84999999999</v>
      </c>
      <c r="EJ123" s="32">
        <f t="shared" ca="1" si="258"/>
        <v>45100.53</v>
      </c>
      <c r="EK123" s="32">
        <f t="shared" ca="1" si="259"/>
        <v>90658.35</v>
      </c>
      <c r="EL123" s="32">
        <f t="shared" ca="1" si="260"/>
        <v>121850.00999999998</v>
      </c>
      <c r="EM123" s="32">
        <f t="shared" ca="1" si="261"/>
        <v>198455.27999999997</v>
      </c>
      <c r="EN123" s="32">
        <f t="shared" ca="1" si="262"/>
        <v>50887.89</v>
      </c>
      <c r="EO123" s="32">
        <f t="shared" ca="1" si="263"/>
        <v>23126.79</v>
      </c>
      <c r="EP123" s="32">
        <f t="shared" ca="1" si="264"/>
        <v>21414.92</v>
      </c>
      <c r="EQ123" s="32">
        <f t="shared" ca="1" si="265"/>
        <v>24173.769999999997</v>
      </c>
      <c r="ER123" s="32">
        <f t="shared" ca="1" si="266"/>
        <v>18794.62</v>
      </c>
    </row>
    <row r="124" spans="1:148" x14ac:dyDescent="0.25">
      <c r="A124" t="s">
        <v>506</v>
      </c>
      <c r="B124" s="1" t="s">
        <v>113</v>
      </c>
      <c r="C124" t="str">
        <f t="shared" ca="1" si="319"/>
        <v>SCR1</v>
      </c>
      <c r="D124" t="str">
        <f t="shared" ca="1" si="320"/>
        <v>Suncor Industrial System</v>
      </c>
      <c r="E124" s="51">
        <v>270657.44939999998</v>
      </c>
      <c r="F124" s="51">
        <v>270192.43400000001</v>
      </c>
      <c r="G124" s="51">
        <v>341509.3138</v>
      </c>
      <c r="H124" s="51">
        <v>282534.49680000002</v>
      </c>
      <c r="I124" s="51">
        <v>254639.67879999999</v>
      </c>
      <c r="J124" s="51">
        <v>249512.54060000001</v>
      </c>
      <c r="K124" s="51">
        <v>247075.77840000001</v>
      </c>
      <c r="L124" s="51">
        <v>158373.7372</v>
      </c>
      <c r="M124" s="51">
        <v>199875.65299999999</v>
      </c>
      <c r="N124" s="51">
        <v>301660.114</v>
      </c>
      <c r="O124" s="51">
        <v>213630.4865</v>
      </c>
      <c r="P124" s="51">
        <v>297754.6041</v>
      </c>
      <c r="Q124" s="32">
        <v>12048847.960000001</v>
      </c>
      <c r="R124" s="32">
        <v>27598381.859999999</v>
      </c>
      <c r="S124" s="32">
        <v>14982521.98</v>
      </c>
      <c r="T124" s="32">
        <v>8486782.0099999998</v>
      </c>
      <c r="U124" s="32">
        <v>12515405</v>
      </c>
      <c r="V124" s="32">
        <v>10391361.859999999</v>
      </c>
      <c r="W124" s="32">
        <v>29935661.93</v>
      </c>
      <c r="X124" s="32">
        <v>7078108.3700000001</v>
      </c>
      <c r="Y124" s="32">
        <v>4919708.03</v>
      </c>
      <c r="Z124" s="32">
        <v>8264863.2199999997</v>
      </c>
      <c r="AA124" s="32">
        <v>8099882.7199999997</v>
      </c>
      <c r="AB124" s="32">
        <v>7991978.4500000002</v>
      </c>
      <c r="AC124" s="2">
        <v>3.54</v>
      </c>
      <c r="AD124" s="2">
        <v>3.54</v>
      </c>
      <c r="AE124" s="2">
        <v>3.54</v>
      </c>
      <c r="AF124" s="2">
        <v>3.54</v>
      </c>
      <c r="AG124" s="2">
        <v>3.54</v>
      </c>
      <c r="AH124" s="2">
        <v>3.01</v>
      </c>
      <c r="AI124" s="2">
        <v>3.01</v>
      </c>
      <c r="AJ124" s="2">
        <v>3.01</v>
      </c>
      <c r="AK124" s="2">
        <v>3.01</v>
      </c>
      <c r="AL124" s="2">
        <v>3.01</v>
      </c>
      <c r="AM124" s="2">
        <v>3.01</v>
      </c>
      <c r="AN124" s="2">
        <v>3.01</v>
      </c>
      <c r="AO124" s="33">
        <v>426529.22</v>
      </c>
      <c r="AP124" s="33">
        <v>976982.72</v>
      </c>
      <c r="AQ124" s="33">
        <v>530381.28</v>
      </c>
      <c r="AR124" s="33">
        <v>300432.08</v>
      </c>
      <c r="AS124" s="33">
        <v>443045.34</v>
      </c>
      <c r="AT124" s="33">
        <v>312779.99</v>
      </c>
      <c r="AU124" s="33">
        <v>901063.42</v>
      </c>
      <c r="AV124" s="33">
        <v>213051.06</v>
      </c>
      <c r="AW124" s="33">
        <v>148083.21</v>
      </c>
      <c r="AX124" s="33">
        <v>248772.38</v>
      </c>
      <c r="AY124" s="33">
        <v>243806.47</v>
      </c>
      <c r="AZ124" s="33">
        <v>240558.55</v>
      </c>
      <c r="BA124" s="31">
        <f t="shared" si="267"/>
        <v>-13253.73</v>
      </c>
      <c r="BB124" s="31">
        <f t="shared" si="268"/>
        <v>-30358.22</v>
      </c>
      <c r="BC124" s="31">
        <f t="shared" si="269"/>
        <v>-16480.77</v>
      </c>
      <c r="BD124" s="31">
        <f t="shared" si="270"/>
        <v>-12730.17</v>
      </c>
      <c r="BE124" s="31">
        <f t="shared" si="271"/>
        <v>-18773.11</v>
      </c>
      <c r="BF124" s="31">
        <f t="shared" si="272"/>
        <v>-15587.04</v>
      </c>
      <c r="BG124" s="31">
        <f t="shared" si="273"/>
        <v>44903.49</v>
      </c>
      <c r="BH124" s="31">
        <f t="shared" si="274"/>
        <v>10617.16</v>
      </c>
      <c r="BI124" s="31">
        <f t="shared" si="275"/>
        <v>7379.56</v>
      </c>
      <c r="BJ124" s="31">
        <f t="shared" si="276"/>
        <v>55374.58</v>
      </c>
      <c r="BK124" s="31">
        <f t="shared" si="277"/>
        <v>54269.21</v>
      </c>
      <c r="BL124" s="31">
        <f t="shared" si="278"/>
        <v>53546.26</v>
      </c>
      <c r="BM124" s="6">
        <f t="shared" ca="1" si="321"/>
        <v>3.0599999999999999E-2</v>
      </c>
      <c r="BN124" s="6">
        <f t="shared" ca="1" si="321"/>
        <v>3.0599999999999999E-2</v>
      </c>
      <c r="BO124" s="6">
        <f t="shared" ca="1" si="321"/>
        <v>3.0599999999999999E-2</v>
      </c>
      <c r="BP124" s="6">
        <f t="shared" ca="1" si="321"/>
        <v>3.0599999999999999E-2</v>
      </c>
      <c r="BQ124" s="6">
        <f t="shared" ca="1" si="321"/>
        <v>3.0599999999999999E-2</v>
      </c>
      <c r="BR124" s="6">
        <f t="shared" ca="1" si="321"/>
        <v>3.0599999999999999E-2</v>
      </c>
      <c r="BS124" s="6">
        <f t="shared" ca="1" si="321"/>
        <v>3.0599999999999999E-2</v>
      </c>
      <c r="BT124" s="6">
        <f t="shared" ca="1" si="321"/>
        <v>3.0599999999999999E-2</v>
      </c>
      <c r="BU124" s="6">
        <f t="shared" ca="1" si="321"/>
        <v>3.0599999999999999E-2</v>
      </c>
      <c r="BV124" s="6">
        <f t="shared" ca="1" si="321"/>
        <v>3.0599999999999999E-2</v>
      </c>
      <c r="BW124" s="6">
        <f t="shared" ca="1" si="321"/>
        <v>3.0599999999999999E-2</v>
      </c>
      <c r="BX124" s="6">
        <f t="shared" ca="1" si="321"/>
        <v>3.0599999999999999E-2</v>
      </c>
      <c r="BY124" s="31">
        <f t="shared" ca="1" si="306"/>
        <v>368694.75</v>
      </c>
      <c r="BZ124" s="31">
        <f t="shared" ca="1" si="307"/>
        <v>844510.48</v>
      </c>
      <c r="CA124" s="31">
        <f t="shared" ca="1" si="308"/>
        <v>458465.17</v>
      </c>
      <c r="CB124" s="31">
        <f t="shared" ca="1" si="309"/>
        <v>259695.53</v>
      </c>
      <c r="CC124" s="31">
        <f t="shared" ca="1" si="310"/>
        <v>382971.39</v>
      </c>
      <c r="CD124" s="31">
        <f t="shared" ca="1" si="311"/>
        <v>317975.67</v>
      </c>
      <c r="CE124" s="31">
        <f t="shared" ca="1" si="312"/>
        <v>916031.26</v>
      </c>
      <c r="CF124" s="31">
        <f t="shared" ca="1" si="313"/>
        <v>216590.12</v>
      </c>
      <c r="CG124" s="31">
        <f t="shared" ca="1" si="314"/>
        <v>150543.07</v>
      </c>
      <c r="CH124" s="31">
        <f t="shared" ca="1" si="315"/>
        <v>252904.81</v>
      </c>
      <c r="CI124" s="31">
        <f t="shared" ca="1" si="316"/>
        <v>247856.41</v>
      </c>
      <c r="CJ124" s="31">
        <f t="shared" ca="1" si="317"/>
        <v>244554.54</v>
      </c>
      <c r="CK124" s="32">
        <f t="shared" ca="1" si="279"/>
        <v>8434.19</v>
      </c>
      <c r="CL124" s="32">
        <f t="shared" ca="1" si="280"/>
        <v>19318.87</v>
      </c>
      <c r="CM124" s="32">
        <f t="shared" ca="1" si="281"/>
        <v>10487.77</v>
      </c>
      <c r="CN124" s="32">
        <f t="shared" ca="1" si="282"/>
        <v>5940.75</v>
      </c>
      <c r="CO124" s="32">
        <f t="shared" ca="1" si="283"/>
        <v>8760.7800000000007</v>
      </c>
      <c r="CP124" s="32">
        <f t="shared" ca="1" si="284"/>
        <v>7273.95</v>
      </c>
      <c r="CQ124" s="32">
        <f t="shared" ca="1" si="285"/>
        <v>20954.96</v>
      </c>
      <c r="CR124" s="32">
        <f t="shared" ca="1" si="286"/>
        <v>4954.68</v>
      </c>
      <c r="CS124" s="32">
        <f t="shared" ca="1" si="287"/>
        <v>3443.8</v>
      </c>
      <c r="CT124" s="32">
        <f t="shared" ca="1" si="288"/>
        <v>5785.4</v>
      </c>
      <c r="CU124" s="32">
        <f t="shared" ca="1" si="289"/>
        <v>5669.92</v>
      </c>
      <c r="CV124" s="32">
        <f t="shared" ca="1" si="290"/>
        <v>5594.38</v>
      </c>
      <c r="CW124" s="31">
        <f t="shared" ca="1" si="291"/>
        <v>-36146.549999999974</v>
      </c>
      <c r="CX124" s="31">
        <f t="shared" ca="1" si="292"/>
        <v>-82795.149999999994</v>
      </c>
      <c r="CY124" s="31">
        <f t="shared" ca="1" si="293"/>
        <v>-44947.570000000022</v>
      </c>
      <c r="CZ124" s="31">
        <f t="shared" ca="1" si="294"/>
        <v>-22065.62999999999</v>
      </c>
      <c r="DA124" s="31">
        <f t="shared" ca="1" si="295"/>
        <v>-32540.059999999983</v>
      </c>
      <c r="DB124" s="31">
        <f t="shared" ca="1" si="296"/>
        <v>28056.670000000006</v>
      </c>
      <c r="DC124" s="31">
        <f t="shared" ca="1" si="297"/>
        <v>-8980.6900000000678</v>
      </c>
      <c r="DD124" s="31">
        <f t="shared" ca="1" si="298"/>
        <v>-2123.4200000000092</v>
      </c>
      <c r="DE124" s="31">
        <f t="shared" ca="1" si="299"/>
        <v>-1475.8999999999969</v>
      </c>
      <c r="DF124" s="31">
        <f t="shared" ca="1" si="300"/>
        <v>-45456.750000000015</v>
      </c>
      <c r="DG124" s="31">
        <f t="shared" ca="1" si="301"/>
        <v>-44549.349999999984</v>
      </c>
      <c r="DH124" s="31">
        <f t="shared" ca="1" si="302"/>
        <v>-43955.889999999978</v>
      </c>
      <c r="DI124" s="32">
        <f t="shared" ca="1" si="231"/>
        <v>-1807.33</v>
      </c>
      <c r="DJ124" s="32">
        <f t="shared" ca="1" si="232"/>
        <v>-4139.76</v>
      </c>
      <c r="DK124" s="32">
        <f t="shared" ca="1" si="233"/>
        <v>-2247.38</v>
      </c>
      <c r="DL124" s="32">
        <f t="shared" ca="1" si="234"/>
        <v>-1103.28</v>
      </c>
      <c r="DM124" s="32">
        <f t="shared" ca="1" si="235"/>
        <v>-1627</v>
      </c>
      <c r="DN124" s="32">
        <f t="shared" ca="1" si="236"/>
        <v>1402.83</v>
      </c>
      <c r="DO124" s="32">
        <f t="shared" ca="1" si="237"/>
        <v>-449.03</v>
      </c>
      <c r="DP124" s="32">
        <f t="shared" ca="1" si="238"/>
        <v>-106.17</v>
      </c>
      <c r="DQ124" s="32">
        <f t="shared" ca="1" si="239"/>
        <v>-73.790000000000006</v>
      </c>
      <c r="DR124" s="32">
        <f t="shared" ca="1" si="240"/>
        <v>-2272.84</v>
      </c>
      <c r="DS124" s="32">
        <f t="shared" ca="1" si="241"/>
        <v>-2227.4699999999998</v>
      </c>
      <c r="DT124" s="32">
        <f t="shared" ca="1" si="242"/>
        <v>-2197.79</v>
      </c>
      <c r="DU124" s="31">
        <f t="shared" ca="1" si="243"/>
        <v>-6738.24</v>
      </c>
      <c r="DV124" s="31">
        <f t="shared" ca="1" si="244"/>
        <v>-15240.84</v>
      </c>
      <c r="DW124" s="31">
        <f t="shared" ca="1" si="245"/>
        <v>-8179.08</v>
      </c>
      <c r="DX124" s="31">
        <f t="shared" ca="1" si="246"/>
        <v>-3963.73</v>
      </c>
      <c r="DY124" s="31">
        <f t="shared" ca="1" si="247"/>
        <v>-5771.74</v>
      </c>
      <c r="DZ124" s="31">
        <f t="shared" ca="1" si="248"/>
        <v>4910.9799999999996</v>
      </c>
      <c r="EA124" s="31">
        <f t="shared" ca="1" si="249"/>
        <v>-1551.66</v>
      </c>
      <c r="EB124" s="31">
        <f t="shared" ca="1" si="250"/>
        <v>-361.92</v>
      </c>
      <c r="EC124" s="31">
        <f t="shared" ca="1" si="251"/>
        <v>-248.11</v>
      </c>
      <c r="ED124" s="31">
        <f t="shared" ca="1" si="252"/>
        <v>-7538.82</v>
      </c>
      <c r="EE124" s="31">
        <f t="shared" ca="1" si="253"/>
        <v>-7284.28</v>
      </c>
      <c r="EF124" s="31">
        <f t="shared" ca="1" si="254"/>
        <v>-7087.89</v>
      </c>
      <c r="EG124" s="32">
        <f t="shared" ca="1" si="255"/>
        <v>-44692.119999999974</v>
      </c>
      <c r="EH124" s="32">
        <f t="shared" ca="1" si="256"/>
        <v>-102175.74999999999</v>
      </c>
      <c r="EI124" s="32">
        <f t="shared" ca="1" si="257"/>
        <v>-55374.030000000021</v>
      </c>
      <c r="EJ124" s="32">
        <f t="shared" ca="1" si="258"/>
        <v>-27132.639999999989</v>
      </c>
      <c r="EK124" s="32">
        <f t="shared" ca="1" si="259"/>
        <v>-39938.799999999981</v>
      </c>
      <c r="EL124" s="32">
        <f t="shared" ca="1" si="260"/>
        <v>34370.48000000001</v>
      </c>
      <c r="EM124" s="32">
        <f t="shared" ca="1" si="261"/>
        <v>-10981.380000000068</v>
      </c>
      <c r="EN124" s="32">
        <f t="shared" ca="1" si="262"/>
        <v>-2591.5100000000093</v>
      </c>
      <c r="EO124" s="32">
        <f t="shared" ca="1" si="263"/>
        <v>-1797.799999999997</v>
      </c>
      <c r="EP124" s="32">
        <f t="shared" ca="1" si="264"/>
        <v>-55268.410000000011</v>
      </c>
      <c r="EQ124" s="32">
        <f t="shared" ca="1" si="265"/>
        <v>-54061.099999999984</v>
      </c>
      <c r="ER124" s="32">
        <f t="shared" ca="1" si="266"/>
        <v>-53241.569999999978</v>
      </c>
    </row>
    <row r="125" spans="1:148" x14ac:dyDescent="0.25">
      <c r="A125" t="s">
        <v>507</v>
      </c>
      <c r="B125" s="1" t="s">
        <v>114</v>
      </c>
      <c r="C125" t="str">
        <f t="shared" ca="1" si="319"/>
        <v>SCR2</v>
      </c>
      <c r="D125" t="str">
        <f t="shared" ca="1" si="320"/>
        <v>Magrath Wind Facility</v>
      </c>
      <c r="E125" s="51">
        <v>10640.9275</v>
      </c>
      <c r="F125" s="51">
        <v>4545.4645</v>
      </c>
      <c r="G125" s="51">
        <v>6719.1261000000004</v>
      </c>
      <c r="H125" s="51">
        <v>9367.1381000000001</v>
      </c>
      <c r="I125" s="51">
        <v>4577.4666999999999</v>
      </c>
      <c r="J125" s="51">
        <v>5586.9197000000004</v>
      </c>
      <c r="K125" s="51">
        <v>5097.7327999999998</v>
      </c>
      <c r="L125" s="51">
        <v>4263.1988000000001</v>
      </c>
      <c r="M125" s="51">
        <v>6451.0349999999999</v>
      </c>
      <c r="N125" s="51">
        <v>8265.2302</v>
      </c>
      <c r="O125" s="51">
        <v>7794.8804</v>
      </c>
      <c r="P125" s="51">
        <v>10181.003000000001</v>
      </c>
      <c r="Q125" s="32">
        <v>329747.86</v>
      </c>
      <c r="R125" s="32">
        <v>300072.25</v>
      </c>
      <c r="S125" s="32">
        <v>179199.61</v>
      </c>
      <c r="T125" s="32">
        <v>236755.13</v>
      </c>
      <c r="U125" s="32">
        <v>200916.51</v>
      </c>
      <c r="V125" s="32">
        <v>146740.62</v>
      </c>
      <c r="W125" s="32">
        <v>274798.13</v>
      </c>
      <c r="X125" s="32">
        <v>137814.41</v>
      </c>
      <c r="Y125" s="32">
        <v>135079.79999999999</v>
      </c>
      <c r="Z125" s="32">
        <v>194996.05</v>
      </c>
      <c r="AA125" s="32">
        <v>206483.57</v>
      </c>
      <c r="AB125" s="32">
        <v>261824.69</v>
      </c>
      <c r="AC125" s="2">
        <v>3.02</v>
      </c>
      <c r="AD125" s="2">
        <v>3.02</v>
      </c>
      <c r="AE125" s="2">
        <v>3.02</v>
      </c>
      <c r="AF125" s="2">
        <v>3.02</v>
      </c>
      <c r="AG125" s="2">
        <v>3.02</v>
      </c>
      <c r="AH125" s="2">
        <v>3.02</v>
      </c>
      <c r="AI125" s="2">
        <v>3.02</v>
      </c>
      <c r="AJ125" s="2">
        <v>3.02</v>
      </c>
      <c r="AK125" s="2">
        <v>3.02</v>
      </c>
      <c r="AL125" s="2">
        <v>3.02</v>
      </c>
      <c r="AM125" s="2">
        <v>3.02</v>
      </c>
      <c r="AN125" s="2">
        <v>3.02</v>
      </c>
      <c r="AO125" s="33">
        <v>9958.39</v>
      </c>
      <c r="AP125" s="33">
        <v>9062.18</v>
      </c>
      <c r="AQ125" s="33">
        <v>5411.83</v>
      </c>
      <c r="AR125" s="33">
        <v>7150</v>
      </c>
      <c r="AS125" s="33">
        <v>6067.68</v>
      </c>
      <c r="AT125" s="33">
        <v>4431.57</v>
      </c>
      <c r="AU125" s="33">
        <v>8298.9</v>
      </c>
      <c r="AV125" s="33">
        <v>4162</v>
      </c>
      <c r="AW125" s="33">
        <v>4079.41</v>
      </c>
      <c r="AX125" s="33">
        <v>5888.88</v>
      </c>
      <c r="AY125" s="33">
        <v>6235.8</v>
      </c>
      <c r="AZ125" s="33">
        <v>7907.11</v>
      </c>
      <c r="BA125" s="31">
        <f t="shared" si="267"/>
        <v>-362.72</v>
      </c>
      <c r="BB125" s="31">
        <f t="shared" si="268"/>
        <v>-330.08</v>
      </c>
      <c r="BC125" s="31">
        <f t="shared" si="269"/>
        <v>-197.12</v>
      </c>
      <c r="BD125" s="31">
        <f t="shared" si="270"/>
        <v>-355.13</v>
      </c>
      <c r="BE125" s="31">
        <f t="shared" si="271"/>
        <v>-301.37</v>
      </c>
      <c r="BF125" s="31">
        <f t="shared" si="272"/>
        <v>-220.11</v>
      </c>
      <c r="BG125" s="31">
        <f t="shared" si="273"/>
        <v>412.2</v>
      </c>
      <c r="BH125" s="31">
        <f t="shared" si="274"/>
        <v>206.72</v>
      </c>
      <c r="BI125" s="31">
        <f t="shared" si="275"/>
        <v>202.62</v>
      </c>
      <c r="BJ125" s="31">
        <f t="shared" si="276"/>
        <v>1306.47</v>
      </c>
      <c r="BK125" s="31">
        <f t="shared" si="277"/>
        <v>1383.44</v>
      </c>
      <c r="BL125" s="31">
        <f t="shared" si="278"/>
        <v>1754.23</v>
      </c>
      <c r="BM125" s="6">
        <f t="shared" ca="1" si="321"/>
        <v>2.3E-2</v>
      </c>
      <c r="BN125" s="6">
        <f t="shared" ca="1" si="321"/>
        <v>2.3E-2</v>
      </c>
      <c r="BO125" s="6">
        <f t="shared" ca="1" si="321"/>
        <v>2.3E-2</v>
      </c>
      <c r="BP125" s="6">
        <f t="shared" ca="1" si="321"/>
        <v>2.3E-2</v>
      </c>
      <c r="BQ125" s="6">
        <f t="shared" ca="1" si="321"/>
        <v>2.3E-2</v>
      </c>
      <c r="BR125" s="6">
        <f t="shared" ca="1" si="321"/>
        <v>2.3E-2</v>
      </c>
      <c r="BS125" s="6">
        <f t="shared" ca="1" si="321"/>
        <v>2.3E-2</v>
      </c>
      <c r="BT125" s="6">
        <f t="shared" ca="1" si="321"/>
        <v>2.3E-2</v>
      </c>
      <c r="BU125" s="6">
        <f t="shared" ca="1" si="321"/>
        <v>2.3E-2</v>
      </c>
      <c r="BV125" s="6">
        <f t="shared" ca="1" si="321"/>
        <v>2.3E-2</v>
      </c>
      <c r="BW125" s="6">
        <f t="shared" ca="1" si="321"/>
        <v>2.3E-2</v>
      </c>
      <c r="BX125" s="6">
        <f t="shared" ca="1" si="321"/>
        <v>2.3E-2</v>
      </c>
      <c r="BY125" s="31">
        <f t="shared" ca="1" si="306"/>
        <v>7584.2</v>
      </c>
      <c r="BZ125" s="31">
        <f t="shared" ca="1" si="307"/>
        <v>6901.66</v>
      </c>
      <c r="CA125" s="31">
        <f t="shared" ca="1" si="308"/>
        <v>4121.59</v>
      </c>
      <c r="CB125" s="31">
        <f t="shared" ca="1" si="309"/>
        <v>5445.37</v>
      </c>
      <c r="CC125" s="31">
        <f t="shared" ca="1" si="310"/>
        <v>4621.08</v>
      </c>
      <c r="CD125" s="31">
        <f t="shared" ca="1" si="311"/>
        <v>3375.03</v>
      </c>
      <c r="CE125" s="31">
        <f t="shared" ca="1" si="312"/>
        <v>6320.36</v>
      </c>
      <c r="CF125" s="31">
        <f t="shared" ca="1" si="313"/>
        <v>3169.73</v>
      </c>
      <c r="CG125" s="31">
        <f t="shared" ca="1" si="314"/>
        <v>3106.84</v>
      </c>
      <c r="CH125" s="31">
        <f t="shared" ca="1" si="315"/>
        <v>4484.91</v>
      </c>
      <c r="CI125" s="31">
        <f t="shared" ca="1" si="316"/>
        <v>4749.12</v>
      </c>
      <c r="CJ125" s="31">
        <f t="shared" ca="1" si="317"/>
        <v>6021.97</v>
      </c>
      <c r="CK125" s="32">
        <f t="shared" ca="1" si="279"/>
        <v>230.82</v>
      </c>
      <c r="CL125" s="32">
        <f t="shared" ca="1" si="280"/>
        <v>210.05</v>
      </c>
      <c r="CM125" s="32">
        <f t="shared" ca="1" si="281"/>
        <v>125.44</v>
      </c>
      <c r="CN125" s="32">
        <f t="shared" ca="1" si="282"/>
        <v>165.73</v>
      </c>
      <c r="CO125" s="32">
        <f t="shared" ca="1" si="283"/>
        <v>140.63999999999999</v>
      </c>
      <c r="CP125" s="32">
        <f t="shared" ca="1" si="284"/>
        <v>102.72</v>
      </c>
      <c r="CQ125" s="32">
        <f t="shared" ca="1" si="285"/>
        <v>192.36</v>
      </c>
      <c r="CR125" s="32">
        <f t="shared" ca="1" si="286"/>
        <v>96.47</v>
      </c>
      <c r="CS125" s="32">
        <f t="shared" ca="1" si="287"/>
        <v>94.56</v>
      </c>
      <c r="CT125" s="32">
        <f t="shared" ca="1" si="288"/>
        <v>136.5</v>
      </c>
      <c r="CU125" s="32">
        <f t="shared" ca="1" si="289"/>
        <v>144.54</v>
      </c>
      <c r="CV125" s="32">
        <f t="shared" ca="1" si="290"/>
        <v>183.28</v>
      </c>
      <c r="CW125" s="31">
        <f t="shared" ca="1" si="291"/>
        <v>-1780.6499999999999</v>
      </c>
      <c r="CX125" s="31">
        <f t="shared" ca="1" si="292"/>
        <v>-1620.3900000000003</v>
      </c>
      <c r="CY125" s="31">
        <f t="shared" ca="1" si="293"/>
        <v>-967.68000000000018</v>
      </c>
      <c r="CZ125" s="31">
        <f t="shared" ca="1" si="294"/>
        <v>-1183.7700000000004</v>
      </c>
      <c r="DA125" s="31">
        <f t="shared" ca="1" si="295"/>
        <v>-1004.59</v>
      </c>
      <c r="DB125" s="31">
        <f t="shared" ca="1" si="296"/>
        <v>-733.7099999999997</v>
      </c>
      <c r="DC125" s="31">
        <f t="shared" ca="1" si="297"/>
        <v>-2198.38</v>
      </c>
      <c r="DD125" s="31">
        <f t="shared" ca="1" si="298"/>
        <v>-1102.5200000000002</v>
      </c>
      <c r="DE125" s="31">
        <f t="shared" ca="1" si="299"/>
        <v>-1080.6299999999997</v>
      </c>
      <c r="DF125" s="31">
        <f t="shared" ca="1" si="300"/>
        <v>-2573.9400000000005</v>
      </c>
      <c r="DG125" s="31">
        <f t="shared" ca="1" si="301"/>
        <v>-2725.5800000000004</v>
      </c>
      <c r="DH125" s="31">
        <f t="shared" ca="1" si="302"/>
        <v>-3456.0899999999997</v>
      </c>
      <c r="DI125" s="32">
        <f t="shared" ca="1" si="231"/>
        <v>-89.03</v>
      </c>
      <c r="DJ125" s="32">
        <f t="shared" ca="1" si="232"/>
        <v>-81.02</v>
      </c>
      <c r="DK125" s="32">
        <f t="shared" ca="1" si="233"/>
        <v>-48.38</v>
      </c>
      <c r="DL125" s="32">
        <f t="shared" ca="1" si="234"/>
        <v>-59.19</v>
      </c>
      <c r="DM125" s="32">
        <f t="shared" ca="1" si="235"/>
        <v>-50.23</v>
      </c>
      <c r="DN125" s="32">
        <f t="shared" ca="1" si="236"/>
        <v>-36.69</v>
      </c>
      <c r="DO125" s="32">
        <f t="shared" ca="1" si="237"/>
        <v>-109.92</v>
      </c>
      <c r="DP125" s="32">
        <f t="shared" ca="1" si="238"/>
        <v>-55.13</v>
      </c>
      <c r="DQ125" s="32">
        <f t="shared" ca="1" si="239"/>
        <v>-54.03</v>
      </c>
      <c r="DR125" s="32">
        <f t="shared" ca="1" si="240"/>
        <v>-128.69999999999999</v>
      </c>
      <c r="DS125" s="32">
        <f t="shared" ca="1" si="241"/>
        <v>-136.28</v>
      </c>
      <c r="DT125" s="32">
        <f t="shared" ca="1" si="242"/>
        <v>-172.8</v>
      </c>
      <c r="DU125" s="31">
        <f t="shared" ca="1" si="243"/>
        <v>-331.94</v>
      </c>
      <c r="DV125" s="31">
        <f t="shared" ca="1" si="244"/>
        <v>-298.27999999999997</v>
      </c>
      <c r="DW125" s="31">
        <f t="shared" ca="1" si="245"/>
        <v>-176.09</v>
      </c>
      <c r="DX125" s="31">
        <f t="shared" ca="1" si="246"/>
        <v>-212.65</v>
      </c>
      <c r="DY125" s="31">
        <f t="shared" ca="1" si="247"/>
        <v>-178.19</v>
      </c>
      <c r="DZ125" s="31">
        <f t="shared" ca="1" si="248"/>
        <v>-128.43</v>
      </c>
      <c r="EA125" s="31">
        <f t="shared" ca="1" si="249"/>
        <v>-379.83</v>
      </c>
      <c r="EB125" s="31">
        <f t="shared" ca="1" si="250"/>
        <v>-187.92</v>
      </c>
      <c r="EC125" s="31">
        <f t="shared" ca="1" si="251"/>
        <v>-181.66</v>
      </c>
      <c r="ED125" s="31">
        <f t="shared" ca="1" si="252"/>
        <v>-426.88</v>
      </c>
      <c r="EE125" s="31">
        <f t="shared" ca="1" si="253"/>
        <v>-445.66</v>
      </c>
      <c r="EF125" s="31">
        <f t="shared" ca="1" si="254"/>
        <v>-557.29999999999995</v>
      </c>
      <c r="EG125" s="32">
        <f t="shared" ca="1" si="255"/>
        <v>-2201.62</v>
      </c>
      <c r="EH125" s="32">
        <f t="shared" ca="1" si="256"/>
        <v>-1999.6900000000003</v>
      </c>
      <c r="EI125" s="32">
        <f t="shared" ca="1" si="257"/>
        <v>-1192.1500000000001</v>
      </c>
      <c r="EJ125" s="32">
        <f t="shared" ca="1" si="258"/>
        <v>-1455.6100000000006</v>
      </c>
      <c r="EK125" s="32">
        <f t="shared" ca="1" si="259"/>
        <v>-1233.01</v>
      </c>
      <c r="EL125" s="32">
        <f t="shared" ca="1" si="260"/>
        <v>-898.8299999999997</v>
      </c>
      <c r="EM125" s="32">
        <f t="shared" ca="1" si="261"/>
        <v>-2688.13</v>
      </c>
      <c r="EN125" s="32">
        <f t="shared" ca="1" si="262"/>
        <v>-1345.5700000000004</v>
      </c>
      <c r="EO125" s="32">
        <f t="shared" ca="1" si="263"/>
        <v>-1316.3199999999997</v>
      </c>
      <c r="EP125" s="32">
        <f t="shared" ca="1" si="264"/>
        <v>-3129.5200000000004</v>
      </c>
      <c r="EQ125" s="32">
        <f t="shared" ca="1" si="265"/>
        <v>-3307.5200000000004</v>
      </c>
      <c r="ER125" s="32">
        <f t="shared" ca="1" si="266"/>
        <v>-4186.1899999999996</v>
      </c>
    </row>
    <row r="126" spans="1:148" x14ac:dyDescent="0.25">
      <c r="A126" t="s">
        <v>507</v>
      </c>
      <c r="B126" s="1" t="s">
        <v>115</v>
      </c>
      <c r="C126" t="str">
        <f t="shared" ca="1" si="319"/>
        <v>SCR3</v>
      </c>
      <c r="D126" t="str">
        <f t="shared" ca="1" si="320"/>
        <v>Chin Chute Wind Facility</v>
      </c>
      <c r="E126" s="51">
        <v>10119.7284</v>
      </c>
      <c r="F126" s="51">
        <v>6708.2583000000004</v>
      </c>
      <c r="G126" s="51">
        <v>6515.2374</v>
      </c>
      <c r="H126" s="51">
        <v>8944.3799999999992</v>
      </c>
      <c r="I126" s="51">
        <v>5219.4161000000004</v>
      </c>
      <c r="J126" s="51">
        <v>4900.5693000000001</v>
      </c>
      <c r="K126" s="51">
        <v>4985.2735000000002</v>
      </c>
      <c r="L126" s="51">
        <v>4344.2869000000001</v>
      </c>
      <c r="M126" s="51">
        <v>6437.9598999999998</v>
      </c>
      <c r="N126" s="51">
        <v>9653.7170999999998</v>
      </c>
      <c r="O126" s="51">
        <v>7947.9062999999996</v>
      </c>
      <c r="P126" s="51">
        <v>10966.6824</v>
      </c>
      <c r="Q126" s="32">
        <v>340231.39</v>
      </c>
      <c r="R126" s="32">
        <v>391363.47</v>
      </c>
      <c r="S126" s="32">
        <v>174729.73</v>
      </c>
      <c r="T126" s="32">
        <v>233898.66</v>
      </c>
      <c r="U126" s="32">
        <v>165908.99</v>
      </c>
      <c r="V126" s="32">
        <v>133734.32</v>
      </c>
      <c r="W126" s="32">
        <v>193968.42</v>
      </c>
      <c r="X126" s="32">
        <v>132985.78</v>
      </c>
      <c r="Y126" s="32">
        <v>134949.1</v>
      </c>
      <c r="Z126" s="32">
        <v>228534.91</v>
      </c>
      <c r="AA126" s="32">
        <v>213797.1</v>
      </c>
      <c r="AB126" s="32">
        <v>283498.14</v>
      </c>
      <c r="AC126" s="2">
        <v>2.13</v>
      </c>
      <c r="AD126" s="2">
        <v>2.13</v>
      </c>
      <c r="AE126" s="2">
        <v>2.13</v>
      </c>
      <c r="AF126" s="2">
        <v>2.13</v>
      </c>
      <c r="AG126" s="2">
        <v>2.13</v>
      </c>
      <c r="AH126" s="2">
        <v>2.13</v>
      </c>
      <c r="AI126" s="2">
        <v>2.13</v>
      </c>
      <c r="AJ126" s="2">
        <v>2.13</v>
      </c>
      <c r="AK126" s="2">
        <v>2.13</v>
      </c>
      <c r="AL126" s="2">
        <v>2.13</v>
      </c>
      <c r="AM126" s="2">
        <v>2.13</v>
      </c>
      <c r="AN126" s="2">
        <v>2.13</v>
      </c>
      <c r="AO126" s="33">
        <v>7246.93</v>
      </c>
      <c r="AP126" s="33">
        <v>8336.0400000000009</v>
      </c>
      <c r="AQ126" s="33">
        <v>3721.74</v>
      </c>
      <c r="AR126" s="33">
        <v>4982.04</v>
      </c>
      <c r="AS126" s="33">
        <v>3533.86</v>
      </c>
      <c r="AT126" s="33">
        <v>2848.54</v>
      </c>
      <c r="AU126" s="33">
        <v>4131.53</v>
      </c>
      <c r="AV126" s="33">
        <v>2832.6</v>
      </c>
      <c r="AW126" s="33">
        <v>2874.42</v>
      </c>
      <c r="AX126" s="33">
        <v>4867.79</v>
      </c>
      <c r="AY126" s="33">
        <v>4553.88</v>
      </c>
      <c r="AZ126" s="33">
        <v>6038.51</v>
      </c>
      <c r="BA126" s="31">
        <f t="shared" si="267"/>
        <v>-374.25</v>
      </c>
      <c r="BB126" s="31">
        <f t="shared" si="268"/>
        <v>-430.5</v>
      </c>
      <c r="BC126" s="31">
        <f t="shared" si="269"/>
        <v>-192.2</v>
      </c>
      <c r="BD126" s="31">
        <f t="shared" si="270"/>
        <v>-350.85</v>
      </c>
      <c r="BE126" s="31">
        <f t="shared" si="271"/>
        <v>-248.86</v>
      </c>
      <c r="BF126" s="31">
        <f t="shared" si="272"/>
        <v>-200.6</v>
      </c>
      <c r="BG126" s="31">
        <f t="shared" si="273"/>
        <v>290.95</v>
      </c>
      <c r="BH126" s="31">
        <f t="shared" si="274"/>
        <v>199.48</v>
      </c>
      <c r="BI126" s="31">
        <f t="shared" si="275"/>
        <v>202.42</v>
      </c>
      <c r="BJ126" s="31">
        <f t="shared" si="276"/>
        <v>1531.18</v>
      </c>
      <c r="BK126" s="31">
        <f t="shared" si="277"/>
        <v>1432.44</v>
      </c>
      <c r="BL126" s="31">
        <f t="shared" si="278"/>
        <v>1899.44</v>
      </c>
      <c r="BM126" s="6">
        <f t="shared" ca="1" si="321"/>
        <v>3.0000000000000001E-3</v>
      </c>
      <c r="BN126" s="6">
        <f t="shared" ca="1" si="321"/>
        <v>3.0000000000000001E-3</v>
      </c>
      <c r="BO126" s="6">
        <f t="shared" ca="1" si="321"/>
        <v>3.0000000000000001E-3</v>
      </c>
      <c r="BP126" s="6">
        <f t="shared" ca="1" si="321"/>
        <v>3.0000000000000001E-3</v>
      </c>
      <c r="BQ126" s="6">
        <f t="shared" ca="1" si="321"/>
        <v>3.0000000000000001E-3</v>
      </c>
      <c r="BR126" s="6">
        <f t="shared" ca="1" si="321"/>
        <v>3.0000000000000001E-3</v>
      </c>
      <c r="BS126" s="6">
        <f t="shared" ca="1" si="321"/>
        <v>3.0000000000000001E-3</v>
      </c>
      <c r="BT126" s="6">
        <f t="shared" ca="1" si="321"/>
        <v>3.0000000000000001E-3</v>
      </c>
      <c r="BU126" s="6">
        <f t="shared" ca="1" si="321"/>
        <v>3.0000000000000001E-3</v>
      </c>
      <c r="BV126" s="6">
        <f t="shared" ca="1" si="321"/>
        <v>3.0000000000000001E-3</v>
      </c>
      <c r="BW126" s="6">
        <f t="shared" ca="1" si="321"/>
        <v>3.0000000000000001E-3</v>
      </c>
      <c r="BX126" s="6">
        <f t="shared" ca="1" si="321"/>
        <v>3.0000000000000001E-3</v>
      </c>
      <c r="BY126" s="31">
        <f t="shared" ca="1" si="306"/>
        <v>1020.69</v>
      </c>
      <c r="BZ126" s="31">
        <f t="shared" ca="1" si="307"/>
        <v>1174.0899999999999</v>
      </c>
      <c r="CA126" s="31">
        <f t="shared" ca="1" si="308"/>
        <v>524.19000000000005</v>
      </c>
      <c r="CB126" s="31">
        <f t="shared" ca="1" si="309"/>
        <v>701.7</v>
      </c>
      <c r="CC126" s="31">
        <f t="shared" ca="1" si="310"/>
        <v>497.73</v>
      </c>
      <c r="CD126" s="31">
        <f t="shared" ca="1" si="311"/>
        <v>401.2</v>
      </c>
      <c r="CE126" s="31">
        <f t="shared" ca="1" si="312"/>
        <v>581.91</v>
      </c>
      <c r="CF126" s="31">
        <f t="shared" ca="1" si="313"/>
        <v>398.96</v>
      </c>
      <c r="CG126" s="31">
        <f t="shared" ca="1" si="314"/>
        <v>404.85</v>
      </c>
      <c r="CH126" s="31">
        <f t="shared" ca="1" si="315"/>
        <v>685.6</v>
      </c>
      <c r="CI126" s="31">
        <f t="shared" ca="1" si="316"/>
        <v>641.39</v>
      </c>
      <c r="CJ126" s="31">
        <f t="shared" ca="1" si="317"/>
        <v>850.49</v>
      </c>
      <c r="CK126" s="32">
        <f t="shared" ca="1" si="279"/>
        <v>238.16</v>
      </c>
      <c r="CL126" s="32">
        <f t="shared" ca="1" si="280"/>
        <v>273.95</v>
      </c>
      <c r="CM126" s="32">
        <f t="shared" ca="1" si="281"/>
        <v>122.31</v>
      </c>
      <c r="CN126" s="32">
        <f t="shared" ca="1" si="282"/>
        <v>163.72999999999999</v>
      </c>
      <c r="CO126" s="32">
        <f t="shared" ca="1" si="283"/>
        <v>116.14</v>
      </c>
      <c r="CP126" s="32">
        <f t="shared" ca="1" si="284"/>
        <v>93.61</v>
      </c>
      <c r="CQ126" s="32">
        <f t="shared" ca="1" si="285"/>
        <v>135.78</v>
      </c>
      <c r="CR126" s="32">
        <f t="shared" ca="1" si="286"/>
        <v>93.09</v>
      </c>
      <c r="CS126" s="32">
        <f t="shared" ca="1" si="287"/>
        <v>94.46</v>
      </c>
      <c r="CT126" s="32">
        <f t="shared" ca="1" si="288"/>
        <v>159.97</v>
      </c>
      <c r="CU126" s="32">
        <f t="shared" ca="1" si="289"/>
        <v>149.66</v>
      </c>
      <c r="CV126" s="32">
        <f t="shared" ca="1" si="290"/>
        <v>198.45</v>
      </c>
      <c r="CW126" s="31">
        <f t="shared" ca="1" si="291"/>
        <v>-5613.83</v>
      </c>
      <c r="CX126" s="31">
        <f t="shared" ca="1" si="292"/>
        <v>-6457.5000000000009</v>
      </c>
      <c r="CY126" s="31">
        <f t="shared" ca="1" si="293"/>
        <v>-2883.04</v>
      </c>
      <c r="CZ126" s="31">
        <f t="shared" ca="1" si="294"/>
        <v>-3765.7599999999998</v>
      </c>
      <c r="DA126" s="31">
        <f t="shared" ca="1" si="295"/>
        <v>-2671.13</v>
      </c>
      <c r="DB126" s="31">
        <f t="shared" ca="1" si="296"/>
        <v>-2153.13</v>
      </c>
      <c r="DC126" s="31">
        <f t="shared" ca="1" si="297"/>
        <v>-3704.7899999999995</v>
      </c>
      <c r="DD126" s="31">
        <f t="shared" ca="1" si="298"/>
        <v>-2540.0300000000002</v>
      </c>
      <c r="DE126" s="31">
        <f t="shared" ca="1" si="299"/>
        <v>-2577.5300000000002</v>
      </c>
      <c r="DF126" s="31">
        <f t="shared" ca="1" si="300"/>
        <v>-5553.4</v>
      </c>
      <c r="DG126" s="31">
        <f t="shared" ca="1" si="301"/>
        <v>-5195.2700000000004</v>
      </c>
      <c r="DH126" s="31">
        <f t="shared" ca="1" si="302"/>
        <v>-6889.01</v>
      </c>
      <c r="DI126" s="32">
        <f t="shared" ca="1" si="231"/>
        <v>-280.69</v>
      </c>
      <c r="DJ126" s="32">
        <f t="shared" ca="1" si="232"/>
        <v>-322.88</v>
      </c>
      <c r="DK126" s="32">
        <f t="shared" ca="1" si="233"/>
        <v>-144.15</v>
      </c>
      <c r="DL126" s="32">
        <f t="shared" ca="1" si="234"/>
        <v>-188.29</v>
      </c>
      <c r="DM126" s="32">
        <f t="shared" ca="1" si="235"/>
        <v>-133.56</v>
      </c>
      <c r="DN126" s="32">
        <f t="shared" ca="1" si="236"/>
        <v>-107.66</v>
      </c>
      <c r="DO126" s="32">
        <f t="shared" ca="1" si="237"/>
        <v>-185.24</v>
      </c>
      <c r="DP126" s="32">
        <f t="shared" ca="1" si="238"/>
        <v>-127</v>
      </c>
      <c r="DQ126" s="32">
        <f t="shared" ca="1" si="239"/>
        <v>-128.88</v>
      </c>
      <c r="DR126" s="32">
        <f t="shared" ca="1" si="240"/>
        <v>-277.67</v>
      </c>
      <c r="DS126" s="32">
        <f t="shared" ca="1" si="241"/>
        <v>-259.76</v>
      </c>
      <c r="DT126" s="32">
        <f t="shared" ca="1" si="242"/>
        <v>-344.45</v>
      </c>
      <c r="DU126" s="31">
        <f t="shared" ca="1" si="243"/>
        <v>-1046.5</v>
      </c>
      <c r="DV126" s="31">
        <f t="shared" ca="1" si="244"/>
        <v>-1188.69</v>
      </c>
      <c r="DW126" s="31">
        <f t="shared" ca="1" si="245"/>
        <v>-524.62</v>
      </c>
      <c r="DX126" s="31">
        <f t="shared" ca="1" si="246"/>
        <v>-676.46</v>
      </c>
      <c r="DY126" s="31">
        <f t="shared" ca="1" si="247"/>
        <v>-473.79</v>
      </c>
      <c r="DZ126" s="31">
        <f t="shared" ca="1" si="248"/>
        <v>-376.88</v>
      </c>
      <c r="EA126" s="31">
        <f t="shared" ca="1" si="249"/>
        <v>-640.1</v>
      </c>
      <c r="EB126" s="31">
        <f t="shared" ca="1" si="250"/>
        <v>-432.93</v>
      </c>
      <c r="EC126" s="31">
        <f t="shared" ca="1" si="251"/>
        <v>-433.3</v>
      </c>
      <c r="ED126" s="31">
        <f t="shared" ca="1" si="252"/>
        <v>-921.01</v>
      </c>
      <c r="EE126" s="31">
        <f t="shared" ca="1" si="253"/>
        <v>-849.48</v>
      </c>
      <c r="EF126" s="31">
        <f t="shared" ca="1" si="254"/>
        <v>-1110.8499999999999</v>
      </c>
      <c r="EG126" s="32">
        <f t="shared" ca="1" si="255"/>
        <v>-6941.0199999999995</v>
      </c>
      <c r="EH126" s="32">
        <f t="shared" ca="1" si="256"/>
        <v>-7969.0700000000015</v>
      </c>
      <c r="EI126" s="32">
        <f t="shared" ca="1" si="257"/>
        <v>-3551.81</v>
      </c>
      <c r="EJ126" s="32">
        <f t="shared" ca="1" si="258"/>
        <v>-4630.51</v>
      </c>
      <c r="EK126" s="32">
        <f t="shared" ca="1" si="259"/>
        <v>-3278.48</v>
      </c>
      <c r="EL126" s="32">
        <f t="shared" ca="1" si="260"/>
        <v>-2637.67</v>
      </c>
      <c r="EM126" s="32">
        <f t="shared" ca="1" si="261"/>
        <v>-4530.13</v>
      </c>
      <c r="EN126" s="32">
        <f t="shared" ca="1" si="262"/>
        <v>-3099.96</v>
      </c>
      <c r="EO126" s="32">
        <f t="shared" ca="1" si="263"/>
        <v>-3139.7100000000005</v>
      </c>
      <c r="EP126" s="32">
        <f t="shared" ca="1" si="264"/>
        <v>-6752.08</v>
      </c>
      <c r="EQ126" s="32">
        <f t="shared" ca="1" si="265"/>
        <v>-6304.51</v>
      </c>
      <c r="ER126" s="32">
        <f t="shared" ca="1" si="266"/>
        <v>-8344.31</v>
      </c>
    </row>
    <row r="127" spans="1:148" x14ac:dyDescent="0.25">
      <c r="A127" t="s">
        <v>507</v>
      </c>
      <c r="B127" s="1" t="s">
        <v>120</v>
      </c>
      <c r="C127" t="str">
        <f t="shared" ca="1" si="319"/>
        <v>SCR4</v>
      </c>
      <c r="D127" t="str">
        <f t="shared" ca="1" si="320"/>
        <v>Wintering Hills Wind Facility</v>
      </c>
      <c r="E127" s="51">
        <v>35802.789400000001</v>
      </c>
      <c r="F127" s="51">
        <v>22603.412499999999</v>
      </c>
      <c r="G127" s="51">
        <v>21092.7173</v>
      </c>
      <c r="H127" s="51">
        <v>19714.198199999999</v>
      </c>
      <c r="I127" s="51">
        <v>18295.0854</v>
      </c>
      <c r="J127" s="51">
        <v>21719.126400000001</v>
      </c>
      <c r="K127" s="51">
        <v>20477.084599999998</v>
      </c>
      <c r="L127" s="51">
        <v>12990.628199999999</v>
      </c>
      <c r="M127" s="51">
        <v>21041.275699999998</v>
      </c>
      <c r="N127" s="51">
        <v>28823.3639</v>
      </c>
      <c r="O127" s="51">
        <v>26958.665099999998</v>
      </c>
      <c r="P127" s="51">
        <v>27821.8694</v>
      </c>
      <c r="Q127" s="32">
        <v>1461381.63</v>
      </c>
      <c r="R127" s="32">
        <v>1860566.68</v>
      </c>
      <c r="S127" s="32">
        <v>731587.17</v>
      </c>
      <c r="T127" s="32">
        <v>528026.32999999996</v>
      </c>
      <c r="U127" s="32">
        <v>607052.52</v>
      </c>
      <c r="V127" s="32">
        <v>668770.47</v>
      </c>
      <c r="W127" s="32">
        <v>1145227.1499999999</v>
      </c>
      <c r="X127" s="32">
        <v>412406.45</v>
      </c>
      <c r="Y127" s="32">
        <v>486295.51</v>
      </c>
      <c r="Z127" s="32">
        <v>761391.74</v>
      </c>
      <c r="AA127" s="32">
        <v>794175.98</v>
      </c>
      <c r="AB127" s="32">
        <v>737087.33</v>
      </c>
      <c r="AC127" s="2">
        <v>5.19</v>
      </c>
      <c r="AD127" s="2">
        <v>5.19</v>
      </c>
      <c r="AE127" s="2">
        <v>5.19</v>
      </c>
      <c r="AF127" s="2">
        <v>5.19</v>
      </c>
      <c r="AG127" s="2">
        <v>5.19</v>
      </c>
      <c r="AH127" s="2">
        <v>5.19</v>
      </c>
      <c r="AI127" s="2">
        <v>5.19</v>
      </c>
      <c r="AJ127" s="2">
        <v>5.19</v>
      </c>
      <c r="AK127" s="2">
        <v>5.19</v>
      </c>
      <c r="AL127" s="2">
        <v>5.19</v>
      </c>
      <c r="AM127" s="2">
        <v>5.19</v>
      </c>
      <c r="AN127" s="2">
        <v>5.19</v>
      </c>
      <c r="AO127" s="33">
        <v>75845.710000000006</v>
      </c>
      <c r="AP127" s="33">
        <v>96563.41</v>
      </c>
      <c r="AQ127" s="33">
        <v>37969.370000000003</v>
      </c>
      <c r="AR127" s="33">
        <v>27404.57</v>
      </c>
      <c r="AS127" s="33">
        <v>31506.03</v>
      </c>
      <c r="AT127" s="33">
        <v>34709.19</v>
      </c>
      <c r="AU127" s="33">
        <v>59437.29</v>
      </c>
      <c r="AV127" s="33">
        <v>21403.89</v>
      </c>
      <c r="AW127" s="33">
        <v>25238.74</v>
      </c>
      <c r="AX127" s="33">
        <v>39516.230000000003</v>
      </c>
      <c r="AY127" s="33">
        <v>41217.730000000003</v>
      </c>
      <c r="AZ127" s="33">
        <v>38254.83</v>
      </c>
      <c r="BA127" s="31">
        <f t="shared" si="267"/>
        <v>-1607.52</v>
      </c>
      <c r="BB127" s="31">
        <f t="shared" si="268"/>
        <v>-2046.62</v>
      </c>
      <c r="BC127" s="31">
        <f t="shared" si="269"/>
        <v>-804.75</v>
      </c>
      <c r="BD127" s="31">
        <f t="shared" si="270"/>
        <v>-792.04</v>
      </c>
      <c r="BE127" s="31">
        <f t="shared" si="271"/>
        <v>-910.58</v>
      </c>
      <c r="BF127" s="31">
        <f t="shared" si="272"/>
        <v>-1003.16</v>
      </c>
      <c r="BG127" s="31">
        <f t="shared" si="273"/>
        <v>1717.84</v>
      </c>
      <c r="BH127" s="31">
        <f t="shared" si="274"/>
        <v>618.61</v>
      </c>
      <c r="BI127" s="31">
        <f t="shared" si="275"/>
        <v>729.44</v>
      </c>
      <c r="BJ127" s="31">
        <f t="shared" si="276"/>
        <v>5101.32</v>
      </c>
      <c r="BK127" s="31">
        <f t="shared" si="277"/>
        <v>5320.98</v>
      </c>
      <c r="BL127" s="31">
        <f t="shared" si="278"/>
        <v>4938.49</v>
      </c>
      <c r="BM127" s="6">
        <f t="shared" ca="1" si="321"/>
        <v>4.1799999999999997E-2</v>
      </c>
      <c r="BN127" s="6">
        <f t="shared" ca="1" si="321"/>
        <v>4.1799999999999997E-2</v>
      </c>
      <c r="BO127" s="6">
        <f t="shared" ca="1" si="321"/>
        <v>4.1799999999999997E-2</v>
      </c>
      <c r="BP127" s="6">
        <f t="shared" ca="1" si="321"/>
        <v>4.1799999999999997E-2</v>
      </c>
      <c r="BQ127" s="6">
        <f t="shared" ca="1" si="321"/>
        <v>4.1799999999999997E-2</v>
      </c>
      <c r="BR127" s="6">
        <f t="shared" ca="1" si="321"/>
        <v>4.1799999999999997E-2</v>
      </c>
      <c r="BS127" s="6">
        <f t="shared" ca="1" si="321"/>
        <v>4.1799999999999997E-2</v>
      </c>
      <c r="BT127" s="6">
        <f t="shared" ca="1" si="321"/>
        <v>4.1799999999999997E-2</v>
      </c>
      <c r="BU127" s="6">
        <f t="shared" ca="1" si="321"/>
        <v>4.1799999999999997E-2</v>
      </c>
      <c r="BV127" s="6">
        <f t="shared" ca="1" si="321"/>
        <v>4.1799999999999997E-2</v>
      </c>
      <c r="BW127" s="6">
        <f t="shared" ca="1" si="321"/>
        <v>4.1799999999999997E-2</v>
      </c>
      <c r="BX127" s="6">
        <f t="shared" ca="1" si="321"/>
        <v>4.1799999999999997E-2</v>
      </c>
      <c r="BY127" s="31">
        <f t="shared" ca="1" si="306"/>
        <v>61085.75</v>
      </c>
      <c r="BZ127" s="31">
        <f t="shared" ca="1" si="307"/>
        <v>77771.69</v>
      </c>
      <c r="CA127" s="31">
        <f t="shared" ca="1" si="308"/>
        <v>30580.34</v>
      </c>
      <c r="CB127" s="31">
        <f t="shared" ca="1" si="309"/>
        <v>22071.5</v>
      </c>
      <c r="CC127" s="31">
        <f t="shared" ca="1" si="310"/>
        <v>25374.799999999999</v>
      </c>
      <c r="CD127" s="31">
        <f t="shared" ca="1" si="311"/>
        <v>27954.61</v>
      </c>
      <c r="CE127" s="31">
        <f t="shared" ca="1" si="312"/>
        <v>47870.49</v>
      </c>
      <c r="CF127" s="31">
        <f t="shared" ca="1" si="313"/>
        <v>17238.59</v>
      </c>
      <c r="CG127" s="31">
        <f t="shared" ca="1" si="314"/>
        <v>20327.150000000001</v>
      </c>
      <c r="CH127" s="31">
        <f t="shared" ca="1" si="315"/>
        <v>31826.17</v>
      </c>
      <c r="CI127" s="31">
        <f t="shared" ca="1" si="316"/>
        <v>33196.559999999998</v>
      </c>
      <c r="CJ127" s="31">
        <f t="shared" ca="1" si="317"/>
        <v>30810.25</v>
      </c>
      <c r="CK127" s="32">
        <f t="shared" ca="1" si="279"/>
        <v>1022.97</v>
      </c>
      <c r="CL127" s="32">
        <f t="shared" ca="1" si="280"/>
        <v>1302.4000000000001</v>
      </c>
      <c r="CM127" s="32">
        <f t="shared" ca="1" si="281"/>
        <v>512.11</v>
      </c>
      <c r="CN127" s="32">
        <f t="shared" ca="1" si="282"/>
        <v>369.62</v>
      </c>
      <c r="CO127" s="32">
        <f t="shared" ca="1" si="283"/>
        <v>424.94</v>
      </c>
      <c r="CP127" s="32">
        <f t="shared" ca="1" si="284"/>
        <v>468.14</v>
      </c>
      <c r="CQ127" s="32">
        <f t="shared" ca="1" si="285"/>
        <v>801.66</v>
      </c>
      <c r="CR127" s="32">
        <f t="shared" ca="1" si="286"/>
        <v>288.68</v>
      </c>
      <c r="CS127" s="32">
        <f t="shared" ca="1" si="287"/>
        <v>340.41</v>
      </c>
      <c r="CT127" s="32">
        <f t="shared" ca="1" si="288"/>
        <v>532.97</v>
      </c>
      <c r="CU127" s="32">
        <f t="shared" ca="1" si="289"/>
        <v>555.91999999999996</v>
      </c>
      <c r="CV127" s="32">
        <f t="shared" ca="1" si="290"/>
        <v>515.96</v>
      </c>
      <c r="CW127" s="31">
        <f t="shared" ca="1" si="291"/>
        <v>-12129.470000000005</v>
      </c>
      <c r="CX127" s="31">
        <f t="shared" ca="1" si="292"/>
        <v>-15442.700000000008</v>
      </c>
      <c r="CY127" s="31">
        <f t="shared" ca="1" si="293"/>
        <v>-6072.1700000000019</v>
      </c>
      <c r="CZ127" s="31">
        <f t="shared" ca="1" si="294"/>
        <v>-4171.4100000000008</v>
      </c>
      <c r="DA127" s="31">
        <f t="shared" ca="1" si="295"/>
        <v>-4795.7100000000009</v>
      </c>
      <c r="DB127" s="31">
        <f t="shared" ca="1" si="296"/>
        <v>-5283.2800000000025</v>
      </c>
      <c r="DC127" s="31">
        <f t="shared" ca="1" si="297"/>
        <v>-12482.98</v>
      </c>
      <c r="DD127" s="31">
        <f t="shared" ca="1" si="298"/>
        <v>-4495.2299999999987</v>
      </c>
      <c r="DE127" s="31">
        <f t="shared" ca="1" si="299"/>
        <v>-5300.6200000000008</v>
      </c>
      <c r="DF127" s="31">
        <f t="shared" ca="1" si="300"/>
        <v>-12258.410000000003</v>
      </c>
      <c r="DG127" s="31">
        <f t="shared" ca="1" si="301"/>
        <v>-12786.230000000007</v>
      </c>
      <c r="DH127" s="31">
        <f t="shared" ca="1" si="302"/>
        <v>-11867.110000000002</v>
      </c>
      <c r="DI127" s="32">
        <f t="shared" ca="1" si="231"/>
        <v>-606.47</v>
      </c>
      <c r="DJ127" s="32">
        <f t="shared" ca="1" si="232"/>
        <v>-772.14</v>
      </c>
      <c r="DK127" s="32">
        <f t="shared" ca="1" si="233"/>
        <v>-303.61</v>
      </c>
      <c r="DL127" s="32">
        <f t="shared" ca="1" si="234"/>
        <v>-208.57</v>
      </c>
      <c r="DM127" s="32">
        <f t="shared" ca="1" si="235"/>
        <v>-239.79</v>
      </c>
      <c r="DN127" s="32">
        <f t="shared" ca="1" si="236"/>
        <v>-264.16000000000003</v>
      </c>
      <c r="DO127" s="32">
        <f t="shared" ca="1" si="237"/>
        <v>-624.15</v>
      </c>
      <c r="DP127" s="32">
        <f t="shared" ca="1" si="238"/>
        <v>-224.76</v>
      </c>
      <c r="DQ127" s="32">
        <f t="shared" ca="1" si="239"/>
        <v>-265.02999999999997</v>
      </c>
      <c r="DR127" s="32">
        <f t="shared" ca="1" si="240"/>
        <v>-612.91999999999996</v>
      </c>
      <c r="DS127" s="32">
        <f t="shared" ca="1" si="241"/>
        <v>-639.30999999999995</v>
      </c>
      <c r="DT127" s="32">
        <f t="shared" ca="1" si="242"/>
        <v>-593.36</v>
      </c>
      <c r="DU127" s="31">
        <f t="shared" ca="1" si="243"/>
        <v>-2261.11</v>
      </c>
      <c r="DV127" s="31">
        <f t="shared" ca="1" si="244"/>
        <v>-2842.68</v>
      </c>
      <c r="DW127" s="31">
        <f t="shared" ca="1" si="245"/>
        <v>-1104.95</v>
      </c>
      <c r="DX127" s="31">
        <f t="shared" ca="1" si="246"/>
        <v>-749.33</v>
      </c>
      <c r="DY127" s="31">
        <f t="shared" ca="1" si="247"/>
        <v>-850.63</v>
      </c>
      <c r="DZ127" s="31">
        <f t="shared" ca="1" si="248"/>
        <v>-924.77</v>
      </c>
      <c r="EA127" s="31">
        <f t="shared" ca="1" si="249"/>
        <v>-2156.7800000000002</v>
      </c>
      <c r="EB127" s="31">
        <f t="shared" ca="1" si="250"/>
        <v>-766.18</v>
      </c>
      <c r="EC127" s="31">
        <f t="shared" ca="1" si="251"/>
        <v>-891.07</v>
      </c>
      <c r="ED127" s="31">
        <f t="shared" ca="1" si="252"/>
        <v>-2033.01</v>
      </c>
      <c r="EE127" s="31">
        <f t="shared" ca="1" si="253"/>
        <v>-2090.6799999999998</v>
      </c>
      <c r="EF127" s="31">
        <f t="shared" ca="1" si="254"/>
        <v>-1913.57</v>
      </c>
      <c r="EG127" s="32">
        <f t="shared" ca="1" si="255"/>
        <v>-14997.050000000005</v>
      </c>
      <c r="EH127" s="32">
        <f t="shared" ca="1" si="256"/>
        <v>-19057.520000000008</v>
      </c>
      <c r="EI127" s="32">
        <f t="shared" ca="1" si="257"/>
        <v>-7480.7300000000014</v>
      </c>
      <c r="EJ127" s="32">
        <f t="shared" ca="1" si="258"/>
        <v>-5129.3100000000004</v>
      </c>
      <c r="EK127" s="32">
        <f t="shared" ca="1" si="259"/>
        <v>-5886.130000000001</v>
      </c>
      <c r="EL127" s="32">
        <f t="shared" ca="1" si="260"/>
        <v>-6472.2100000000028</v>
      </c>
      <c r="EM127" s="32">
        <f t="shared" ca="1" si="261"/>
        <v>-15263.91</v>
      </c>
      <c r="EN127" s="32">
        <f t="shared" ca="1" si="262"/>
        <v>-5486.1699999999992</v>
      </c>
      <c r="EO127" s="32">
        <f t="shared" ca="1" si="263"/>
        <v>-6456.72</v>
      </c>
      <c r="EP127" s="32">
        <f t="shared" ca="1" si="264"/>
        <v>-14904.340000000004</v>
      </c>
      <c r="EQ127" s="32">
        <f t="shared" ca="1" si="265"/>
        <v>-15516.220000000007</v>
      </c>
      <c r="ER127" s="32">
        <f t="shared" ca="1" si="266"/>
        <v>-14374.040000000003</v>
      </c>
    </row>
    <row r="128" spans="1:148" x14ac:dyDescent="0.25">
      <c r="A128" t="s">
        <v>508</v>
      </c>
      <c r="B128" s="1" t="s">
        <v>116</v>
      </c>
      <c r="C128" t="str">
        <f t="shared" ca="1" si="319"/>
        <v>SCTG</v>
      </c>
      <c r="D128" t="str">
        <f t="shared" ca="1" si="320"/>
        <v>Scotford Industrial System</v>
      </c>
      <c r="E128" s="51">
        <v>5.9234</v>
      </c>
      <c r="F128" s="51">
        <v>188.3536</v>
      </c>
      <c r="G128" s="51">
        <v>54.098199999999999</v>
      </c>
      <c r="H128" s="51">
        <v>0</v>
      </c>
      <c r="I128" s="51">
        <v>32.728499999999997</v>
      </c>
      <c r="J128" s="51">
        <v>2.6349999999999998</v>
      </c>
      <c r="K128" s="51">
        <v>29.892199999999999</v>
      </c>
      <c r="L128" s="51">
        <v>251.02379999999999</v>
      </c>
      <c r="M128" s="51">
        <v>0</v>
      </c>
      <c r="N128" s="51">
        <v>44.023299999999999</v>
      </c>
      <c r="O128" s="51">
        <v>88.103099999999998</v>
      </c>
      <c r="P128" s="51">
        <v>3.1049000000000002</v>
      </c>
      <c r="Q128" s="32">
        <v>348.86</v>
      </c>
      <c r="R128" s="32">
        <v>23155.49</v>
      </c>
      <c r="S128" s="32">
        <v>7172.11</v>
      </c>
      <c r="T128" s="32">
        <v>0</v>
      </c>
      <c r="U128" s="32">
        <v>1436.85</v>
      </c>
      <c r="V128" s="32">
        <v>117.86</v>
      </c>
      <c r="W128" s="32">
        <v>21519.59</v>
      </c>
      <c r="X128" s="32">
        <v>175205.82</v>
      </c>
      <c r="Y128" s="32">
        <v>0</v>
      </c>
      <c r="Z128" s="32">
        <v>1711.39</v>
      </c>
      <c r="AA128" s="32">
        <v>28620.33</v>
      </c>
      <c r="AB128" s="32">
        <v>159.59</v>
      </c>
      <c r="AC128" s="2">
        <v>2.91</v>
      </c>
      <c r="AD128" s="2">
        <v>2.91</v>
      </c>
      <c r="AE128" s="2">
        <v>2.91</v>
      </c>
      <c r="AF128" s="2">
        <v>2.91</v>
      </c>
      <c r="AG128" s="2">
        <v>2.91</v>
      </c>
      <c r="AH128" s="2">
        <v>2.5099999999999998</v>
      </c>
      <c r="AI128" s="2">
        <v>2.5099999999999998</v>
      </c>
      <c r="AJ128" s="2">
        <v>2.5099999999999998</v>
      </c>
      <c r="AK128" s="2">
        <v>2.5099999999999998</v>
      </c>
      <c r="AL128" s="2">
        <v>2.5099999999999998</v>
      </c>
      <c r="AM128" s="2">
        <v>2.5099999999999998</v>
      </c>
      <c r="AN128" s="2">
        <v>2.5099999999999998</v>
      </c>
      <c r="AO128" s="33">
        <v>10.15</v>
      </c>
      <c r="AP128" s="33">
        <v>673.82</v>
      </c>
      <c r="AQ128" s="33">
        <v>208.71</v>
      </c>
      <c r="AR128" s="33">
        <v>0</v>
      </c>
      <c r="AS128" s="33">
        <v>41.81</v>
      </c>
      <c r="AT128" s="33">
        <v>2.96</v>
      </c>
      <c r="AU128" s="33">
        <v>540.14</v>
      </c>
      <c r="AV128" s="33">
        <v>4397.67</v>
      </c>
      <c r="AW128" s="33">
        <v>0</v>
      </c>
      <c r="AX128" s="33">
        <v>42.96</v>
      </c>
      <c r="AY128" s="33">
        <v>718.37</v>
      </c>
      <c r="AZ128" s="33">
        <v>4.01</v>
      </c>
      <c r="BA128" s="31">
        <f t="shared" si="267"/>
        <v>-0.38</v>
      </c>
      <c r="BB128" s="31">
        <f t="shared" si="268"/>
        <v>-25.47</v>
      </c>
      <c r="BC128" s="31">
        <f t="shared" si="269"/>
        <v>-7.89</v>
      </c>
      <c r="BD128" s="31">
        <f t="shared" si="270"/>
        <v>0</v>
      </c>
      <c r="BE128" s="31">
        <f t="shared" si="271"/>
        <v>-2.16</v>
      </c>
      <c r="BF128" s="31">
        <f t="shared" si="272"/>
        <v>-0.18</v>
      </c>
      <c r="BG128" s="31">
        <f t="shared" si="273"/>
        <v>32.28</v>
      </c>
      <c r="BH128" s="31">
        <f t="shared" si="274"/>
        <v>262.81</v>
      </c>
      <c r="BI128" s="31">
        <f t="shared" si="275"/>
        <v>0</v>
      </c>
      <c r="BJ128" s="31">
        <f t="shared" si="276"/>
        <v>11.47</v>
      </c>
      <c r="BK128" s="31">
        <f t="shared" si="277"/>
        <v>191.76</v>
      </c>
      <c r="BL128" s="31">
        <f t="shared" si="278"/>
        <v>1.07</v>
      </c>
      <c r="BM128" s="6">
        <f t="shared" ca="1" si="321"/>
        <v>4.7800000000000002E-2</v>
      </c>
      <c r="BN128" s="6">
        <f t="shared" ca="1" si="321"/>
        <v>4.7800000000000002E-2</v>
      </c>
      <c r="BO128" s="6">
        <f t="shared" ca="1" si="321"/>
        <v>4.7800000000000002E-2</v>
      </c>
      <c r="BP128" s="6">
        <f t="shared" ca="1" si="321"/>
        <v>4.7800000000000002E-2</v>
      </c>
      <c r="BQ128" s="6">
        <f t="shared" ca="1" si="321"/>
        <v>4.7800000000000002E-2</v>
      </c>
      <c r="BR128" s="6">
        <f t="shared" ca="1" si="321"/>
        <v>4.7800000000000002E-2</v>
      </c>
      <c r="BS128" s="6">
        <f t="shared" ca="1" si="321"/>
        <v>4.7800000000000002E-2</v>
      </c>
      <c r="BT128" s="6">
        <f t="shared" ca="1" si="321"/>
        <v>4.7800000000000002E-2</v>
      </c>
      <c r="BU128" s="6">
        <f t="shared" ca="1" si="321"/>
        <v>4.7800000000000002E-2</v>
      </c>
      <c r="BV128" s="6">
        <f t="shared" ca="1" si="321"/>
        <v>4.7800000000000002E-2</v>
      </c>
      <c r="BW128" s="6">
        <f t="shared" ca="1" si="321"/>
        <v>4.7800000000000002E-2</v>
      </c>
      <c r="BX128" s="6">
        <f t="shared" ca="1" si="321"/>
        <v>4.7800000000000002E-2</v>
      </c>
      <c r="BY128" s="31">
        <f t="shared" ca="1" si="306"/>
        <v>16.68</v>
      </c>
      <c r="BZ128" s="31">
        <f t="shared" ca="1" si="307"/>
        <v>1106.83</v>
      </c>
      <c r="CA128" s="31">
        <f t="shared" ca="1" si="308"/>
        <v>342.83</v>
      </c>
      <c r="CB128" s="31">
        <f t="shared" ca="1" si="309"/>
        <v>0</v>
      </c>
      <c r="CC128" s="31">
        <f t="shared" ca="1" si="310"/>
        <v>68.680000000000007</v>
      </c>
      <c r="CD128" s="31">
        <f t="shared" ca="1" si="311"/>
        <v>5.63</v>
      </c>
      <c r="CE128" s="31">
        <f t="shared" ca="1" si="312"/>
        <v>1028.6400000000001</v>
      </c>
      <c r="CF128" s="31">
        <f t="shared" ca="1" si="313"/>
        <v>8374.84</v>
      </c>
      <c r="CG128" s="31">
        <f t="shared" ca="1" si="314"/>
        <v>0</v>
      </c>
      <c r="CH128" s="31">
        <f t="shared" ca="1" si="315"/>
        <v>81.8</v>
      </c>
      <c r="CI128" s="31">
        <f t="shared" ca="1" si="316"/>
        <v>1368.05</v>
      </c>
      <c r="CJ128" s="31">
        <f t="shared" ca="1" si="317"/>
        <v>7.63</v>
      </c>
      <c r="CK128" s="32">
        <f t="shared" ca="1" si="279"/>
        <v>0.24</v>
      </c>
      <c r="CL128" s="32">
        <f t="shared" ca="1" si="280"/>
        <v>16.21</v>
      </c>
      <c r="CM128" s="32">
        <f t="shared" ca="1" si="281"/>
        <v>5.0199999999999996</v>
      </c>
      <c r="CN128" s="32">
        <f t="shared" ca="1" si="282"/>
        <v>0</v>
      </c>
      <c r="CO128" s="32">
        <f t="shared" ca="1" si="283"/>
        <v>1.01</v>
      </c>
      <c r="CP128" s="32">
        <f t="shared" ca="1" si="284"/>
        <v>0.08</v>
      </c>
      <c r="CQ128" s="32">
        <f t="shared" ca="1" si="285"/>
        <v>15.06</v>
      </c>
      <c r="CR128" s="32">
        <f t="shared" ca="1" si="286"/>
        <v>122.64</v>
      </c>
      <c r="CS128" s="32">
        <f t="shared" ca="1" si="287"/>
        <v>0</v>
      </c>
      <c r="CT128" s="32">
        <f t="shared" ca="1" si="288"/>
        <v>1.2</v>
      </c>
      <c r="CU128" s="32">
        <f t="shared" ca="1" si="289"/>
        <v>20.03</v>
      </c>
      <c r="CV128" s="32">
        <f t="shared" ca="1" si="290"/>
        <v>0.11</v>
      </c>
      <c r="CW128" s="31">
        <f t="shared" ca="1" si="291"/>
        <v>7.1499999999999977</v>
      </c>
      <c r="CX128" s="31">
        <f t="shared" ca="1" si="292"/>
        <v>474.68999999999994</v>
      </c>
      <c r="CY128" s="31">
        <f t="shared" ca="1" si="293"/>
        <v>147.02999999999994</v>
      </c>
      <c r="CZ128" s="31">
        <f t="shared" ca="1" si="294"/>
        <v>0</v>
      </c>
      <c r="DA128" s="31">
        <f t="shared" ca="1" si="295"/>
        <v>30.04000000000001</v>
      </c>
      <c r="DB128" s="31">
        <f t="shared" ca="1" si="296"/>
        <v>2.93</v>
      </c>
      <c r="DC128" s="31">
        <f t="shared" ca="1" si="297"/>
        <v>471.28000000000009</v>
      </c>
      <c r="DD128" s="31">
        <f t="shared" ca="1" si="298"/>
        <v>3836.9999999999995</v>
      </c>
      <c r="DE128" s="31">
        <f t="shared" ca="1" si="299"/>
        <v>0</v>
      </c>
      <c r="DF128" s="31">
        <f t="shared" ca="1" si="300"/>
        <v>28.57</v>
      </c>
      <c r="DG128" s="31">
        <f t="shared" ca="1" si="301"/>
        <v>477.94999999999993</v>
      </c>
      <c r="DH128" s="31">
        <f t="shared" ca="1" si="302"/>
        <v>2.66</v>
      </c>
      <c r="DI128" s="32">
        <f t="shared" ca="1" si="231"/>
        <v>0.36</v>
      </c>
      <c r="DJ128" s="32">
        <f t="shared" ca="1" si="232"/>
        <v>23.73</v>
      </c>
      <c r="DK128" s="32">
        <f t="shared" ca="1" si="233"/>
        <v>7.35</v>
      </c>
      <c r="DL128" s="32">
        <f t="shared" ca="1" si="234"/>
        <v>0</v>
      </c>
      <c r="DM128" s="32">
        <f t="shared" ca="1" si="235"/>
        <v>1.5</v>
      </c>
      <c r="DN128" s="32">
        <f t="shared" ca="1" si="236"/>
        <v>0.15</v>
      </c>
      <c r="DO128" s="32">
        <f t="shared" ca="1" si="237"/>
        <v>23.56</v>
      </c>
      <c r="DP128" s="32">
        <f t="shared" ca="1" si="238"/>
        <v>191.85</v>
      </c>
      <c r="DQ128" s="32">
        <f t="shared" ca="1" si="239"/>
        <v>0</v>
      </c>
      <c r="DR128" s="32">
        <f t="shared" ca="1" si="240"/>
        <v>1.43</v>
      </c>
      <c r="DS128" s="32">
        <f t="shared" ca="1" si="241"/>
        <v>23.9</v>
      </c>
      <c r="DT128" s="32">
        <f t="shared" ca="1" si="242"/>
        <v>0.13</v>
      </c>
      <c r="DU128" s="31">
        <f t="shared" ca="1" si="243"/>
        <v>1.33</v>
      </c>
      <c r="DV128" s="31">
        <f t="shared" ca="1" si="244"/>
        <v>87.38</v>
      </c>
      <c r="DW128" s="31">
        <f t="shared" ca="1" si="245"/>
        <v>26.75</v>
      </c>
      <c r="DX128" s="31">
        <f t="shared" ca="1" si="246"/>
        <v>0</v>
      </c>
      <c r="DY128" s="31">
        <f t="shared" ca="1" si="247"/>
        <v>5.33</v>
      </c>
      <c r="DZ128" s="31">
        <f t="shared" ca="1" si="248"/>
        <v>0.51</v>
      </c>
      <c r="EA128" s="31">
        <f t="shared" ca="1" si="249"/>
        <v>81.430000000000007</v>
      </c>
      <c r="EB128" s="31">
        <f t="shared" ca="1" si="250"/>
        <v>653.99</v>
      </c>
      <c r="EC128" s="31">
        <f t="shared" ca="1" si="251"/>
        <v>0</v>
      </c>
      <c r="ED128" s="31">
        <f t="shared" ca="1" si="252"/>
        <v>4.74</v>
      </c>
      <c r="EE128" s="31">
        <f t="shared" ca="1" si="253"/>
        <v>78.150000000000006</v>
      </c>
      <c r="EF128" s="31">
        <f t="shared" ca="1" si="254"/>
        <v>0.43</v>
      </c>
      <c r="EG128" s="32">
        <f t="shared" ca="1" si="255"/>
        <v>8.8399999999999981</v>
      </c>
      <c r="EH128" s="32">
        <f t="shared" ca="1" si="256"/>
        <v>585.79999999999995</v>
      </c>
      <c r="EI128" s="32">
        <f t="shared" ca="1" si="257"/>
        <v>181.12999999999994</v>
      </c>
      <c r="EJ128" s="32">
        <f t="shared" ca="1" si="258"/>
        <v>0</v>
      </c>
      <c r="EK128" s="32">
        <f t="shared" ca="1" si="259"/>
        <v>36.870000000000012</v>
      </c>
      <c r="EL128" s="32">
        <f t="shared" ca="1" si="260"/>
        <v>3.59</v>
      </c>
      <c r="EM128" s="32">
        <f t="shared" ca="1" si="261"/>
        <v>576.2700000000001</v>
      </c>
      <c r="EN128" s="32">
        <f t="shared" ca="1" si="262"/>
        <v>4682.8399999999992</v>
      </c>
      <c r="EO128" s="32">
        <f t="shared" ca="1" si="263"/>
        <v>0</v>
      </c>
      <c r="EP128" s="32">
        <f t="shared" ca="1" si="264"/>
        <v>34.74</v>
      </c>
      <c r="EQ128" s="32">
        <f t="shared" ca="1" si="265"/>
        <v>579.99999999999989</v>
      </c>
      <c r="ER128" s="32">
        <f t="shared" ca="1" si="266"/>
        <v>3.22</v>
      </c>
    </row>
    <row r="129" spans="1:148" x14ac:dyDescent="0.25">
      <c r="A129" t="s">
        <v>462</v>
      </c>
      <c r="B129" s="1" t="s">
        <v>26</v>
      </c>
      <c r="C129" t="str">
        <f t="shared" ca="1" si="319"/>
        <v>SD1</v>
      </c>
      <c r="D129" t="str">
        <f t="shared" ca="1" si="320"/>
        <v>Sundance #1</v>
      </c>
      <c r="E129" s="51">
        <v>166344.49191000001</v>
      </c>
      <c r="F129" s="51">
        <v>137770.40937770001</v>
      </c>
      <c r="G129" s="51">
        <v>175098.1502</v>
      </c>
      <c r="H129" s="51">
        <v>167782.10073000001</v>
      </c>
      <c r="I129" s="51">
        <v>108094.62815999999</v>
      </c>
      <c r="J129" s="51">
        <v>151812.42378000001</v>
      </c>
      <c r="K129" s="51">
        <v>133727.1484677</v>
      </c>
      <c r="L129" s="51">
        <v>161327.2082702</v>
      </c>
      <c r="M129" s="51">
        <v>156376.26437349999</v>
      </c>
      <c r="N129" s="51">
        <v>188739.89172000001</v>
      </c>
      <c r="O129" s="51">
        <v>178590.55721999999</v>
      </c>
      <c r="P129" s="51">
        <v>191809.61650999999</v>
      </c>
      <c r="Q129" s="32">
        <v>7644579.7199999997</v>
      </c>
      <c r="R129" s="32">
        <v>13252938.76</v>
      </c>
      <c r="S129" s="32">
        <v>7692735.4699999997</v>
      </c>
      <c r="T129" s="32">
        <v>5283841.76</v>
      </c>
      <c r="U129" s="32">
        <v>3723882.9</v>
      </c>
      <c r="V129" s="32">
        <v>6464534.1500000004</v>
      </c>
      <c r="W129" s="32">
        <v>17515971.949999999</v>
      </c>
      <c r="X129" s="32">
        <v>7194078.7800000003</v>
      </c>
      <c r="Y129" s="32">
        <v>3725741.57</v>
      </c>
      <c r="Z129" s="32">
        <v>5181889.47</v>
      </c>
      <c r="AA129" s="32">
        <v>6832027.9800000004</v>
      </c>
      <c r="AB129" s="32">
        <v>5260662.1100000003</v>
      </c>
      <c r="AC129" s="2">
        <v>3.95</v>
      </c>
      <c r="AD129" s="2">
        <v>3.95</v>
      </c>
      <c r="AE129" s="2">
        <v>3.95</v>
      </c>
      <c r="AF129" s="2">
        <v>3.95</v>
      </c>
      <c r="AG129" s="2">
        <v>3.95</v>
      </c>
      <c r="AH129" s="2">
        <v>3.95</v>
      </c>
      <c r="AI129" s="2">
        <v>3.95</v>
      </c>
      <c r="AJ129" s="2">
        <v>3.95</v>
      </c>
      <c r="AK129" s="2">
        <v>3.95</v>
      </c>
      <c r="AL129" s="2">
        <v>3.95</v>
      </c>
      <c r="AM129" s="2">
        <v>3.95</v>
      </c>
      <c r="AN129" s="2">
        <v>3.95</v>
      </c>
      <c r="AO129" s="33">
        <v>301960.90000000002</v>
      </c>
      <c r="AP129" s="33">
        <v>523491.08</v>
      </c>
      <c r="AQ129" s="33">
        <v>303863.05</v>
      </c>
      <c r="AR129" s="33">
        <v>208711.75</v>
      </c>
      <c r="AS129" s="33">
        <v>147093.37</v>
      </c>
      <c r="AT129" s="33">
        <v>255349.1</v>
      </c>
      <c r="AU129" s="33">
        <v>691880.89</v>
      </c>
      <c r="AV129" s="33">
        <v>284166.11</v>
      </c>
      <c r="AW129" s="33">
        <v>147166.79</v>
      </c>
      <c r="AX129" s="33">
        <v>204684.63</v>
      </c>
      <c r="AY129" s="33">
        <v>269865.11</v>
      </c>
      <c r="AZ129" s="33">
        <v>207796.15</v>
      </c>
      <c r="BA129" s="31">
        <f t="shared" si="267"/>
        <v>-8409.0400000000009</v>
      </c>
      <c r="BB129" s="31">
        <f t="shared" si="268"/>
        <v>-14578.23</v>
      </c>
      <c r="BC129" s="31">
        <f t="shared" si="269"/>
        <v>-8462.01</v>
      </c>
      <c r="BD129" s="31">
        <f t="shared" si="270"/>
        <v>-7925.76</v>
      </c>
      <c r="BE129" s="31">
        <f t="shared" si="271"/>
        <v>-5585.82</v>
      </c>
      <c r="BF129" s="31">
        <f t="shared" si="272"/>
        <v>-9696.7999999999993</v>
      </c>
      <c r="BG129" s="31">
        <f t="shared" si="273"/>
        <v>26273.96</v>
      </c>
      <c r="BH129" s="31">
        <f t="shared" si="274"/>
        <v>10791.12</v>
      </c>
      <c r="BI129" s="31">
        <f t="shared" si="275"/>
        <v>5588.61</v>
      </c>
      <c r="BJ129" s="31">
        <f t="shared" si="276"/>
        <v>34718.660000000003</v>
      </c>
      <c r="BK129" s="31">
        <f t="shared" si="277"/>
        <v>45774.59</v>
      </c>
      <c r="BL129" s="31">
        <f t="shared" si="278"/>
        <v>35246.44</v>
      </c>
      <c r="BM129" s="6">
        <f t="shared" ca="1" si="321"/>
        <v>6.8699999999999997E-2</v>
      </c>
      <c r="BN129" s="6">
        <f t="shared" ca="1" si="321"/>
        <v>6.8699999999999997E-2</v>
      </c>
      <c r="BO129" s="6">
        <f t="shared" ca="1" si="321"/>
        <v>6.8699999999999997E-2</v>
      </c>
      <c r="BP129" s="6">
        <f t="shared" ca="1" si="321"/>
        <v>6.8699999999999997E-2</v>
      </c>
      <c r="BQ129" s="6">
        <f t="shared" ca="1" si="321"/>
        <v>6.8699999999999997E-2</v>
      </c>
      <c r="BR129" s="6">
        <f t="shared" ca="1" si="321"/>
        <v>6.8699999999999997E-2</v>
      </c>
      <c r="BS129" s="6">
        <f t="shared" ca="1" si="321"/>
        <v>6.8699999999999997E-2</v>
      </c>
      <c r="BT129" s="6">
        <f t="shared" ca="1" si="321"/>
        <v>6.8699999999999997E-2</v>
      </c>
      <c r="BU129" s="6">
        <f t="shared" ca="1" si="321"/>
        <v>6.8699999999999997E-2</v>
      </c>
      <c r="BV129" s="6">
        <f t="shared" ca="1" si="321"/>
        <v>6.8699999999999997E-2</v>
      </c>
      <c r="BW129" s="6">
        <f t="shared" ca="1" si="321"/>
        <v>6.8699999999999997E-2</v>
      </c>
      <c r="BX129" s="6">
        <f t="shared" ca="1" si="321"/>
        <v>6.8699999999999997E-2</v>
      </c>
      <c r="BY129" s="31">
        <f t="shared" ca="1" si="306"/>
        <v>525182.63</v>
      </c>
      <c r="BZ129" s="31">
        <f t="shared" ca="1" si="307"/>
        <v>910476.89</v>
      </c>
      <c r="CA129" s="31">
        <f t="shared" ca="1" si="308"/>
        <v>528490.93000000005</v>
      </c>
      <c r="CB129" s="31">
        <f t="shared" ca="1" si="309"/>
        <v>362999.93</v>
      </c>
      <c r="CC129" s="31">
        <f t="shared" ca="1" si="310"/>
        <v>255830.76</v>
      </c>
      <c r="CD129" s="31">
        <f t="shared" ca="1" si="311"/>
        <v>444113.5</v>
      </c>
      <c r="CE129" s="31">
        <f t="shared" ca="1" si="312"/>
        <v>1203347.27</v>
      </c>
      <c r="CF129" s="31">
        <f t="shared" ca="1" si="313"/>
        <v>494233.21</v>
      </c>
      <c r="CG129" s="31">
        <f t="shared" ca="1" si="314"/>
        <v>255958.45</v>
      </c>
      <c r="CH129" s="31">
        <f t="shared" ca="1" si="315"/>
        <v>355995.81</v>
      </c>
      <c r="CI129" s="31">
        <f t="shared" ca="1" si="316"/>
        <v>469360.32</v>
      </c>
      <c r="CJ129" s="31">
        <f t="shared" ca="1" si="317"/>
        <v>361407.49</v>
      </c>
      <c r="CK129" s="32">
        <f t="shared" ca="1" si="279"/>
        <v>5351.21</v>
      </c>
      <c r="CL129" s="32">
        <f t="shared" ca="1" si="280"/>
        <v>9277.06</v>
      </c>
      <c r="CM129" s="32">
        <f t="shared" ca="1" si="281"/>
        <v>5384.91</v>
      </c>
      <c r="CN129" s="32">
        <f t="shared" ca="1" si="282"/>
        <v>3698.69</v>
      </c>
      <c r="CO129" s="32">
        <f t="shared" ca="1" si="283"/>
        <v>2606.7199999999998</v>
      </c>
      <c r="CP129" s="32">
        <f t="shared" ca="1" si="284"/>
        <v>4525.17</v>
      </c>
      <c r="CQ129" s="32">
        <f t="shared" ca="1" si="285"/>
        <v>12261.18</v>
      </c>
      <c r="CR129" s="32">
        <f t="shared" ca="1" si="286"/>
        <v>5035.8599999999997</v>
      </c>
      <c r="CS129" s="32">
        <f t="shared" ca="1" si="287"/>
        <v>2608.02</v>
      </c>
      <c r="CT129" s="32">
        <f t="shared" ca="1" si="288"/>
        <v>3627.32</v>
      </c>
      <c r="CU129" s="32">
        <f t="shared" ca="1" si="289"/>
        <v>4782.42</v>
      </c>
      <c r="CV129" s="32">
        <f t="shared" ca="1" si="290"/>
        <v>3682.46</v>
      </c>
      <c r="CW129" s="31">
        <f t="shared" ca="1" si="291"/>
        <v>236981.97999999995</v>
      </c>
      <c r="CX129" s="31">
        <f t="shared" ca="1" si="292"/>
        <v>410841.10000000003</v>
      </c>
      <c r="CY129" s="31">
        <f t="shared" ca="1" si="293"/>
        <v>238474.8000000001</v>
      </c>
      <c r="CZ129" s="31">
        <f t="shared" ca="1" si="294"/>
        <v>165912.63</v>
      </c>
      <c r="DA129" s="31">
        <f t="shared" ca="1" si="295"/>
        <v>116929.93000000002</v>
      </c>
      <c r="DB129" s="31">
        <f t="shared" ca="1" si="296"/>
        <v>202986.36999999997</v>
      </c>
      <c r="DC129" s="31">
        <f t="shared" ca="1" si="297"/>
        <v>497453.59999999992</v>
      </c>
      <c r="DD129" s="31">
        <f t="shared" ca="1" si="298"/>
        <v>204311.84000000003</v>
      </c>
      <c r="DE129" s="31">
        <f t="shared" ca="1" si="299"/>
        <v>105811.06999999999</v>
      </c>
      <c r="DF129" s="31">
        <f t="shared" ca="1" si="300"/>
        <v>120219.84</v>
      </c>
      <c r="DG129" s="31">
        <f t="shared" ca="1" si="301"/>
        <v>158503.04000000001</v>
      </c>
      <c r="DH129" s="31">
        <f t="shared" ca="1" si="302"/>
        <v>122047.36000000002</v>
      </c>
      <c r="DI129" s="32">
        <f t="shared" ca="1" si="231"/>
        <v>11849.1</v>
      </c>
      <c r="DJ129" s="32">
        <f t="shared" ca="1" si="232"/>
        <v>20542.060000000001</v>
      </c>
      <c r="DK129" s="32">
        <f t="shared" ca="1" si="233"/>
        <v>11923.74</v>
      </c>
      <c r="DL129" s="32">
        <f t="shared" ca="1" si="234"/>
        <v>8295.6299999999992</v>
      </c>
      <c r="DM129" s="32">
        <f t="shared" ca="1" si="235"/>
        <v>5846.5</v>
      </c>
      <c r="DN129" s="32">
        <f t="shared" ca="1" si="236"/>
        <v>10149.32</v>
      </c>
      <c r="DO129" s="32">
        <f t="shared" ca="1" si="237"/>
        <v>24872.68</v>
      </c>
      <c r="DP129" s="32">
        <f t="shared" ca="1" si="238"/>
        <v>10215.59</v>
      </c>
      <c r="DQ129" s="32">
        <f t="shared" ca="1" si="239"/>
        <v>5290.55</v>
      </c>
      <c r="DR129" s="32">
        <f t="shared" ca="1" si="240"/>
        <v>6010.99</v>
      </c>
      <c r="DS129" s="32">
        <f t="shared" ca="1" si="241"/>
        <v>7925.15</v>
      </c>
      <c r="DT129" s="32">
        <f t="shared" ca="1" si="242"/>
        <v>6102.37</v>
      </c>
      <c r="DU129" s="31">
        <f t="shared" ca="1" si="243"/>
        <v>44176.89</v>
      </c>
      <c r="DV129" s="31">
        <f t="shared" ca="1" si="244"/>
        <v>75627.19</v>
      </c>
      <c r="DW129" s="31">
        <f t="shared" ca="1" si="245"/>
        <v>43395.1</v>
      </c>
      <c r="DX129" s="31">
        <f t="shared" ca="1" si="246"/>
        <v>29803.5</v>
      </c>
      <c r="DY129" s="31">
        <f t="shared" ca="1" si="247"/>
        <v>20740.27</v>
      </c>
      <c r="DZ129" s="31">
        <f t="shared" ca="1" si="248"/>
        <v>35530.300000000003</v>
      </c>
      <c r="EA129" s="31">
        <f t="shared" ca="1" si="249"/>
        <v>85948.82</v>
      </c>
      <c r="EB129" s="31">
        <f t="shared" ca="1" si="250"/>
        <v>34823.31</v>
      </c>
      <c r="EC129" s="31">
        <f t="shared" ca="1" si="251"/>
        <v>17787.509999999998</v>
      </c>
      <c r="ED129" s="31">
        <f t="shared" ca="1" si="252"/>
        <v>19937.990000000002</v>
      </c>
      <c r="EE129" s="31">
        <f t="shared" ca="1" si="253"/>
        <v>25916.9</v>
      </c>
      <c r="EF129" s="31">
        <f t="shared" ca="1" si="254"/>
        <v>19680.16</v>
      </c>
      <c r="EG129" s="32">
        <f t="shared" ca="1" si="255"/>
        <v>293007.96999999997</v>
      </c>
      <c r="EH129" s="32">
        <f t="shared" ca="1" si="256"/>
        <v>507010.35000000003</v>
      </c>
      <c r="EI129" s="32">
        <f t="shared" ca="1" si="257"/>
        <v>293793.64000000007</v>
      </c>
      <c r="EJ129" s="32">
        <f t="shared" ca="1" si="258"/>
        <v>204011.76</v>
      </c>
      <c r="EK129" s="32">
        <f t="shared" ca="1" si="259"/>
        <v>143516.70000000001</v>
      </c>
      <c r="EL129" s="32">
        <f t="shared" ca="1" si="260"/>
        <v>248665.99</v>
      </c>
      <c r="EM129" s="32">
        <f t="shared" ca="1" si="261"/>
        <v>608275.09999999986</v>
      </c>
      <c r="EN129" s="32">
        <f t="shared" ca="1" si="262"/>
        <v>249350.74000000002</v>
      </c>
      <c r="EO129" s="32">
        <f t="shared" ca="1" si="263"/>
        <v>128889.12999999999</v>
      </c>
      <c r="EP129" s="32">
        <f t="shared" ca="1" si="264"/>
        <v>146168.82</v>
      </c>
      <c r="EQ129" s="32">
        <f t="shared" ca="1" si="265"/>
        <v>192345.09</v>
      </c>
      <c r="ER129" s="32">
        <f t="shared" ca="1" si="266"/>
        <v>147829.89000000001</v>
      </c>
    </row>
    <row r="130" spans="1:148" x14ac:dyDescent="0.25">
      <c r="A130" t="s">
        <v>462</v>
      </c>
      <c r="B130" s="1" t="s">
        <v>27</v>
      </c>
      <c r="C130" t="str">
        <f t="shared" ca="1" si="319"/>
        <v>SD2</v>
      </c>
      <c r="D130" t="str">
        <f t="shared" ca="1" si="320"/>
        <v>Sundance #2</v>
      </c>
      <c r="E130" s="51">
        <v>142771.90652799999</v>
      </c>
      <c r="F130" s="51">
        <v>155306.33976999999</v>
      </c>
      <c r="G130" s="51">
        <v>144732.24640880001</v>
      </c>
      <c r="H130" s="51">
        <v>149383.08887489999</v>
      </c>
      <c r="I130" s="51">
        <v>161365.38265760001</v>
      </c>
      <c r="J130" s="51">
        <v>147671.27233000001</v>
      </c>
      <c r="K130" s="51">
        <v>142867.84419999999</v>
      </c>
      <c r="L130" s="51">
        <v>174092.22229999999</v>
      </c>
      <c r="M130" s="51">
        <v>165224.97563</v>
      </c>
      <c r="N130" s="51">
        <v>159178.25163509999</v>
      </c>
      <c r="O130" s="51">
        <v>179139.91880000001</v>
      </c>
      <c r="P130" s="51">
        <v>186788.7985</v>
      </c>
      <c r="Q130" s="32">
        <v>6413331.79</v>
      </c>
      <c r="R130" s="32">
        <v>13883121.34</v>
      </c>
      <c r="S130" s="32">
        <v>6852532.5499999998</v>
      </c>
      <c r="T130" s="32">
        <v>4836804.68</v>
      </c>
      <c r="U130" s="32">
        <v>8658690.0899999999</v>
      </c>
      <c r="V130" s="32">
        <v>6429955.7400000002</v>
      </c>
      <c r="W130" s="32">
        <v>17599862.059999999</v>
      </c>
      <c r="X130" s="32">
        <v>7460172.4800000004</v>
      </c>
      <c r="Y130" s="32">
        <v>4094534.63</v>
      </c>
      <c r="Z130" s="32">
        <v>4382030.05</v>
      </c>
      <c r="AA130" s="32">
        <v>6813905.3399999999</v>
      </c>
      <c r="AB130" s="32">
        <v>5089542.5</v>
      </c>
      <c r="AC130" s="2">
        <v>3.95</v>
      </c>
      <c r="AD130" s="2">
        <v>3.95</v>
      </c>
      <c r="AE130" s="2">
        <v>3.95</v>
      </c>
      <c r="AF130" s="2">
        <v>3.95</v>
      </c>
      <c r="AG130" s="2">
        <v>3.95</v>
      </c>
      <c r="AH130" s="2">
        <v>3.95</v>
      </c>
      <c r="AI130" s="2">
        <v>3.95</v>
      </c>
      <c r="AJ130" s="2">
        <v>3.95</v>
      </c>
      <c r="AK130" s="2">
        <v>3.95</v>
      </c>
      <c r="AL130" s="2">
        <v>3.95</v>
      </c>
      <c r="AM130" s="2">
        <v>3.95</v>
      </c>
      <c r="AN130" s="2">
        <v>3.95</v>
      </c>
      <c r="AO130" s="33">
        <v>253326.61</v>
      </c>
      <c r="AP130" s="33">
        <v>548383.29</v>
      </c>
      <c r="AQ130" s="33">
        <v>270675.03999999998</v>
      </c>
      <c r="AR130" s="33">
        <v>191053.79</v>
      </c>
      <c r="AS130" s="33">
        <v>342018.26</v>
      </c>
      <c r="AT130" s="33">
        <v>253983.25</v>
      </c>
      <c r="AU130" s="33">
        <v>695194.55</v>
      </c>
      <c r="AV130" s="33">
        <v>294676.81</v>
      </c>
      <c r="AW130" s="33">
        <v>161734.12</v>
      </c>
      <c r="AX130" s="33">
        <v>173090.19</v>
      </c>
      <c r="AY130" s="33">
        <v>269149.26</v>
      </c>
      <c r="AZ130" s="33">
        <v>201036.93</v>
      </c>
      <c r="BA130" s="31">
        <f t="shared" si="267"/>
        <v>-7054.66</v>
      </c>
      <c r="BB130" s="31">
        <f t="shared" si="268"/>
        <v>-15271.43</v>
      </c>
      <c r="BC130" s="31">
        <f t="shared" si="269"/>
        <v>-7537.79</v>
      </c>
      <c r="BD130" s="31">
        <f t="shared" si="270"/>
        <v>-7255.21</v>
      </c>
      <c r="BE130" s="31">
        <f t="shared" si="271"/>
        <v>-12988.04</v>
      </c>
      <c r="BF130" s="31">
        <f t="shared" si="272"/>
        <v>-9644.93</v>
      </c>
      <c r="BG130" s="31">
        <f t="shared" si="273"/>
        <v>26399.79</v>
      </c>
      <c r="BH130" s="31">
        <f t="shared" si="274"/>
        <v>11190.26</v>
      </c>
      <c r="BI130" s="31">
        <f t="shared" si="275"/>
        <v>6141.8</v>
      </c>
      <c r="BJ130" s="31">
        <f t="shared" si="276"/>
        <v>29359.599999999999</v>
      </c>
      <c r="BK130" s="31">
        <f t="shared" si="277"/>
        <v>45653.17</v>
      </c>
      <c r="BL130" s="31">
        <f t="shared" si="278"/>
        <v>34099.93</v>
      </c>
      <c r="BM130" s="6">
        <f t="shared" ca="1" si="321"/>
        <v>6.8099999999999994E-2</v>
      </c>
      <c r="BN130" s="6">
        <f t="shared" ca="1" si="321"/>
        <v>6.8099999999999994E-2</v>
      </c>
      <c r="BO130" s="6">
        <f t="shared" ca="1" si="321"/>
        <v>6.8099999999999994E-2</v>
      </c>
      <c r="BP130" s="6">
        <f t="shared" ca="1" si="321"/>
        <v>6.8099999999999994E-2</v>
      </c>
      <c r="BQ130" s="6">
        <f t="shared" ca="1" si="321"/>
        <v>6.8099999999999994E-2</v>
      </c>
      <c r="BR130" s="6">
        <f t="shared" ca="1" si="321"/>
        <v>6.8099999999999994E-2</v>
      </c>
      <c r="BS130" s="6">
        <f t="shared" ca="1" si="321"/>
        <v>6.8099999999999994E-2</v>
      </c>
      <c r="BT130" s="6">
        <f t="shared" ca="1" si="321"/>
        <v>6.8099999999999994E-2</v>
      </c>
      <c r="BU130" s="6">
        <f t="shared" ca="1" si="321"/>
        <v>6.8099999999999994E-2</v>
      </c>
      <c r="BV130" s="6">
        <f t="shared" ca="1" si="321"/>
        <v>6.8099999999999994E-2</v>
      </c>
      <c r="BW130" s="6">
        <f t="shared" ca="1" si="321"/>
        <v>6.8099999999999994E-2</v>
      </c>
      <c r="BX130" s="6">
        <f t="shared" ca="1" si="321"/>
        <v>6.8099999999999994E-2</v>
      </c>
      <c r="BY130" s="31">
        <f t="shared" ca="1" si="306"/>
        <v>436747.89</v>
      </c>
      <c r="BZ130" s="31">
        <f t="shared" ca="1" si="307"/>
        <v>945440.56</v>
      </c>
      <c r="CA130" s="31">
        <f t="shared" ca="1" si="308"/>
        <v>466657.47</v>
      </c>
      <c r="CB130" s="31">
        <f t="shared" ca="1" si="309"/>
        <v>329386.40000000002</v>
      </c>
      <c r="CC130" s="31">
        <f t="shared" ca="1" si="310"/>
        <v>589656.80000000005</v>
      </c>
      <c r="CD130" s="31">
        <f t="shared" ca="1" si="311"/>
        <v>437879.99</v>
      </c>
      <c r="CE130" s="31">
        <f t="shared" ca="1" si="312"/>
        <v>1198550.6100000001</v>
      </c>
      <c r="CF130" s="31">
        <f t="shared" ca="1" si="313"/>
        <v>508037.75</v>
      </c>
      <c r="CG130" s="31">
        <f t="shared" ca="1" si="314"/>
        <v>278837.81</v>
      </c>
      <c r="CH130" s="31">
        <f t="shared" ca="1" si="315"/>
        <v>298416.25</v>
      </c>
      <c r="CI130" s="31">
        <f t="shared" ca="1" si="316"/>
        <v>464026.95</v>
      </c>
      <c r="CJ130" s="31">
        <f t="shared" ca="1" si="317"/>
        <v>346597.84</v>
      </c>
      <c r="CK130" s="32">
        <f t="shared" ca="1" si="279"/>
        <v>4489.33</v>
      </c>
      <c r="CL130" s="32">
        <f t="shared" ca="1" si="280"/>
        <v>9718.18</v>
      </c>
      <c r="CM130" s="32">
        <f t="shared" ca="1" si="281"/>
        <v>4796.7700000000004</v>
      </c>
      <c r="CN130" s="32">
        <f t="shared" ca="1" si="282"/>
        <v>3385.76</v>
      </c>
      <c r="CO130" s="32">
        <f t="shared" ca="1" si="283"/>
        <v>6061.08</v>
      </c>
      <c r="CP130" s="32">
        <f t="shared" ca="1" si="284"/>
        <v>4500.97</v>
      </c>
      <c r="CQ130" s="32">
        <f t="shared" ca="1" si="285"/>
        <v>12319.9</v>
      </c>
      <c r="CR130" s="32">
        <f t="shared" ca="1" si="286"/>
        <v>5222.12</v>
      </c>
      <c r="CS130" s="32">
        <f t="shared" ca="1" si="287"/>
        <v>2866.17</v>
      </c>
      <c r="CT130" s="32">
        <f t="shared" ca="1" si="288"/>
        <v>3067.42</v>
      </c>
      <c r="CU130" s="32">
        <f t="shared" ca="1" si="289"/>
        <v>4769.7299999999996</v>
      </c>
      <c r="CV130" s="32">
        <f t="shared" ca="1" si="290"/>
        <v>3562.68</v>
      </c>
      <c r="CW130" s="31">
        <f t="shared" ca="1" si="291"/>
        <v>194965.27000000005</v>
      </c>
      <c r="CX130" s="31">
        <f t="shared" ca="1" si="292"/>
        <v>422046.88000000006</v>
      </c>
      <c r="CY130" s="31">
        <f t="shared" ca="1" si="293"/>
        <v>208316.99000000002</v>
      </c>
      <c r="CZ130" s="31">
        <f t="shared" ca="1" si="294"/>
        <v>148973.58000000002</v>
      </c>
      <c r="DA130" s="31">
        <f t="shared" ca="1" si="295"/>
        <v>266687.65999999997</v>
      </c>
      <c r="DB130" s="31">
        <f t="shared" ca="1" si="296"/>
        <v>198042.63999999996</v>
      </c>
      <c r="DC130" s="31">
        <f t="shared" ca="1" si="297"/>
        <v>489276.17</v>
      </c>
      <c r="DD130" s="31">
        <f t="shared" ca="1" si="298"/>
        <v>207392.8</v>
      </c>
      <c r="DE130" s="31">
        <f t="shared" ca="1" si="299"/>
        <v>113828.05999999998</v>
      </c>
      <c r="DF130" s="31">
        <f t="shared" ca="1" si="300"/>
        <v>99033.879999999976</v>
      </c>
      <c r="DG130" s="31">
        <f t="shared" ca="1" si="301"/>
        <v>153994.25</v>
      </c>
      <c r="DH130" s="31">
        <f t="shared" ca="1" si="302"/>
        <v>115023.66000000003</v>
      </c>
      <c r="DI130" s="32">
        <f t="shared" ca="1" si="231"/>
        <v>9748.26</v>
      </c>
      <c r="DJ130" s="32">
        <f t="shared" ca="1" si="232"/>
        <v>21102.34</v>
      </c>
      <c r="DK130" s="32">
        <f t="shared" ca="1" si="233"/>
        <v>10415.85</v>
      </c>
      <c r="DL130" s="32">
        <f t="shared" ca="1" si="234"/>
        <v>7448.68</v>
      </c>
      <c r="DM130" s="32">
        <f t="shared" ca="1" si="235"/>
        <v>13334.38</v>
      </c>
      <c r="DN130" s="32">
        <f t="shared" ca="1" si="236"/>
        <v>9902.1299999999992</v>
      </c>
      <c r="DO130" s="32">
        <f t="shared" ca="1" si="237"/>
        <v>24463.81</v>
      </c>
      <c r="DP130" s="32">
        <f t="shared" ca="1" si="238"/>
        <v>10369.64</v>
      </c>
      <c r="DQ130" s="32">
        <f t="shared" ca="1" si="239"/>
        <v>5691.4</v>
      </c>
      <c r="DR130" s="32">
        <f t="shared" ca="1" si="240"/>
        <v>4951.6899999999996</v>
      </c>
      <c r="DS130" s="32">
        <f t="shared" ca="1" si="241"/>
        <v>7699.71</v>
      </c>
      <c r="DT130" s="32">
        <f t="shared" ca="1" si="242"/>
        <v>5751.18</v>
      </c>
      <c r="DU130" s="31">
        <f t="shared" ca="1" si="243"/>
        <v>36344.36</v>
      </c>
      <c r="DV130" s="31">
        <f t="shared" ca="1" si="244"/>
        <v>77689.94</v>
      </c>
      <c r="DW130" s="31">
        <f t="shared" ca="1" si="245"/>
        <v>37907.31</v>
      </c>
      <c r="DX130" s="31">
        <f t="shared" ca="1" si="246"/>
        <v>26760.68</v>
      </c>
      <c r="DY130" s="31">
        <f t="shared" ca="1" si="247"/>
        <v>47303.31</v>
      </c>
      <c r="DZ130" s="31">
        <f t="shared" ca="1" si="248"/>
        <v>34664.959999999999</v>
      </c>
      <c r="EA130" s="31">
        <f t="shared" ca="1" si="249"/>
        <v>84535.95</v>
      </c>
      <c r="EB130" s="31">
        <f t="shared" ca="1" si="250"/>
        <v>35348.43</v>
      </c>
      <c r="EC130" s="31">
        <f t="shared" ca="1" si="251"/>
        <v>19135.22</v>
      </c>
      <c r="ED130" s="31">
        <f t="shared" ca="1" si="252"/>
        <v>16424.38</v>
      </c>
      <c r="EE130" s="31">
        <f t="shared" ca="1" si="253"/>
        <v>25179.67</v>
      </c>
      <c r="EF130" s="31">
        <f t="shared" ca="1" si="254"/>
        <v>18547.580000000002</v>
      </c>
      <c r="EG130" s="32">
        <f t="shared" ca="1" si="255"/>
        <v>241057.89000000007</v>
      </c>
      <c r="EH130" s="32">
        <f t="shared" ca="1" si="256"/>
        <v>520839.16000000009</v>
      </c>
      <c r="EI130" s="32">
        <f t="shared" ca="1" si="257"/>
        <v>256640.15000000002</v>
      </c>
      <c r="EJ130" s="32">
        <f t="shared" ca="1" si="258"/>
        <v>183182.94</v>
      </c>
      <c r="EK130" s="32">
        <f t="shared" ca="1" si="259"/>
        <v>327325.34999999998</v>
      </c>
      <c r="EL130" s="32">
        <f t="shared" ca="1" si="260"/>
        <v>242609.72999999995</v>
      </c>
      <c r="EM130" s="32">
        <f t="shared" ca="1" si="261"/>
        <v>598275.92999999993</v>
      </c>
      <c r="EN130" s="32">
        <f t="shared" ca="1" si="262"/>
        <v>253110.87</v>
      </c>
      <c r="EO130" s="32">
        <f t="shared" ca="1" si="263"/>
        <v>138654.68</v>
      </c>
      <c r="EP130" s="32">
        <f t="shared" ca="1" si="264"/>
        <v>120409.94999999998</v>
      </c>
      <c r="EQ130" s="32">
        <f t="shared" ca="1" si="265"/>
        <v>186873.63</v>
      </c>
      <c r="ER130" s="32">
        <f t="shared" ca="1" si="266"/>
        <v>139322.42000000004</v>
      </c>
    </row>
    <row r="131" spans="1:148" x14ac:dyDescent="0.25">
      <c r="A131" t="s">
        <v>509</v>
      </c>
      <c r="B131" s="1" t="s">
        <v>23</v>
      </c>
      <c r="C131" t="str">
        <f t="shared" ca="1" si="319"/>
        <v>SD3</v>
      </c>
      <c r="D131" t="str">
        <f t="shared" ca="1" si="320"/>
        <v>Sundance #3</v>
      </c>
      <c r="E131" s="51">
        <v>161808.908937</v>
      </c>
      <c r="F131" s="51">
        <v>184596.72959999999</v>
      </c>
      <c r="G131" s="51">
        <v>206471.62346</v>
      </c>
      <c r="H131" s="51">
        <v>185481.71096999999</v>
      </c>
      <c r="I131" s="51">
        <v>186113.49583</v>
      </c>
      <c r="J131" s="51">
        <v>139428.331141</v>
      </c>
      <c r="K131" s="51">
        <v>153653.27593999999</v>
      </c>
      <c r="L131" s="51">
        <v>193239.57204629999</v>
      </c>
      <c r="M131" s="51">
        <v>139024.02377609999</v>
      </c>
      <c r="N131" s="51">
        <v>223761.97508</v>
      </c>
      <c r="O131" s="51">
        <v>187725.58664980001</v>
      </c>
      <c r="P131" s="51">
        <v>226718.83327599999</v>
      </c>
      <c r="Q131" s="32">
        <v>7642089.46</v>
      </c>
      <c r="R131" s="32">
        <v>16444091.83</v>
      </c>
      <c r="S131" s="32">
        <v>9037738.9399999995</v>
      </c>
      <c r="T131" s="32">
        <v>5932813.4299999997</v>
      </c>
      <c r="U131" s="32">
        <v>10978625.539999999</v>
      </c>
      <c r="V131" s="32">
        <v>5064148.74</v>
      </c>
      <c r="W131" s="32">
        <v>19807761.809999999</v>
      </c>
      <c r="X131" s="32">
        <v>9266820.1899999995</v>
      </c>
      <c r="Y131" s="32">
        <v>3094124.82</v>
      </c>
      <c r="Z131" s="32">
        <v>6113157.4100000001</v>
      </c>
      <c r="AA131" s="32">
        <v>6379060.4400000004</v>
      </c>
      <c r="AB131" s="32">
        <v>6072035.79</v>
      </c>
      <c r="AC131" s="2">
        <v>3.95</v>
      </c>
      <c r="AD131" s="2">
        <v>3.95</v>
      </c>
      <c r="AE131" s="2">
        <v>3.95</v>
      </c>
      <c r="AF131" s="2">
        <v>3.95</v>
      </c>
      <c r="AG131" s="2">
        <v>3.95</v>
      </c>
      <c r="AH131" s="2">
        <v>3.95</v>
      </c>
      <c r="AI131" s="2">
        <v>3.95</v>
      </c>
      <c r="AJ131" s="2">
        <v>3.95</v>
      </c>
      <c r="AK131" s="2">
        <v>3.95</v>
      </c>
      <c r="AL131" s="2">
        <v>3.95</v>
      </c>
      <c r="AM131" s="2">
        <v>3.95</v>
      </c>
      <c r="AN131" s="2">
        <v>3.95</v>
      </c>
      <c r="AO131" s="33">
        <v>301862.53000000003</v>
      </c>
      <c r="AP131" s="33">
        <v>649541.63</v>
      </c>
      <c r="AQ131" s="33">
        <v>356990.69</v>
      </c>
      <c r="AR131" s="33">
        <v>234346.13</v>
      </c>
      <c r="AS131" s="33">
        <v>433655.71</v>
      </c>
      <c r="AT131" s="33">
        <v>200033.88</v>
      </c>
      <c r="AU131" s="33">
        <v>782406.59</v>
      </c>
      <c r="AV131" s="33">
        <v>366039.4</v>
      </c>
      <c r="AW131" s="33">
        <v>122217.93</v>
      </c>
      <c r="AX131" s="33">
        <v>241469.72</v>
      </c>
      <c r="AY131" s="33">
        <v>251972.89</v>
      </c>
      <c r="AZ131" s="33">
        <v>239845.41</v>
      </c>
      <c r="BA131" s="31">
        <f t="shared" si="267"/>
        <v>-8406.2999999999993</v>
      </c>
      <c r="BB131" s="31">
        <f t="shared" si="268"/>
        <v>-18088.5</v>
      </c>
      <c r="BC131" s="31">
        <f t="shared" si="269"/>
        <v>-9941.51</v>
      </c>
      <c r="BD131" s="31">
        <f t="shared" si="270"/>
        <v>-8899.2199999999993</v>
      </c>
      <c r="BE131" s="31">
        <f t="shared" si="271"/>
        <v>-16467.939999999999</v>
      </c>
      <c r="BF131" s="31">
        <f t="shared" si="272"/>
        <v>-7596.22</v>
      </c>
      <c r="BG131" s="31">
        <f t="shared" si="273"/>
        <v>29711.64</v>
      </c>
      <c r="BH131" s="31">
        <f t="shared" si="274"/>
        <v>13900.23</v>
      </c>
      <c r="BI131" s="31">
        <f t="shared" si="275"/>
        <v>4641.1899999999996</v>
      </c>
      <c r="BJ131" s="31">
        <f t="shared" si="276"/>
        <v>40958.15</v>
      </c>
      <c r="BK131" s="31">
        <f t="shared" si="277"/>
        <v>42739.7</v>
      </c>
      <c r="BL131" s="31">
        <f t="shared" si="278"/>
        <v>40682.639999999999</v>
      </c>
      <c r="BM131" s="6">
        <f t="shared" ca="1" si="321"/>
        <v>6.9000000000000006E-2</v>
      </c>
      <c r="BN131" s="6">
        <f t="shared" ca="1" si="321"/>
        <v>6.9000000000000006E-2</v>
      </c>
      <c r="BO131" s="6">
        <f t="shared" ca="1" si="321"/>
        <v>6.9000000000000006E-2</v>
      </c>
      <c r="BP131" s="6">
        <f t="shared" ca="1" si="321"/>
        <v>6.9000000000000006E-2</v>
      </c>
      <c r="BQ131" s="6">
        <f t="shared" ca="1" si="321"/>
        <v>6.9000000000000006E-2</v>
      </c>
      <c r="BR131" s="6">
        <f t="shared" ca="1" si="321"/>
        <v>6.9000000000000006E-2</v>
      </c>
      <c r="BS131" s="6">
        <f t="shared" ca="1" si="321"/>
        <v>6.9000000000000006E-2</v>
      </c>
      <c r="BT131" s="6">
        <f t="shared" ca="1" si="321"/>
        <v>6.9000000000000006E-2</v>
      </c>
      <c r="BU131" s="6">
        <f t="shared" ca="1" si="321"/>
        <v>6.9000000000000006E-2</v>
      </c>
      <c r="BV131" s="6">
        <f t="shared" ca="1" si="321"/>
        <v>6.9000000000000006E-2</v>
      </c>
      <c r="BW131" s="6">
        <f t="shared" ca="1" si="321"/>
        <v>6.9000000000000006E-2</v>
      </c>
      <c r="BX131" s="6">
        <f t="shared" ca="1" si="321"/>
        <v>6.9000000000000006E-2</v>
      </c>
      <c r="BY131" s="31">
        <f t="shared" ca="1" si="306"/>
        <v>527304.17000000004</v>
      </c>
      <c r="BZ131" s="31">
        <f t="shared" ca="1" si="307"/>
        <v>1134642.3400000001</v>
      </c>
      <c r="CA131" s="31">
        <f t="shared" ca="1" si="308"/>
        <v>623603.99</v>
      </c>
      <c r="CB131" s="31">
        <f t="shared" ca="1" si="309"/>
        <v>409364.13</v>
      </c>
      <c r="CC131" s="31">
        <f t="shared" ca="1" si="310"/>
        <v>757525.16</v>
      </c>
      <c r="CD131" s="31">
        <f t="shared" ca="1" si="311"/>
        <v>349426.26</v>
      </c>
      <c r="CE131" s="31">
        <f t="shared" ca="1" si="312"/>
        <v>1366735.56</v>
      </c>
      <c r="CF131" s="31">
        <f t="shared" ca="1" si="313"/>
        <v>639410.59</v>
      </c>
      <c r="CG131" s="31">
        <f t="shared" ca="1" si="314"/>
        <v>213494.61</v>
      </c>
      <c r="CH131" s="31">
        <f t="shared" ca="1" si="315"/>
        <v>421807.86</v>
      </c>
      <c r="CI131" s="31">
        <f t="shared" ca="1" si="316"/>
        <v>440155.17</v>
      </c>
      <c r="CJ131" s="31">
        <f t="shared" ca="1" si="317"/>
        <v>418970.47</v>
      </c>
      <c r="CK131" s="32">
        <f t="shared" ca="1" si="279"/>
        <v>5349.46</v>
      </c>
      <c r="CL131" s="32">
        <f t="shared" ca="1" si="280"/>
        <v>11510.86</v>
      </c>
      <c r="CM131" s="32">
        <f t="shared" ca="1" si="281"/>
        <v>6326.42</v>
      </c>
      <c r="CN131" s="32">
        <f t="shared" ca="1" si="282"/>
        <v>4152.97</v>
      </c>
      <c r="CO131" s="32">
        <f t="shared" ca="1" si="283"/>
        <v>7685.04</v>
      </c>
      <c r="CP131" s="32">
        <f t="shared" ca="1" si="284"/>
        <v>3544.9</v>
      </c>
      <c r="CQ131" s="32">
        <f t="shared" ca="1" si="285"/>
        <v>13865.43</v>
      </c>
      <c r="CR131" s="32">
        <f t="shared" ca="1" si="286"/>
        <v>6486.77</v>
      </c>
      <c r="CS131" s="32">
        <f t="shared" ca="1" si="287"/>
        <v>2165.89</v>
      </c>
      <c r="CT131" s="32">
        <f t="shared" ca="1" si="288"/>
        <v>4279.21</v>
      </c>
      <c r="CU131" s="32">
        <f t="shared" ca="1" si="289"/>
        <v>4465.34</v>
      </c>
      <c r="CV131" s="32">
        <f t="shared" ca="1" si="290"/>
        <v>4250.43</v>
      </c>
      <c r="CW131" s="31">
        <f t="shared" ca="1" si="291"/>
        <v>239197.39999999997</v>
      </c>
      <c r="CX131" s="31">
        <f t="shared" ca="1" si="292"/>
        <v>514700.07000000018</v>
      </c>
      <c r="CY131" s="31">
        <f t="shared" ca="1" si="293"/>
        <v>282881.23000000004</v>
      </c>
      <c r="CZ131" s="31">
        <f t="shared" ca="1" si="294"/>
        <v>188070.18999999997</v>
      </c>
      <c r="DA131" s="31">
        <f t="shared" ca="1" si="295"/>
        <v>348022.43000000005</v>
      </c>
      <c r="DB131" s="31">
        <f t="shared" ca="1" si="296"/>
        <v>160533.50000000003</v>
      </c>
      <c r="DC131" s="31">
        <f t="shared" ca="1" si="297"/>
        <v>568482.76</v>
      </c>
      <c r="DD131" s="31">
        <f t="shared" ca="1" si="298"/>
        <v>265957.73</v>
      </c>
      <c r="DE131" s="31">
        <f t="shared" ca="1" si="299"/>
        <v>88801.38</v>
      </c>
      <c r="DF131" s="31">
        <f t="shared" ca="1" si="300"/>
        <v>143659.20000000001</v>
      </c>
      <c r="DG131" s="31">
        <f t="shared" ca="1" si="301"/>
        <v>149907.91999999998</v>
      </c>
      <c r="DH131" s="31">
        <f t="shared" ca="1" si="302"/>
        <v>142692.84999999998</v>
      </c>
      <c r="DI131" s="32">
        <f t="shared" ca="1" si="231"/>
        <v>11959.87</v>
      </c>
      <c r="DJ131" s="32">
        <f t="shared" ca="1" si="232"/>
        <v>25735</v>
      </c>
      <c r="DK131" s="32">
        <f t="shared" ca="1" si="233"/>
        <v>14144.06</v>
      </c>
      <c r="DL131" s="32">
        <f t="shared" ca="1" si="234"/>
        <v>9403.51</v>
      </c>
      <c r="DM131" s="32">
        <f t="shared" ca="1" si="235"/>
        <v>17401.12</v>
      </c>
      <c r="DN131" s="32">
        <f t="shared" ca="1" si="236"/>
        <v>8026.68</v>
      </c>
      <c r="DO131" s="32">
        <f t="shared" ca="1" si="237"/>
        <v>28424.14</v>
      </c>
      <c r="DP131" s="32">
        <f t="shared" ca="1" si="238"/>
        <v>13297.89</v>
      </c>
      <c r="DQ131" s="32">
        <f t="shared" ca="1" si="239"/>
        <v>4440.07</v>
      </c>
      <c r="DR131" s="32">
        <f t="shared" ca="1" si="240"/>
        <v>7182.96</v>
      </c>
      <c r="DS131" s="32">
        <f t="shared" ca="1" si="241"/>
        <v>7495.4</v>
      </c>
      <c r="DT131" s="32">
        <f t="shared" ca="1" si="242"/>
        <v>7134.64</v>
      </c>
      <c r="DU131" s="31">
        <f t="shared" ca="1" si="243"/>
        <v>44589.88</v>
      </c>
      <c r="DV131" s="31">
        <f t="shared" ca="1" si="244"/>
        <v>94745.44</v>
      </c>
      <c r="DW131" s="31">
        <f t="shared" ca="1" si="245"/>
        <v>51475.71</v>
      </c>
      <c r="DX131" s="31">
        <f t="shared" ca="1" si="246"/>
        <v>33783.75</v>
      </c>
      <c r="DY131" s="31">
        <f t="shared" ca="1" si="247"/>
        <v>61729.94</v>
      </c>
      <c r="DZ131" s="31">
        <f t="shared" ca="1" si="248"/>
        <v>28099.439999999999</v>
      </c>
      <c r="EA131" s="31">
        <f t="shared" ca="1" si="249"/>
        <v>98221.07</v>
      </c>
      <c r="EB131" s="31">
        <f t="shared" ca="1" si="250"/>
        <v>45330.35</v>
      </c>
      <c r="EC131" s="31">
        <f t="shared" ca="1" si="251"/>
        <v>14928.07</v>
      </c>
      <c r="ED131" s="31">
        <f t="shared" ca="1" si="252"/>
        <v>23825.31</v>
      </c>
      <c r="EE131" s="31">
        <f t="shared" ca="1" si="253"/>
        <v>24511.51</v>
      </c>
      <c r="EF131" s="31">
        <f t="shared" ca="1" si="254"/>
        <v>23009.25</v>
      </c>
      <c r="EG131" s="32">
        <f t="shared" ca="1" si="255"/>
        <v>295747.14999999997</v>
      </c>
      <c r="EH131" s="32">
        <f t="shared" ca="1" si="256"/>
        <v>635180.51000000024</v>
      </c>
      <c r="EI131" s="32">
        <f t="shared" ca="1" si="257"/>
        <v>348501.00000000006</v>
      </c>
      <c r="EJ131" s="32">
        <f t="shared" ca="1" si="258"/>
        <v>231257.44999999998</v>
      </c>
      <c r="EK131" s="32">
        <f t="shared" ca="1" si="259"/>
        <v>427153.49000000005</v>
      </c>
      <c r="EL131" s="32">
        <f t="shared" ca="1" si="260"/>
        <v>196659.62000000002</v>
      </c>
      <c r="EM131" s="32">
        <f t="shared" ca="1" si="261"/>
        <v>695127.97</v>
      </c>
      <c r="EN131" s="32">
        <f t="shared" ca="1" si="262"/>
        <v>324585.96999999997</v>
      </c>
      <c r="EO131" s="32">
        <f t="shared" ca="1" si="263"/>
        <v>108169.52000000002</v>
      </c>
      <c r="EP131" s="32">
        <f t="shared" ca="1" si="264"/>
        <v>174667.47</v>
      </c>
      <c r="EQ131" s="32">
        <f t="shared" ca="1" si="265"/>
        <v>181914.83</v>
      </c>
      <c r="ER131" s="32">
        <f t="shared" ca="1" si="266"/>
        <v>172836.74</v>
      </c>
    </row>
    <row r="132" spans="1:148" x14ac:dyDescent="0.25">
      <c r="A132" t="s">
        <v>509</v>
      </c>
      <c r="B132" s="1" t="s">
        <v>24</v>
      </c>
      <c r="C132" t="str">
        <f t="shared" ca="1" si="319"/>
        <v>SD4</v>
      </c>
      <c r="D132" t="str">
        <f t="shared" ca="1" si="320"/>
        <v>Sundance #4</v>
      </c>
      <c r="E132" s="51">
        <v>238680.65979000001</v>
      </c>
      <c r="F132" s="51">
        <v>193781.17115000001</v>
      </c>
      <c r="G132" s="51">
        <v>221006.74822000001</v>
      </c>
      <c r="H132" s="51">
        <v>194777.00627000001</v>
      </c>
      <c r="I132" s="51">
        <v>195471.01277999999</v>
      </c>
      <c r="J132" s="51">
        <v>144678.446039</v>
      </c>
      <c r="K132" s="51">
        <v>169764.94450000001</v>
      </c>
      <c r="L132" s="51">
        <v>227399.39687</v>
      </c>
      <c r="M132" s="51">
        <v>205274.84450000001</v>
      </c>
      <c r="N132" s="51">
        <v>242298.48529000001</v>
      </c>
      <c r="O132" s="51">
        <v>239842.97242999999</v>
      </c>
      <c r="P132" s="51">
        <v>213604.658738</v>
      </c>
      <c r="Q132" s="32">
        <v>10337469.32</v>
      </c>
      <c r="R132" s="32">
        <v>17299336.940000001</v>
      </c>
      <c r="S132" s="32">
        <v>9744511.3000000007</v>
      </c>
      <c r="T132" s="32">
        <v>6359935.6399999997</v>
      </c>
      <c r="U132" s="32">
        <v>11394235.15</v>
      </c>
      <c r="V132" s="32">
        <v>6929901.1699999999</v>
      </c>
      <c r="W132" s="32">
        <v>21956589.859999999</v>
      </c>
      <c r="X132" s="32">
        <v>10773161.93</v>
      </c>
      <c r="Y132" s="32">
        <v>5266391.93</v>
      </c>
      <c r="Z132" s="32">
        <v>6754837.6399999997</v>
      </c>
      <c r="AA132" s="32">
        <v>9066755.7799999993</v>
      </c>
      <c r="AB132" s="32">
        <v>5957392.8799999999</v>
      </c>
      <c r="AC132" s="2">
        <v>3.95</v>
      </c>
      <c r="AD132" s="2">
        <v>3.95</v>
      </c>
      <c r="AE132" s="2">
        <v>3.95</v>
      </c>
      <c r="AF132" s="2">
        <v>3.95</v>
      </c>
      <c r="AG132" s="2">
        <v>3.95</v>
      </c>
      <c r="AH132" s="2">
        <v>3.95</v>
      </c>
      <c r="AI132" s="2">
        <v>3.95</v>
      </c>
      <c r="AJ132" s="2">
        <v>3.95</v>
      </c>
      <c r="AK132" s="2">
        <v>3.95</v>
      </c>
      <c r="AL132" s="2">
        <v>3.95</v>
      </c>
      <c r="AM132" s="2">
        <v>3.95</v>
      </c>
      <c r="AN132" s="2">
        <v>3.95</v>
      </c>
      <c r="AO132" s="33">
        <v>408330.04</v>
      </c>
      <c r="AP132" s="33">
        <v>683323.81</v>
      </c>
      <c r="AQ132" s="33">
        <v>384908.2</v>
      </c>
      <c r="AR132" s="33">
        <v>251217.46</v>
      </c>
      <c r="AS132" s="33">
        <v>450072.29</v>
      </c>
      <c r="AT132" s="33">
        <v>273731.09999999998</v>
      </c>
      <c r="AU132" s="33">
        <v>867285.3</v>
      </c>
      <c r="AV132" s="33">
        <v>425539.9</v>
      </c>
      <c r="AW132" s="33">
        <v>208022.48</v>
      </c>
      <c r="AX132" s="33">
        <v>266816.09000000003</v>
      </c>
      <c r="AY132" s="33">
        <v>358136.85</v>
      </c>
      <c r="AZ132" s="33">
        <v>235317.02</v>
      </c>
      <c r="BA132" s="31">
        <f t="shared" si="267"/>
        <v>-11371.22</v>
      </c>
      <c r="BB132" s="31">
        <f t="shared" si="268"/>
        <v>-19029.27</v>
      </c>
      <c r="BC132" s="31">
        <f t="shared" si="269"/>
        <v>-10718.96</v>
      </c>
      <c r="BD132" s="31">
        <f t="shared" si="270"/>
        <v>-9539.9</v>
      </c>
      <c r="BE132" s="31">
        <f t="shared" si="271"/>
        <v>-17091.349999999999</v>
      </c>
      <c r="BF132" s="31">
        <f t="shared" si="272"/>
        <v>-10394.85</v>
      </c>
      <c r="BG132" s="31">
        <f t="shared" si="273"/>
        <v>32934.879999999997</v>
      </c>
      <c r="BH132" s="31">
        <f t="shared" si="274"/>
        <v>16159.74</v>
      </c>
      <c r="BI132" s="31">
        <f t="shared" si="275"/>
        <v>7899.59</v>
      </c>
      <c r="BJ132" s="31">
        <f t="shared" si="276"/>
        <v>45257.41</v>
      </c>
      <c r="BK132" s="31">
        <f t="shared" si="277"/>
        <v>60747.26</v>
      </c>
      <c r="BL132" s="31">
        <f t="shared" si="278"/>
        <v>39914.53</v>
      </c>
      <c r="BM132" s="6">
        <f t="shared" ca="1" si="321"/>
        <v>6.8400000000000002E-2</v>
      </c>
      <c r="BN132" s="6">
        <f t="shared" ca="1" si="321"/>
        <v>6.8400000000000002E-2</v>
      </c>
      <c r="BO132" s="6">
        <f t="shared" ca="1" si="321"/>
        <v>6.8400000000000002E-2</v>
      </c>
      <c r="BP132" s="6">
        <f t="shared" ca="1" si="321"/>
        <v>6.8400000000000002E-2</v>
      </c>
      <c r="BQ132" s="6">
        <f t="shared" ca="1" si="321"/>
        <v>6.8400000000000002E-2</v>
      </c>
      <c r="BR132" s="6">
        <f t="shared" ca="1" si="321"/>
        <v>6.8400000000000002E-2</v>
      </c>
      <c r="BS132" s="6">
        <f t="shared" ca="1" si="321"/>
        <v>6.8400000000000002E-2</v>
      </c>
      <c r="BT132" s="6">
        <f t="shared" ca="1" si="321"/>
        <v>6.8400000000000002E-2</v>
      </c>
      <c r="BU132" s="6">
        <f t="shared" ca="1" si="321"/>
        <v>6.8400000000000002E-2</v>
      </c>
      <c r="BV132" s="6">
        <f t="shared" ca="1" si="321"/>
        <v>6.8400000000000002E-2</v>
      </c>
      <c r="BW132" s="6">
        <f t="shared" ca="1" si="321"/>
        <v>6.8400000000000002E-2</v>
      </c>
      <c r="BX132" s="6">
        <f t="shared" ca="1" si="321"/>
        <v>6.8400000000000002E-2</v>
      </c>
      <c r="BY132" s="31">
        <f t="shared" ca="1" si="306"/>
        <v>707082.9</v>
      </c>
      <c r="BZ132" s="31">
        <f t="shared" ca="1" si="307"/>
        <v>1183274.6499999999</v>
      </c>
      <c r="CA132" s="31">
        <f t="shared" ca="1" si="308"/>
        <v>666524.56999999995</v>
      </c>
      <c r="CB132" s="31">
        <f t="shared" ca="1" si="309"/>
        <v>435019.6</v>
      </c>
      <c r="CC132" s="31">
        <f t="shared" ca="1" si="310"/>
        <v>779365.68</v>
      </c>
      <c r="CD132" s="31">
        <f t="shared" ca="1" si="311"/>
        <v>474005.24</v>
      </c>
      <c r="CE132" s="31">
        <f t="shared" ca="1" si="312"/>
        <v>1501830.75</v>
      </c>
      <c r="CF132" s="31">
        <f t="shared" ca="1" si="313"/>
        <v>736884.28</v>
      </c>
      <c r="CG132" s="31">
        <f t="shared" ca="1" si="314"/>
        <v>360221.21</v>
      </c>
      <c r="CH132" s="31">
        <f t="shared" ca="1" si="315"/>
        <v>462030.89</v>
      </c>
      <c r="CI132" s="31">
        <f t="shared" ca="1" si="316"/>
        <v>620166.1</v>
      </c>
      <c r="CJ132" s="31">
        <f t="shared" ca="1" si="317"/>
        <v>407485.67</v>
      </c>
      <c r="CK132" s="32">
        <f t="shared" ca="1" si="279"/>
        <v>7236.23</v>
      </c>
      <c r="CL132" s="32">
        <f t="shared" ca="1" si="280"/>
        <v>12109.54</v>
      </c>
      <c r="CM132" s="32">
        <f t="shared" ca="1" si="281"/>
        <v>6821.16</v>
      </c>
      <c r="CN132" s="32">
        <f t="shared" ca="1" si="282"/>
        <v>4451.95</v>
      </c>
      <c r="CO132" s="32">
        <f t="shared" ca="1" si="283"/>
        <v>7975.96</v>
      </c>
      <c r="CP132" s="32">
        <f t="shared" ca="1" si="284"/>
        <v>4850.93</v>
      </c>
      <c r="CQ132" s="32">
        <f t="shared" ca="1" si="285"/>
        <v>15369.61</v>
      </c>
      <c r="CR132" s="32">
        <f t="shared" ca="1" si="286"/>
        <v>7541.21</v>
      </c>
      <c r="CS132" s="32">
        <f t="shared" ca="1" si="287"/>
        <v>3686.47</v>
      </c>
      <c r="CT132" s="32">
        <f t="shared" ca="1" si="288"/>
        <v>4728.3900000000003</v>
      </c>
      <c r="CU132" s="32">
        <f t="shared" ca="1" si="289"/>
        <v>6346.73</v>
      </c>
      <c r="CV132" s="32">
        <f t="shared" ca="1" si="290"/>
        <v>4170.18</v>
      </c>
      <c r="CW132" s="31">
        <f t="shared" ca="1" si="291"/>
        <v>317360.31</v>
      </c>
      <c r="CX132" s="31">
        <f t="shared" ca="1" si="292"/>
        <v>531089.64999999991</v>
      </c>
      <c r="CY132" s="31">
        <f t="shared" ca="1" si="293"/>
        <v>299156.49</v>
      </c>
      <c r="CZ132" s="31">
        <f t="shared" ca="1" si="294"/>
        <v>197793.99</v>
      </c>
      <c r="DA132" s="31">
        <f t="shared" ca="1" si="295"/>
        <v>354360.7</v>
      </c>
      <c r="DB132" s="31">
        <f t="shared" ca="1" si="296"/>
        <v>215519.92</v>
      </c>
      <c r="DC132" s="31">
        <f t="shared" ca="1" si="297"/>
        <v>616980.18000000005</v>
      </c>
      <c r="DD132" s="31">
        <f t="shared" ca="1" si="298"/>
        <v>302725.84999999998</v>
      </c>
      <c r="DE132" s="31">
        <f t="shared" ca="1" si="299"/>
        <v>147985.60999999999</v>
      </c>
      <c r="DF132" s="31">
        <f t="shared" ca="1" si="300"/>
        <v>154685.78</v>
      </c>
      <c r="DG132" s="31">
        <f t="shared" ca="1" si="301"/>
        <v>207628.71999999997</v>
      </c>
      <c r="DH132" s="31">
        <f t="shared" ca="1" si="302"/>
        <v>136424.29999999999</v>
      </c>
      <c r="DI132" s="32">
        <f t="shared" ca="1" si="231"/>
        <v>15868.02</v>
      </c>
      <c r="DJ132" s="32">
        <f t="shared" ca="1" si="232"/>
        <v>26554.48</v>
      </c>
      <c r="DK132" s="32">
        <f t="shared" ca="1" si="233"/>
        <v>14957.82</v>
      </c>
      <c r="DL132" s="32">
        <f t="shared" ca="1" si="234"/>
        <v>9889.7000000000007</v>
      </c>
      <c r="DM132" s="32">
        <f t="shared" ca="1" si="235"/>
        <v>17718.04</v>
      </c>
      <c r="DN132" s="32">
        <f t="shared" ca="1" si="236"/>
        <v>10776</v>
      </c>
      <c r="DO132" s="32">
        <f t="shared" ca="1" si="237"/>
        <v>30849.01</v>
      </c>
      <c r="DP132" s="32">
        <f t="shared" ca="1" si="238"/>
        <v>15136.29</v>
      </c>
      <c r="DQ132" s="32">
        <f t="shared" ca="1" si="239"/>
        <v>7399.28</v>
      </c>
      <c r="DR132" s="32">
        <f t="shared" ca="1" si="240"/>
        <v>7734.29</v>
      </c>
      <c r="DS132" s="32">
        <f t="shared" ca="1" si="241"/>
        <v>10381.44</v>
      </c>
      <c r="DT132" s="32">
        <f t="shared" ca="1" si="242"/>
        <v>6821.22</v>
      </c>
      <c r="DU132" s="31">
        <f t="shared" ca="1" si="243"/>
        <v>59160.58</v>
      </c>
      <c r="DV132" s="31">
        <f t="shared" ca="1" si="244"/>
        <v>97762.42</v>
      </c>
      <c r="DW132" s="31">
        <f t="shared" ca="1" si="245"/>
        <v>54437.31</v>
      </c>
      <c r="DX132" s="31">
        <f t="shared" ca="1" si="246"/>
        <v>35530.47</v>
      </c>
      <c r="DY132" s="31">
        <f t="shared" ca="1" si="247"/>
        <v>62854.18</v>
      </c>
      <c r="DZ132" s="31">
        <f t="shared" ca="1" si="248"/>
        <v>37724.14</v>
      </c>
      <c r="EA132" s="31">
        <f t="shared" ca="1" si="249"/>
        <v>106600.33</v>
      </c>
      <c r="EB132" s="31">
        <f t="shared" ca="1" si="250"/>
        <v>51597.18</v>
      </c>
      <c r="EC132" s="31">
        <f t="shared" ca="1" si="251"/>
        <v>24877.32</v>
      </c>
      <c r="ED132" s="31">
        <f t="shared" ca="1" si="252"/>
        <v>25654.03</v>
      </c>
      <c r="EE132" s="31">
        <f t="shared" ca="1" si="253"/>
        <v>33949.46</v>
      </c>
      <c r="EF132" s="31">
        <f t="shared" ca="1" si="254"/>
        <v>21998.44</v>
      </c>
      <c r="EG132" s="32">
        <f t="shared" ca="1" si="255"/>
        <v>392388.91000000003</v>
      </c>
      <c r="EH132" s="32">
        <f t="shared" ca="1" si="256"/>
        <v>655406.54999999993</v>
      </c>
      <c r="EI132" s="32">
        <f t="shared" ca="1" si="257"/>
        <v>368551.62</v>
      </c>
      <c r="EJ132" s="32">
        <f t="shared" ca="1" si="258"/>
        <v>243214.16</v>
      </c>
      <c r="EK132" s="32">
        <f t="shared" ca="1" si="259"/>
        <v>434932.92</v>
      </c>
      <c r="EL132" s="32">
        <f t="shared" ca="1" si="260"/>
        <v>264020.06</v>
      </c>
      <c r="EM132" s="32">
        <f t="shared" ca="1" si="261"/>
        <v>754429.52</v>
      </c>
      <c r="EN132" s="32">
        <f t="shared" ca="1" si="262"/>
        <v>369459.31999999995</v>
      </c>
      <c r="EO132" s="32">
        <f t="shared" ca="1" si="263"/>
        <v>180262.21</v>
      </c>
      <c r="EP132" s="32">
        <f t="shared" ca="1" si="264"/>
        <v>188074.1</v>
      </c>
      <c r="EQ132" s="32">
        <f t="shared" ca="1" si="265"/>
        <v>251959.61999999997</v>
      </c>
      <c r="ER132" s="32">
        <f t="shared" ca="1" si="266"/>
        <v>165243.96</v>
      </c>
    </row>
    <row r="133" spans="1:148" x14ac:dyDescent="0.25">
      <c r="A133" t="s">
        <v>510</v>
      </c>
      <c r="B133" s="1" t="s">
        <v>28</v>
      </c>
      <c r="C133" t="str">
        <f t="shared" ca="1" si="319"/>
        <v>SD5</v>
      </c>
      <c r="D133" t="str">
        <f t="shared" ca="1" si="320"/>
        <v>Sundance #5</v>
      </c>
      <c r="E133" s="51">
        <v>200601.29734399999</v>
      </c>
      <c r="F133" s="51">
        <v>238628.464706</v>
      </c>
      <c r="G133" s="51">
        <v>284464.15974999999</v>
      </c>
      <c r="H133" s="51">
        <v>214883.73032890001</v>
      </c>
      <c r="I133" s="51">
        <v>239806.4707568</v>
      </c>
      <c r="J133" s="51">
        <v>223333.96760800001</v>
      </c>
      <c r="K133" s="51">
        <v>215626.55946700001</v>
      </c>
      <c r="L133" s="51">
        <v>251838.46901999999</v>
      </c>
      <c r="M133" s="51">
        <v>235398.18448930001</v>
      </c>
      <c r="N133" s="51">
        <v>275590.10394639999</v>
      </c>
      <c r="O133" s="51">
        <v>268959.72684000002</v>
      </c>
      <c r="P133" s="51">
        <v>270008.24936999998</v>
      </c>
      <c r="Q133" s="32">
        <v>8318990.6900000004</v>
      </c>
      <c r="R133" s="32">
        <v>15872392.91</v>
      </c>
      <c r="S133" s="32">
        <v>12572981.67</v>
      </c>
      <c r="T133" s="32">
        <v>6615650.7699999996</v>
      </c>
      <c r="U133" s="32">
        <v>9735132.3699999992</v>
      </c>
      <c r="V133" s="32">
        <v>7285167.7999999998</v>
      </c>
      <c r="W133" s="32">
        <v>16522528.4</v>
      </c>
      <c r="X133" s="32">
        <v>11471709.810000001</v>
      </c>
      <c r="Y133" s="32">
        <v>5765247.3499999996</v>
      </c>
      <c r="Z133" s="32">
        <v>7378245.8799999999</v>
      </c>
      <c r="AA133" s="32">
        <v>10267904.199999999</v>
      </c>
      <c r="AB133" s="32">
        <v>7275168.8300000001</v>
      </c>
      <c r="AC133" s="2">
        <v>3.95</v>
      </c>
      <c r="AD133" s="2">
        <v>3.95</v>
      </c>
      <c r="AE133" s="2">
        <v>3.95</v>
      </c>
      <c r="AF133" s="2">
        <v>3.95</v>
      </c>
      <c r="AG133" s="2">
        <v>3.95</v>
      </c>
      <c r="AH133" s="2">
        <v>3.95</v>
      </c>
      <c r="AI133" s="2">
        <v>3.95</v>
      </c>
      <c r="AJ133" s="2">
        <v>3.95</v>
      </c>
      <c r="AK133" s="2">
        <v>3.95</v>
      </c>
      <c r="AL133" s="2">
        <v>3.95</v>
      </c>
      <c r="AM133" s="2">
        <v>3.95</v>
      </c>
      <c r="AN133" s="2">
        <v>3.95</v>
      </c>
      <c r="AO133" s="33">
        <v>328600.13</v>
      </c>
      <c r="AP133" s="33">
        <v>626959.52</v>
      </c>
      <c r="AQ133" s="33">
        <v>496632.78</v>
      </c>
      <c r="AR133" s="33">
        <v>261318.21</v>
      </c>
      <c r="AS133" s="33">
        <v>384537.73</v>
      </c>
      <c r="AT133" s="33">
        <v>287764.13</v>
      </c>
      <c r="AU133" s="33">
        <v>652639.87</v>
      </c>
      <c r="AV133" s="33">
        <v>453132.54</v>
      </c>
      <c r="AW133" s="33">
        <v>227727.27</v>
      </c>
      <c r="AX133" s="33">
        <v>291440.71000000002</v>
      </c>
      <c r="AY133" s="33">
        <v>405582.22</v>
      </c>
      <c r="AZ133" s="33">
        <v>287369.17</v>
      </c>
      <c r="BA133" s="31">
        <f t="shared" si="267"/>
        <v>-9150.89</v>
      </c>
      <c r="BB133" s="31">
        <f t="shared" si="268"/>
        <v>-17459.63</v>
      </c>
      <c r="BC133" s="31">
        <f t="shared" si="269"/>
        <v>-13830.28</v>
      </c>
      <c r="BD133" s="31">
        <f t="shared" si="270"/>
        <v>-9923.48</v>
      </c>
      <c r="BE133" s="31">
        <f t="shared" si="271"/>
        <v>-14602.7</v>
      </c>
      <c r="BF133" s="31">
        <f t="shared" si="272"/>
        <v>-10927.75</v>
      </c>
      <c r="BG133" s="31">
        <f t="shared" si="273"/>
        <v>24783.79</v>
      </c>
      <c r="BH133" s="31">
        <f t="shared" si="274"/>
        <v>17207.560000000001</v>
      </c>
      <c r="BI133" s="31">
        <f t="shared" si="275"/>
        <v>8647.8700000000008</v>
      </c>
      <c r="BJ133" s="31">
        <f t="shared" si="276"/>
        <v>49434.25</v>
      </c>
      <c r="BK133" s="31">
        <f t="shared" si="277"/>
        <v>68794.960000000006</v>
      </c>
      <c r="BL133" s="31">
        <f t="shared" si="278"/>
        <v>48743.63</v>
      </c>
      <c r="BM133" s="6">
        <f t="shared" ca="1" si="321"/>
        <v>6.5299999999999997E-2</v>
      </c>
      <c r="BN133" s="6">
        <f t="shared" ca="1" si="321"/>
        <v>6.5299999999999997E-2</v>
      </c>
      <c r="BO133" s="6">
        <f t="shared" ca="1" si="321"/>
        <v>6.5299999999999997E-2</v>
      </c>
      <c r="BP133" s="6">
        <f t="shared" ca="1" si="321"/>
        <v>6.5299999999999997E-2</v>
      </c>
      <c r="BQ133" s="6">
        <f t="shared" ca="1" si="321"/>
        <v>6.5299999999999997E-2</v>
      </c>
      <c r="BR133" s="6">
        <f t="shared" ca="1" si="321"/>
        <v>6.5299999999999997E-2</v>
      </c>
      <c r="BS133" s="6">
        <f t="shared" ca="1" si="321"/>
        <v>6.5299999999999997E-2</v>
      </c>
      <c r="BT133" s="6">
        <f t="shared" ca="1" si="321"/>
        <v>6.5299999999999997E-2</v>
      </c>
      <c r="BU133" s="6">
        <f t="shared" ca="1" si="321"/>
        <v>6.5299999999999997E-2</v>
      </c>
      <c r="BV133" s="6">
        <f t="shared" ca="1" si="321"/>
        <v>6.5299999999999997E-2</v>
      </c>
      <c r="BW133" s="6">
        <f t="shared" ca="1" si="321"/>
        <v>6.5299999999999997E-2</v>
      </c>
      <c r="BX133" s="6">
        <f t="shared" ca="1" si="321"/>
        <v>6.5299999999999997E-2</v>
      </c>
      <c r="BY133" s="31">
        <f t="shared" ref="BY133:BY155" ca="1" si="322">IFERROR(VLOOKUP($C133,DOSDetail,CELL("col",BY$4)+58,FALSE),ROUND(Q133*BM133,2))</f>
        <v>543230.09</v>
      </c>
      <c r="BZ133" s="31">
        <f t="shared" ref="BZ133:BZ155" ca="1" si="323">IFERROR(VLOOKUP($C133,DOSDetail,CELL("col",BZ$4)+58,FALSE),ROUND(R133*BN133,2))</f>
        <v>1036467.26</v>
      </c>
      <c r="CA133" s="31">
        <f t="shared" ref="CA133:CA155" ca="1" si="324">IFERROR(VLOOKUP($C133,DOSDetail,CELL("col",CA$4)+58,FALSE),ROUND(S133*BO133,2))</f>
        <v>821015.7</v>
      </c>
      <c r="CB133" s="31">
        <f t="shared" ref="CB133:CB155" ca="1" si="325">IFERROR(VLOOKUP($C133,DOSDetail,CELL("col",CB$4)+58,FALSE),ROUND(T133*BP133,2))</f>
        <v>432002</v>
      </c>
      <c r="CC133" s="31">
        <f t="shared" ref="CC133:CC155" ca="1" si="326">IFERROR(VLOOKUP($C133,DOSDetail,CELL("col",CC$4)+58,FALSE),ROUND(U133*BQ133,2))</f>
        <v>635704.14</v>
      </c>
      <c r="CD133" s="31">
        <f t="shared" ref="CD133:CD155" ca="1" si="327">IFERROR(VLOOKUP($C133,DOSDetail,CELL("col",CD$4)+58,FALSE),ROUND(V133*BR133,2))</f>
        <v>475721.46</v>
      </c>
      <c r="CE133" s="31">
        <f t="shared" ref="CE133:CE155" ca="1" si="328">IFERROR(VLOOKUP($C133,DOSDetail,CELL("col",CE$4)+58,FALSE),ROUND(W133*BS133,2))</f>
        <v>1078921.1000000001</v>
      </c>
      <c r="CF133" s="31">
        <f t="shared" ref="CF133:CF155" ca="1" si="329">IFERROR(VLOOKUP($C133,DOSDetail,CELL("col",CF$4)+58,FALSE),ROUND(X133*BT133,2))</f>
        <v>749102.65</v>
      </c>
      <c r="CG133" s="31">
        <f t="shared" ref="CG133:CG155" ca="1" si="330">IFERROR(VLOOKUP($C133,DOSDetail,CELL("col",CG$4)+58,FALSE),ROUND(Y133*BU133,2))</f>
        <v>376470.65</v>
      </c>
      <c r="CH133" s="31">
        <f t="shared" ref="CH133:CH155" ca="1" si="331">IFERROR(VLOOKUP($C133,DOSDetail,CELL("col",CH$4)+58,FALSE),ROUND(Z133*BV133,2))</f>
        <v>481799.46</v>
      </c>
      <c r="CI133" s="31">
        <f t="shared" ref="CI133:CI155" ca="1" si="332">IFERROR(VLOOKUP($C133,DOSDetail,CELL("col",CI$4)+58,FALSE),ROUND(AA133*BW133,2))</f>
        <v>670494.14</v>
      </c>
      <c r="CJ133" s="31">
        <f t="shared" ref="CJ133:CJ155" ca="1" si="333">IFERROR(VLOOKUP($C133,DOSDetail,CELL("col",CJ$4)+58,FALSE),ROUND(AB133*BX133,2))</f>
        <v>475068.52</v>
      </c>
      <c r="CK133" s="32">
        <f t="shared" ca="1" si="279"/>
        <v>5823.29</v>
      </c>
      <c r="CL133" s="32">
        <f t="shared" ca="1" si="280"/>
        <v>11110.68</v>
      </c>
      <c r="CM133" s="32">
        <f t="shared" ca="1" si="281"/>
        <v>8801.09</v>
      </c>
      <c r="CN133" s="32">
        <f t="shared" ca="1" si="282"/>
        <v>4630.96</v>
      </c>
      <c r="CO133" s="32">
        <f t="shared" ca="1" si="283"/>
        <v>6814.59</v>
      </c>
      <c r="CP133" s="32">
        <f t="shared" ca="1" si="284"/>
        <v>5099.62</v>
      </c>
      <c r="CQ133" s="32">
        <f t="shared" ca="1" si="285"/>
        <v>11565.77</v>
      </c>
      <c r="CR133" s="32">
        <f t="shared" ca="1" si="286"/>
        <v>8030.2</v>
      </c>
      <c r="CS133" s="32">
        <f t="shared" ca="1" si="287"/>
        <v>4035.67</v>
      </c>
      <c r="CT133" s="32">
        <f t="shared" ca="1" si="288"/>
        <v>5164.7700000000004</v>
      </c>
      <c r="CU133" s="32">
        <f t="shared" ca="1" si="289"/>
        <v>7187.53</v>
      </c>
      <c r="CV133" s="32">
        <f t="shared" ca="1" si="290"/>
        <v>5092.62</v>
      </c>
      <c r="CW133" s="31">
        <f t="shared" ca="1" si="291"/>
        <v>229604.14</v>
      </c>
      <c r="CX133" s="31">
        <f t="shared" ca="1" si="292"/>
        <v>438078.05000000005</v>
      </c>
      <c r="CY133" s="31">
        <f t="shared" ca="1" si="293"/>
        <v>347014.28999999992</v>
      </c>
      <c r="CZ133" s="31">
        <f t="shared" ca="1" si="294"/>
        <v>185238.23000000004</v>
      </c>
      <c r="DA133" s="31">
        <f t="shared" ca="1" si="295"/>
        <v>272583.7</v>
      </c>
      <c r="DB133" s="31">
        <f t="shared" ca="1" si="296"/>
        <v>203984.7</v>
      </c>
      <c r="DC133" s="31">
        <f t="shared" ca="1" si="297"/>
        <v>413063.21000000014</v>
      </c>
      <c r="DD133" s="31">
        <f t="shared" ca="1" si="298"/>
        <v>286792.75</v>
      </c>
      <c r="DE133" s="31">
        <f t="shared" ca="1" si="299"/>
        <v>144131.18000000002</v>
      </c>
      <c r="DF133" s="31">
        <f t="shared" ca="1" si="300"/>
        <v>146089.27000000002</v>
      </c>
      <c r="DG133" s="31">
        <f t="shared" ca="1" si="301"/>
        <v>203304.49000000005</v>
      </c>
      <c r="DH133" s="31">
        <f t="shared" ca="1" si="302"/>
        <v>144048.34000000003</v>
      </c>
      <c r="DI133" s="32">
        <f t="shared" ca="1" si="231"/>
        <v>11480.21</v>
      </c>
      <c r="DJ133" s="32">
        <f t="shared" ca="1" si="232"/>
        <v>21903.9</v>
      </c>
      <c r="DK133" s="32">
        <f t="shared" ca="1" si="233"/>
        <v>17350.71</v>
      </c>
      <c r="DL133" s="32">
        <f t="shared" ca="1" si="234"/>
        <v>9261.91</v>
      </c>
      <c r="DM133" s="32">
        <f t="shared" ca="1" si="235"/>
        <v>13629.19</v>
      </c>
      <c r="DN133" s="32">
        <f t="shared" ca="1" si="236"/>
        <v>10199.24</v>
      </c>
      <c r="DO133" s="32">
        <f t="shared" ca="1" si="237"/>
        <v>20653.16</v>
      </c>
      <c r="DP133" s="32">
        <f t="shared" ca="1" si="238"/>
        <v>14339.64</v>
      </c>
      <c r="DQ133" s="32">
        <f t="shared" ca="1" si="239"/>
        <v>7206.56</v>
      </c>
      <c r="DR133" s="32">
        <f t="shared" ca="1" si="240"/>
        <v>7304.46</v>
      </c>
      <c r="DS133" s="32">
        <f t="shared" ca="1" si="241"/>
        <v>10165.219999999999</v>
      </c>
      <c r="DT133" s="32">
        <f t="shared" ca="1" si="242"/>
        <v>7202.42</v>
      </c>
      <c r="DU133" s="31">
        <f t="shared" ca="1" si="243"/>
        <v>42801.55</v>
      </c>
      <c r="DV133" s="31">
        <f t="shared" ca="1" si="244"/>
        <v>80640.94</v>
      </c>
      <c r="DW133" s="31">
        <f t="shared" ca="1" si="245"/>
        <v>63145.96</v>
      </c>
      <c r="DX133" s="31">
        <f t="shared" ca="1" si="246"/>
        <v>33275.03</v>
      </c>
      <c r="DY133" s="31">
        <f t="shared" ca="1" si="247"/>
        <v>48349.11</v>
      </c>
      <c r="DZ133" s="31">
        <f t="shared" ca="1" si="248"/>
        <v>35705.040000000001</v>
      </c>
      <c r="EA133" s="31">
        <f t="shared" ca="1" si="249"/>
        <v>71368.06</v>
      </c>
      <c r="EB133" s="31">
        <f t="shared" ca="1" si="250"/>
        <v>48881.52</v>
      </c>
      <c r="EC133" s="31">
        <f t="shared" ca="1" si="251"/>
        <v>24229.360000000001</v>
      </c>
      <c r="ED133" s="31">
        <f t="shared" ca="1" si="252"/>
        <v>24228.33</v>
      </c>
      <c r="EE133" s="31">
        <f t="shared" ca="1" si="253"/>
        <v>33242.410000000003</v>
      </c>
      <c r="EF133" s="31">
        <f t="shared" ca="1" si="254"/>
        <v>23227.82</v>
      </c>
      <c r="EG133" s="32">
        <f t="shared" ca="1" si="255"/>
        <v>283885.90000000002</v>
      </c>
      <c r="EH133" s="32">
        <f t="shared" ca="1" si="256"/>
        <v>540622.89000000013</v>
      </c>
      <c r="EI133" s="32">
        <f t="shared" ca="1" si="257"/>
        <v>427510.95999999996</v>
      </c>
      <c r="EJ133" s="32">
        <f t="shared" ca="1" si="258"/>
        <v>227775.17000000004</v>
      </c>
      <c r="EK133" s="32">
        <f t="shared" ca="1" si="259"/>
        <v>334562</v>
      </c>
      <c r="EL133" s="32">
        <f t="shared" ca="1" si="260"/>
        <v>249888.98</v>
      </c>
      <c r="EM133" s="32">
        <f t="shared" ca="1" si="261"/>
        <v>505084.43000000011</v>
      </c>
      <c r="EN133" s="32">
        <f t="shared" ca="1" si="262"/>
        <v>350013.91000000003</v>
      </c>
      <c r="EO133" s="32">
        <f t="shared" ca="1" si="263"/>
        <v>175567.10000000003</v>
      </c>
      <c r="EP133" s="32">
        <f t="shared" ca="1" si="264"/>
        <v>177622.06</v>
      </c>
      <c r="EQ133" s="32">
        <f t="shared" ca="1" si="265"/>
        <v>246712.12000000005</v>
      </c>
      <c r="ER133" s="32">
        <f t="shared" ca="1" si="266"/>
        <v>174478.58000000005</v>
      </c>
    </row>
    <row r="134" spans="1:148" x14ac:dyDescent="0.25">
      <c r="A134" t="s">
        <v>510</v>
      </c>
      <c r="B134" s="1" t="s">
        <v>29</v>
      </c>
      <c r="C134" t="str">
        <f t="shared" ca="1" si="319"/>
        <v>SD6</v>
      </c>
      <c r="D134" t="str">
        <f t="shared" ca="1" si="320"/>
        <v>Sundance #6</v>
      </c>
      <c r="E134" s="51">
        <v>271343.72036099999</v>
      </c>
      <c r="F134" s="51">
        <v>223468.2731469</v>
      </c>
      <c r="G134" s="51">
        <v>222768.49002239999</v>
      </c>
      <c r="H134" s="51">
        <v>211757.98561500001</v>
      </c>
      <c r="I134" s="51">
        <v>107496.53810780001</v>
      </c>
      <c r="J134" s="51">
        <v>0</v>
      </c>
      <c r="K134" s="51">
        <v>110771.2545501</v>
      </c>
      <c r="L134" s="51">
        <v>214364.27943349999</v>
      </c>
      <c r="M134" s="51">
        <v>260420.98556</v>
      </c>
      <c r="N134" s="51">
        <v>258605.94559799999</v>
      </c>
      <c r="O134" s="51">
        <v>216494.27998270001</v>
      </c>
      <c r="P134" s="51">
        <v>277547.89214000001</v>
      </c>
      <c r="Q134" s="32">
        <v>12123481.720000001</v>
      </c>
      <c r="R134" s="32">
        <v>21981003.989999998</v>
      </c>
      <c r="S134" s="32">
        <v>10059611.390000001</v>
      </c>
      <c r="T134" s="32">
        <v>6506931.4199999999</v>
      </c>
      <c r="U134" s="32">
        <v>3418072.27</v>
      </c>
      <c r="V134" s="32">
        <v>0</v>
      </c>
      <c r="W134" s="32">
        <v>15043987.279999999</v>
      </c>
      <c r="X134" s="32">
        <v>6776511.4900000002</v>
      </c>
      <c r="Y134" s="32">
        <v>6376369.75</v>
      </c>
      <c r="Z134" s="32">
        <v>6945945.21</v>
      </c>
      <c r="AA134" s="32">
        <v>7907140.2300000004</v>
      </c>
      <c r="AB134" s="32">
        <v>7528740.2000000002</v>
      </c>
      <c r="AC134" s="2">
        <v>3.95</v>
      </c>
      <c r="AD134" s="2">
        <v>3.95</v>
      </c>
      <c r="AE134" s="2">
        <v>3.95</v>
      </c>
      <c r="AF134" s="2">
        <v>3.95</v>
      </c>
      <c r="AG134" s="2">
        <v>3.95</v>
      </c>
      <c r="AH134" s="2">
        <v>3.95</v>
      </c>
      <c r="AI134" s="2">
        <v>3.95</v>
      </c>
      <c r="AJ134" s="2">
        <v>3.95</v>
      </c>
      <c r="AK134" s="2">
        <v>3.95</v>
      </c>
      <c r="AL134" s="2">
        <v>3.95</v>
      </c>
      <c r="AM134" s="2">
        <v>3.95</v>
      </c>
      <c r="AN134" s="2">
        <v>3.95</v>
      </c>
      <c r="AO134" s="33">
        <v>478877.53</v>
      </c>
      <c r="AP134" s="33">
        <v>868249.66</v>
      </c>
      <c r="AQ134" s="33">
        <v>397354.65</v>
      </c>
      <c r="AR134" s="33">
        <v>257023.79</v>
      </c>
      <c r="AS134" s="33">
        <v>135013.85</v>
      </c>
      <c r="AT134" s="33">
        <v>0</v>
      </c>
      <c r="AU134" s="33">
        <v>594237.5</v>
      </c>
      <c r="AV134" s="33">
        <v>267672.2</v>
      </c>
      <c r="AW134" s="33">
        <v>251866.61</v>
      </c>
      <c r="AX134" s="33">
        <v>274364.84000000003</v>
      </c>
      <c r="AY134" s="33">
        <v>312332.03999999998</v>
      </c>
      <c r="AZ134" s="33">
        <v>297385.24</v>
      </c>
      <c r="BA134" s="31">
        <f t="shared" si="267"/>
        <v>-13335.83</v>
      </c>
      <c r="BB134" s="31">
        <f t="shared" si="268"/>
        <v>-24179.1</v>
      </c>
      <c r="BC134" s="31">
        <f t="shared" si="269"/>
        <v>-11065.57</v>
      </c>
      <c r="BD134" s="31">
        <f t="shared" si="270"/>
        <v>-9760.4</v>
      </c>
      <c r="BE134" s="31">
        <f t="shared" si="271"/>
        <v>-5127.1099999999997</v>
      </c>
      <c r="BF134" s="31">
        <f t="shared" si="272"/>
        <v>0</v>
      </c>
      <c r="BG134" s="31">
        <f t="shared" si="273"/>
        <v>22565.98</v>
      </c>
      <c r="BH134" s="31">
        <f t="shared" si="274"/>
        <v>10164.77</v>
      </c>
      <c r="BI134" s="31">
        <f t="shared" si="275"/>
        <v>9564.5499999999993</v>
      </c>
      <c r="BJ134" s="31">
        <f t="shared" si="276"/>
        <v>46537.83</v>
      </c>
      <c r="BK134" s="31">
        <f t="shared" si="277"/>
        <v>52977.84</v>
      </c>
      <c r="BL134" s="31">
        <f t="shared" si="278"/>
        <v>50442.559999999998</v>
      </c>
      <c r="BM134" s="6">
        <f t="shared" ca="1" si="321"/>
        <v>6.9400000000000003E-2</v>
      </c>
      <c r="BN134" s="6">
        <f t="shared" ca="1" si="321"/>
        <v>6.9400000000000003E-2</v>
      </c>
      <c r="BO134" s="6">
        <f t="shared" ca="1" si="321"/>
        <v>6.9400000000000003E-2</v>
      </c>
      <c r="BP134" s="6">
        <f t="shared" ca="1" si="321"/>
        <v>6.9400000000000003E-2</v>
      </c>
      <c r="BQ134" s="6">
        <f t="shared" ca="1" si="321"/>
        <v>6.9400000000000003E-2</v>
      </c>
      <c r="BR134" s="6">
        <f t="shared" ca="1" si="321"/>
        <v>6.9400000000000003E-2</v>
      </c>
      <c r="BS134" s="6">
        <f t="shared" ca="1" si="321"/>
        <v>6.9400000000000003E-2</v>
      </c>
      <c r="BT134" s="6">
        <f t="shared" ca="1" si="321"/>
        <v>6.9400000000000003E-2</v>
      </c>
      <c r="BU134" s="6">
        <f t="shared" ca="1" si="321"/>
        <v>6.9400000000000003E-2</v>
      </c>
      <c r="BV134" s="6">
        <f t="shared" ca="1" si="321"/>
        <v>6.9400000000000003E-2</v>
      </c>
      <c r="BW134" s="6">
        <f t="shared" ca="1" si="321"/>
        <v>6.9400000000000003E-2</v>
      </c>
      <c r="BX134" s="6">
        <f t="shared" ca="1" si="321"/>
        <v>6.9400000000000003E-2</v>
      </c>
      <c r="BY134" s="31">
        <f t="shared" ca="1" si="322"/>
        <v>841369.63</v>
      </c>
      <c r="BZ134" s="31">
        <f t="shared" ca="1" si="323"/>
        <v>1525481.68</v>
      </c>
      <c r="CA134" s="31">
        <f t="shared" ca="1" si="324"/>
        <v>698137.03</v>
      </c>
      <c r="CB134" s="31">
        <f t="shared" ca="1" si="325"/>
        <v>451581.04</v>
      </c>
      <c r="CC134" s="31">
        <f t="shared" ca="1" si="326"/>
        <v>237214.22</v>
      </c>
      <c r="CD134" s="31">
        <f t="shared" ca="1" si="327"/>
        <v>0</v>
      </c>
      <c r="CE134" s="31">
        <f t="shared" ca="1" si="328"/>
        <v>1044052.72</v>
      </c>
      <c r="CF134" s="31">
        <f t="shared" ca="1" si="329"/>
        <v>470289.9</v>
      </c>
      <c r="CG134" s="31">
        <f t="shared" ca="1" si="330"/>
        <v>442520.06</v>
      </c>
      <c r="CH134" s="31">
        <f t="shared" ca="1" si="331"/>
        <v>482048.6</v>
      </c>
      <c r="CI134" s="31">
        <f t="shared" ca="1" si="332"/>
        <v>548755.53</v>
      </c>
      <c r="CJ134" s="31">
        <f t="shared" ca="1" si="333"/>
        <v>522494.57</v>
      </c>
      <c r="CK134" s="32">
        <f t="shared" ca="1" si="279"/>
        <v>8486.44</v>
      </c>
      <c r="CL134" s="32">
        <f t="shared" ca="1" si="280"/>
        <v>15386.7</v>
      </c>
      <c r="CM134" s="32">
        <f t="shared" ca="1" si="281"/>
        <v>7041.73</v>
      </c>
      <c r="CN134" s="32">
        <f t="shared" ca="1" si="282"/>
        <v>4554.8500000000004</v>
      </c>
      <c r="CO134" s="32">
        <f t="shared" ca="1" si="283"/>
        <v>2392.65</v>
      </c>
      <c r="CP134" s="32">
        <f t="shared" ca="1" si="284"/>
        <v>0</v>
      </c>
      <c r="CQ134" s="32">
        <f t="shared" ca="1" si="285"/>
        <v>10530.79</v>
      </c>
      <c r="CR134" s="32">
        <f t="shared" ca="1" si="286"/>
        <v>4743.5600000000004</v>
      </c>
      <c r="CS134" s="32">
        <f t="shared" ca="1" si="287"/>
        <v>4463.46</v>
      </c>
      <c r="CT134" s="32">
        <f t="shared" ca="1" si="288"/>
        <v>4862.16</v>
      </c>
      <c r="CU134" s="32">
        <f t="shared" ca="1" si="289"/>
        <v>5535</v>
      </c>
      <c r="CV134" s="32">
        <f t="shared" ca="1" si="290"/>
        <v>5270.12</v>
      </c>
      <c r="CW134" s="31">
        <f t="shared" ca="1" si="291"/>
        <v>384314.36999999994</v>
      </c>
      <c r="CX134" s="31">
        <f t="shared" ca="1" si="292"/>
        <v>696797.81999999983</v>
      </c>
      <c r="CY134" s="31">
        <f t="shared" ca="1" si="293"/>
        <v>318889.68</v>
      </c>
      <c r="CZ134" s="31">
        <f t="shared" ca="1" si="294"/>
        <v>208872.49999999994</v>
      </c>
      <c r="DA134" s="31">
        <f t="shared" ca="1" si="295"/>
        <v>109720.12999999999</v>
      </c>
      <c r="DB134" s="31">
        <f t="shared" ca="1" si="296"/>
        <v>0</v>
      </c>
      <c r="DC134" s="31">
        <f t="shared" ca="1" si="297"/>
        <v>437780.03</v>
      </c>
      <c r="DD134" s="31">
        <f t="shared" ca="1" si="298"/>
        <v>197196.49000000002</v>
      </c>
      <c r="DE134" s="31">
        <f t="shared" ca="1" si="299"/>
        <v>185552.36000000004</v>
      </c>
      <c r="DF134" s="31">
        <f t="shared" ca="1" si="300"/>
        <v>166008.08999999991</v>
      </c>
      <c r="DG134" s="31">
        <f t="shared" ca="1" si="301"/>
        <v>188980.65000000005</v>
      </c>
      <c r="DH134" s="31">
        <f t="shared" ca="1" si="302"/>
        <v>179936.89000000007</v>
      </c>
      <c r="DI134" s="32">
        <f t="shared" ref="DI134:DI155" ca="1" si="334">ROUND(CW134*5%,2)</f>
        <v>19215.72</v>
      </c>
      <c r="DJ134" s="32">
        <f t="shared" ref="DJ134:DJ155" ca="1" si="335">ROUND(CX134*5%,2)</f>
        <v>34839.89</v>
      </c>
      <c r="DK134" s="32">
        <f t="shared" ref="DK134:DK155" ca="1" si="336">ROUND(CY134*5%,2)</f>
        <v>15944.48</v>
      </c>
      <c r="DL134" s="32">
        <f t="shared" ref="DL134:DL155" ca="1" si="337">ROUND(CZ134*5%,2)</f>
        <v>10443.629999999999</v>
      </c>
      <c r="DM134" s="32">
        <f t="shared" ref="DM134:DM155" ca="1" si="338">ROUND(DA134*5%,2)</f>
        <v>5486.01</v>
      </c>
      <c r="DN134" s="32">
        <f t="shared" ref="DN134:DN155" ca="1" si="339">ROUND(DB134*5%,2)</f>
        <v>0</v>
      </c>
      <c r="DO134" s="32">
        <f t="shared" ref="DO134:DO155" ca="1" si="340">ROUND(DC134*5%,2)</f>
        <v>21889</v>
      </c>
      <c r="DP134" s="32">
        <f t="shared" ref="DP134:DP155" ca="1" si="341">ROUND(DD134*5%,2)</f>
        <v>9859.82</v>
      </c>
      <c r="DQ134" s="32">
        <f t="shared" ref="DQ134:DQ155" ca="1" si="342">ROUND(DE134*5%,2)</f>
        <v>9277.6200000000008</v>
      </c>
      <c r="DR134" s="32">
        <f t="shared" ref="DR134:DR155" ca="1" si="343">ROUND(DF134*5%,2)</f>
        <v>8300.4</v>
      </c>
      <c r="DS134" s="32">
        <f t="shared" ref="DS134:DS155" ca="1" si="344">ROUND(DG134*5%,2)</f>
        <v>9449.0300000000007</v>
      </c>
      <c r="DT134" s="32">
        <f t="shared" ref="DT134:DT155" ca="1" si="345">ROUND(DH134*5%,2)</f>
        <v>8996.84</v>
      </c>
      <c r="DU134" s="31">
        <f t="shared" ref="DU134:DU155" ca="1" si="346">ROUND(CW134*DU$3,2)</f>
        <v>71641.789999999994</v>
      </c>
      <c r="DV134" s="31">
        <f t="shared" ref="DV134:DV155" ca="1" si="347">ROUND(CX134*DV$3,2)</f>
        <v>128265.8</v>
      </c>
      <c r="DW134" s="31">
        <f t="shared" ref="DW134:DW155" ca="1" si="348">ROUND(CY134*DW$3,2)</f>
        <v>58028.15</v>
      </c>
      <c r="DX134" s="31">
        <f t="shared" ref="DX134:DX155" ca="1" si="349">ROUND(CZ134*DX$3,2)</f>
        <v>37520.550000000003</v>
      </c>
      <c r="DY134" s="31">
        <f t="shared" ref="DY134:DY155" ca="1" si="350">ROUND(DA134*DY$3,2)</f>
        <v>19461.439999999999</v>
      </c>
      <c r="DZ134" s="31">
        <f t="shared" ref="DZ134:DZ155" ca="1" si="351">ROUND(DB134*DZ$3,2)</f>
        <v>0</v>
      </c>
      <c r="EA134" s="31">
        <f t="shared" ref="EA134:EA155" ca="1" si="352">ROUND(DC134*EA$3,2)</f>
        <v>75638.570000000007</v>
      </c>
      <c r="EB134" s="31">
        <f t="shared" ref="EB134:EB155" ca="1" si="353">ROUND(DD134*EB$3,2)</f>
        <v>33610.550000000003</v>
      </c>
      <c r="EC134" s="31">
        <f t="shared" ref="EC134:EC155" ca="1" si="354">ROUND(DE134*EC$3,2)</f>
        <v>31192.53</v>
      </c>
      <c r="ED134" s="31">
        <f t="shared" ref="ED134:ED155" ca="1" si="355">ROUND(DF134*ED$3,2)</f>
        <v>27531.79</v>
      </c>
      <c r="EE134" s="31">
        <f t="shared" ref="EE134:EE155" ca="1" si="356">ROUND(DG134*EE$3,2)</f>
        <v>30900.31</v>
      </c>
      <c r="EF134" s="31">
        <f t="shared" ref="EF134:EF155" ca="1" si="357">ROUND(DH134*EF$3,2)</f>
        <v>29014.85</v>
      </c>
      <c r="EG134" s="32">
        <f t="shared" ref="EG134:EG155" ca="1" si="358">CW134+DI134+DU134</f>
        <v>475171.87999999995</v>
      </c>
      <c r="EH134" s="32">
        <f t="shared" ref="EH134:EH155" ca="1" si="359">CX134+DJ134+DV134</f>
        <v>859903.50999999989</v>
      </c>
      <c r="EI134" s="32">
        <f t="shared" ref="EI134:EI155" ca="1" si="360">CY134+DK134+DW134</f>
        <v>392862.31</v>
      </c>
      <c r="EJ134" s="32">
        <f t="shared" ref="EJ134:EJ155" ca="1" si="361">CZ134+DL134+DX134</f>
        <v>256836.67999999993</v>
      </c>
      <c r="EK134" s="32">
        <f t="shared" ref="EK134:EK155" ca="1" si="362">DA134+DM134+DY134</f>
        <v>134667.57999999999</v>
      </c>
      <c r="EL134" s="32">
        <f t="shared" ref="EL134:EL155" ca="1" si="363">DB134+DN134+DZ134</f>
        <v>0</v>
      </c>
      <c r="EM134" s="32">
        <f t="shared" ref="EM134:EM155" ca="1" si="364">DC134+DO134+EA134</f>
        <v>535307.60000000009</v>
      </c>
      <c r="EN134" s="32">
        <f t="shared" ref="EN134:EN155" ca="1" si="365">DD134+DP134+EB134</f>
        <v>240666.86000000004</v>
      </c>
      <c r="EO134" s="32">
        <f t="shared" ref="EO134:EO155" ca="1" si="366">DE134+DQ134+EC134</f>
        <v>226022.51000000004</v>
      </c>
      <c r="EP134" s="32">
        <f t="shared" ref="EP134:EP155" ca="1" si="367">DF134+DR134+ED134</f>
        <v>201840.27999999991</v>
      </c>
      <c r="EQ134" s="32">
        <f t="shared" ref="EQ134:EQ155" ca="1" si="368">DG134+DS134+EE134</f>
        <v>229329.99000000005</v>
      </c>
      <c r="ER134" s="32">
        <f t="shared" ref="ER134:ER155" ca="1" si="369">DH134+DT134+EF134</f>
        <v>217948.58000000007</v>
      </c>
    </row>
    <row r="135" spans="1:148" x14ac:dyDescent="0.25">
      <c r="A135" t="s">
        <v>462</v>
      </c>
      <c r="B135" s="1" t="s">
        <v>30</v>
      </c>
      <c r="C135" t="str">
        <f t="shared" ca="1" si="319"/>
        <v>SH1</v>
      </c>
      <c r="D135" t="str">
        <f t="shared" ca="1" si="320"/>
        <v>Sheerness #1</v>
      </c>
      <c r="E135" s="51">
        <v>181950.14665529999</v>
      </c>
      <c r="F135" s="51">
        <v>228313.3397025</v>
      </c>
      <c r="G135" s="51">
        <v>235781.53171899999</v>
      </c>
      <c r="H135" s="51">
        <v>192826.24040159999</v>
      </c>
      <c r="I135" s="51">
        <v>210042.6753766</v>
      </c>
      <c r="J135" s="51">
        <v>176822.14137679999</v>
      </c>
      <c r="K135" s="51">
        <v>186916.98192570001</v>
      </c>
      <c r="L135" s="51">
        <v>250132.3762723</v>
      </c>
      <c r="M135" s="51">
        <v>224517.5599349</v>
      </c>
      <c r="N135" s="51">
        <v>239379.000768</v>
      </c>
      <c r="O135" s="51">
        <v>234241.94018860001</v>
      </c>
      <c r="P135" s="51">
        <v>228555.71894769999</v>
      </c>
      <c r="Q135" s="32">
        <v>8226618.1299999999</v>
      </c>
      <c r="R135" s="32">
        <v>21898950.620000001</v>
      </c>
      <c r="S135" s="32">
        <v>10262880.23</v>
      </c>
      <c r="T135" s="32">
        <v>6287280.75</v>
      </c>
      <c r="U135" s="32">
        <v>13043545.9</v>
      </c>
      <c r="V135" s="32">
        <v>8056330.0099999998</v>
      </c>
      <c r="W135" s="32">
        <v>24388969.210000001</v>
      </c>
      <c r="X135" s="32">
        <v>11591351.1</v>
      </c>
      <c r="Y135" s="32">
        <v>5747604.3300000001</v>
      </c>
      <c r="Z135" s="32">
        <v>6727555.3499999996</v>
      </c>
      <c r="AA135" s="32">
        <v>9008427.1300000008</v>
      </c>
      <c r="AB135" s="32">
        <v>6296666.3799999999</v>
      </c>
      <c r="AC135" s="2">
        <v>4.6900000000000004</v>
      </c>
      <c r="AD135" s="2">
        <v>4.6900000000000004</v>
      </c>
      <c r="AE135" s="2">
        <v>4.6900000000000004</v>
      </c>
      <c r="AF135" s="2">
        <v>4.6900000000000004</v>
      </c>
      <c r="AG135" s="2">
        <v>4.6900000000000004</v>
      </c>
      <c r="AH135" s="2">
        <v>4.6900000000000004</v>
      </c>
      <c r="AI135" s="2">
        <v>4.6900000000000004</v>
      </c>
      <c r="AJ135" s="2">
        <v>4.6900000000000004</v>
      </c>
      <c r="AK135" s="2">
        <v>4.6900000000000004</v>
      </c>
      <c r="AL135" s="2">
        <v>4.6900000000000004</v>
      </c>
      <c r="AM135" s="2">
        <v>4.6900000000000004</v>
      </c>
      <c r="AN135" s="2">
        <v>4.6900000000000004</v>
      </c>
      <c r="AO135" s="33">
        <v>385828.39</v>
      </c>
      <c r="AP135" s="33">
        <v>1027060.78</v>
      </c>
      <c r="AQ135" s="33">
        <v>481329.08</v>
      </c>
      <c r="AR135" s="33">
        <v>294873.46999999997</v>
      </c>
      <c r="AS135" s="33">
        <v>611742.30000000005</v>
      </c>
      <c r="AT135" s="33">
        <v>377841.88</v>
      </c>
      <c r="AU135" s="33">
        <v>1143842.6599999999</v>
      </c>
      <c r="AV135" s="33">
        <v>543634.37</v>
      </c>
      <c r="AW135" s="33">
        <v>269562.64</v>
      </c>
      <c r="AX135" s="33">
        <v>315522.34999999998</v>
      </c>
      <c r="AY135" s="33">
        <v>422495.23</v>
      </c>
      <c r="AZ135" s="33">
        <v>295313.65000000002</v>
      </c>
      <c r="BA135" s="31">
        <f t="shared" si="267"/>
        <v>-9049.2800000000007</v>
      </c>
      <c r="BB135" s="31">
        <f t="shared" si="268"/>
        <v>-24088.85</v>
      </c>
      <c r="BC135" s="31">
        <f t="shared" si="269"/>
        <v>-11289.17</v>
      </c>
      <c r="BD135" s="31">
        <f t="shared" si="270"/>
        <v>-9430.92</v>
      </c>
      <c r="BE135" s="31">
        <f t="shared" si="271"/>
        <v>-19565.32</v>
      </c>
      <c r="BF135" s="31">
        <f t="shared" si="272"/>
        <v>-12084.5</v>
      </c>
      <c r="BG135" s="31">
        <f t="shared" si="273"/>
        <v>36583.449999999997</v>
      </c>
      <c r="BH135" s="31">
        <f t="shared" si="274"/>
        <v>17387.03</v>
      </c>
      <c r="BI135" s="31">
        <f t="shared" si="275"/>
        <v>8621.41</v>
      </c>
      <c r="BJ135" s="31">
        <f t="shared" si="276"/>
        <v>45074.62</v>
      </c>
      <c r="BK135" s="31">
        <f t="shared" si="277"/>
        <v>60356.46</v>
      </c>
      <c r="BL135" s="31">
        <f t="shared" si="278"/>
        <v>42187.66</v>
      </c>
      <c r="BM135" s="6">
        <f t="shared" ca="1" si="321"/>
        <v>1.67E-2</v>
      </c>
      <c r="BN135" s="6">
        <f t="shared" ca="1" si="321"/>
        <v>1.67E-2</v>
      </c>
      <c r="BO135" s="6">
        <f t="shared" ca="1" si="321"/>
        <v>1.67E-2</v>
      </c>
      <c r="BP135" s="6">
        <f t="shared" ca="1" si="321"/>
        <v>1.67E-2</v>
      </c>
      <c r="BQ135" s="6">
        <f t="shared" ca="1" si="321"/>
        <v>1.67E-2</v>
      </c>
      <c r="BR135" s="6">
        <f t="shared" ca="1" si="321"/>
        <v>1.67E-2</v>
      </c>
      <c r="BS135" s="6">
        <f t="shared" ca="1" si="321"/>
        <v>1.67E-2</v>
      </c>
      <c r="BT135" s="6">
        <f t="shared" ca="1" si="321"/>
        <v>1.67E-2</v>
      </c>
      <c r="BU135" s="6">
        <f t="shared" ca="1" si="321"/>
        <v>1.67E-2</v>
      </c>
      <c r="BV135" s="6">
        <f t="shared" ca="1" si="321"/>
        <v>1.67E-2</v>
      </c>
      <c r="BW135" s="6">
        <f t="shared" ca="1" si="321"/>
        <v>1.67E-2</v>
      </c>
      <c r="BX135" s="6">
        <f t="shared" ca="1" si="321"/>
        <v>1.67E-2</v>
      </c>
      <c r="BY135" s="31">
        <f t="shared" ca="1" si="322"/>
        <v>137384.51999999999</v>
      </c>
      <c r="BZ135" s="31">
        <f t="shared" ca="1" si="323"/>
        <v>365712.48</v>
      </c>
      <c r="CA135" s="31">
        <f t="shared" ca="1" si="324"/>
        <v>171390.1</v>
      </c>
      <c r="CB135" s="31">
        <f t="shared" ca="1" si="325"/>
        <v>104997.59</v>
      </c>
      <c r="CC135" s="31">
        <f t="shared" ca="1" si="326"/>
        <v>217827.22</v>
      </c>
      <c r="CD135" s="31">
        <f t="shared" ca="1" si="327"/>
        <v>134540.71</v>
      </c>
      <c r="CE135" s="31">
        <f t="shared" ca="1" si="328"/>
        <v>407295.79</v>
      </c>
      <c r="CF135" s="31">
        <f t="shared" ca="1" si="329"/>
        <v>193575.56</v>
      </c>
      <c r="CG135" s="31">
        <f t="shared" ca="1" si="330"/>
        <v>95984.99</v>
      </c>
      <c r="CH135" s="31">
        <f t="shared" ca="1" si="331"/>
        <v>112350.17</v>
      </c>
      <c r="CI135" s="31">
        <f t="shared" ca="1" si="332"/>
        <v>150440.73000000001</v>
      </c>
      <c r="CJ135" s="31">
        <f t="shared" ca="1" si="333"/>
        <v>105154.33</v>
      </c>
      <c r="CK135" s="32">
        <f t="shared" ca="1" si="279"/>
        <v>5758.63</v>
      </c>
      <c r="CL135" s="32">
        <f t="shared" ca="1" si="280"/>
        <v>15329.27</v>
      </c>
      <c r="CM135" s="32">
        <f t="shared" ca="1" si="281"/>
        <v>7184.02</v>
      </c>
      <c r="CN135" s="32">
        <f t="shared" ca="1" si="282"/>
        <v>4401.1000000000004</v>
      </c>
      <c r="CO135" s="32">
        <f t="shared" ca="1" si="283"/>
        <v>9130.48</v>
      </c>
      <c r="CP135" s="32">
        <f t="shared" ca="1" si="284"/>
        <v>5639.43</v>
      </c>
      <c r="CQ135" s="32">
        <f t="shared" ca="1" si="285"/>
        <v>17072.28</v>
      </c>
      <c r="CR135" s="32">
        <f t="shared" ca="1" si="286"/>
        <v>8113.95</v>
      </c>
      <c r="CS135" s="32">
        <f t="shared" ca="1" si="287"/>
        <v>4023.32</v>
      </c>
      <c r="CT135" s="32">
        <f t="shared" ca="1" si="288"/>
        <v>4709.29</v>
      </c>
      <c r="CU135" s="32">
        <f t="shared" ca="1" si="289"/>
        <v>6305.9</v>
      </c>
      <c r="CV135" s="32">
        <f t="shared" ca="1" si="290"/>
        <v>4407.67</v>
      </c>
      <c r="CW135" s="31">
        <f t="shared" ca="1" si="291"/>
        <v>-233635.96000000002</v>
      </c>
      <c r="CX135" s="31">
        <f t="shared" ca="1" si="292"/>
        <v>-621930.18000000005</v>
      </c>
      <c r="CY135" s="31">
        <f t="shared" ca="1" si="293"/>
        <v>-291465.79000000004</v>
      </c>
      <c r="CZ135" s="31">
        <f t="shared" ca="1" si="294"/>
        <v>-176043.85999999996</v>
      </c>
      <c r="DA135" s="31">
        <f t="shared" ca="1" si="295"/>
        <v>-365219.28</v>
      </c>
      <c r="DB135" s="31">
        <f t="shared" ca="1" si="296"/>
        <v>-225577.24000000002</v>
      </c>
      <c r="DC135" s="31">
        <f t="shared" ca="1" si="297"/>
        <v>-756058.03999999992</v>
      </c>
      <c r="DD135" s="31">
        <f t="shared" ca="1" si="298"/>
        <v>-359331.89</v>
      </c>
      <c r="DE135" s="31">
        <f t="shared" ca="1" si="299"/>
        <v>-178175.74000000002</v>
      </c>
      <c r="DF135" s="31">
        <f t="shared" ca="1" si="300"/>
        <v>-243537.50999999998</v>
      </c>
      <c r="DG135" s="31">
        <f t="shared" ca="1" si="301"/>
        <v>-326105.06</v>
      </c>
      <c r="DH135" s="31">
        <f t="shared" ca="1" si="302"/>
        <v>-227939.31000000003</v>
      </c>
      <c r="DI135" s="32">
        <f t="shared" ca="1" si="334"/>
        <v>-11681.8</v>
      </c>
      <c r="DJ135" s="32">
        <f t="shared" ca="1" si="335"/>
        <v>-31096.51</v>
      </c>
      <c r="DK135" s="32">
        <f t="shared" ca="1" si="336"/>
        <v>-14573.29</v>
      </c>
      <c r="DL135" s="32">
        <f t="shared" ca="1" si="337"/>
        <v>-8802.19</v>
      </c>
      <c r="DM135" s="32">
        <f t="shared" ca="1" si="338"/>
        <v>-18260.96</v>
      </c>
      <c r="DN135" s="32">
        <f t="shared" ca="1" si="339"/>
        <v>-11278.86</v>
      </c>
      <c r="DO135" s="32">
        <f t="shared" ca="1" si="340"/>
        <v>-37802.9</v>
      </c>
      <c r="DP135" s="32">
        <f t="shared" ca="1" si="341"/>
        <v>-17966.59</v>
      </c>
      <c r="DQ135" s="32">
        <f t="shared" ca="1" si="342"/>
        <v>-8908.7900000000009</v>
      </c>
      <c r="DR135" s="32">
        <f t="shared" ca="1" si="343"/>
        <v>-12176.88</v>
      </c>
      <c r="DS135" s="32">
        <f t="shared" ca="1" si="344"/>
        <v>-16305.25</v>
      </c>
      <c r="DT135" s="32">
        <f t="shared" ca="1" si="345"/>
        <v>-11396.97</v>
      </c>
      <c r="DU135" s="31">
        <f t="shared" ca="1" si="346"/>
        <v>-43553.14</v>
      </c>
      <c r="DV135" s="31">
        <f t="shared" ca="1" si="347"/>
        <v>-114484.25</v>
      </c>
      <c r="DW135" s="31">
        <f t="shared" ca="1" si="348"/>
        <v>-53037.84</v>
      </c>
      <c r="DX135" s="31">
        <f t="shared" ca="1" si="349"/>
        <v>-31623.42</v>
      </c>
      <c r="DY135" s="31">
        <f t="shared" ca="1" si="350"/>
        <v>-64780.21</v>
      </c>
      <c r="DZ135" s="31">
        <f t="shared" ca="1" si="351"/>
        <v>-39484.550000000003</v>
      </c>
      <c r="EA135" s="31">
        <f t="shared" ca="1" si="352"/>
        <v>-130629.87</v>
      </c>
      <c r="EB135" s="31">
        <f t="shared" ca="1" si="353"/>
        <v>-61245.23</v>
      </c>
      <c r="EC135" s="31">
        <f t="shared" ca="1" si="354"/>
        <v>-29952.47</v>
      </c>
      <c r="ED135" s="31">
        <f t="shared" ca="1" si="355"/>
        <v>-40389.74</v>
      </c>
      <c r="EE135" s="31">
        <f t="shared" ca="1" si="356"/>
        <v>-53321.58</v>
      </c>
      <c r="EF135" s="31">
        <f t="shared" ca="1" si="357"/>
        <v>-36755.25</v>
      </c>
      <c r="EG135" s="32">
        <f t="shared" ca="1" si="358"/>
        <v>-288870.90000000002</v>
      </c>
      <c r="EH135" s="32">
        <f t="shared" ca="1" si="359"/>
        <v>-767510.94000000006</v>
      </c>
      <c r="EI135" s="32">
        <f t="shared" ca="1" si="360"/>
        <v>-359076.92000000004</v>
      </c>
      <c r="EJ135" s="32">
        <f t="shared" ca="1" si="361"/>
        <v>-216469.46999999997</v>
      </c>
      <c r="EK135" s="32">
        <f t="shared" ca="1" si="362"/>
        <v>-448260.45000000007</v>
      </c>
      <c r="EL135" s="32">
        <f t="shared" ca="1" si="363"/>
        <v>-276340.65000000002</v>
      </c>
      <c r="EM135" s="32">
        <f t="shared" ca="1" si="364"/>
        <v>-924490.80999999994</v>
      </c>
      <c r="EN135" s="32">
        <f t="shared" ca="1" si="365"/>
        <v>-438543.71</v>
      </c>
      <c r="EO135" s="32">
        <f t="shared" ca="1" si="366"/>
        <v>-217037.00000000003</v>
      </c>
      <c r="EP135" s="32">
        <f t="shared" ca="1" si="367"/>
        <v>-296104.13</v>
      </c>
      <c r="EQ135" s="32">
        <f t="shared" ca="1" si="368"/>
        <v>-395731.89</v>
      </c>
      <c r="ER135" s="32">
        <f t="shared" ca="1" si="369"/>
        <v>-276091.53000000003</v>
      </c>
    </row>
    <row r="136" spans="1:148" x14ac:dyDescent="0.25">
      <c r="A136" t="s">
        <v>462</v>
      </c>
      <c r="B136" s="1" t="s">
        <v>31</v>
      </c>
      <c r="C136" t="str">
        <f t="shared" ca="1" si="319"/>
        <v>SH2</v>
      </c>
      <c r="D136" t="str">
        <f t="shared" ca="1" si="320"/>
        <v>Sheerness #2</v>
      </c>
      <c r="E136" s="51">
        <v>179797.67901289999</v>
      </c>
      <c r="F136" s="51">
        <v>226088.9646331</v>
      </c>
      <c r="G136" s="51">
        <v>223753.15263940001</v>
      </c>
      <c r="H136" s="51">
        <v>211148.53974850001</v>
      </c>
      <c r="I136" s="51">
        <v>215817.57941070001</v>
      </c>
      <c r="J136" s="51">
        <v>182430.12609070001</v>
      </c>
      <c r="K136" s="51">
        <v>179137.87360329999</v>
      </c>
      <c r="L136" s="51">
        <v>244304.31365130001</v>
      </c>
      <c r="M136" s="51">
        <v>228350.39652899999</v>
      </c>
      <c r="N136" s="51">
        <v>201457.23633099999</v>
      </c>
      <c r="O136" s="51">
        <v>238911.43972699999</v>
      </c>
      <c r="P136" s="51">
        <v>248132.7016765</v>
      </c>
      <c r="Q136" s="32">
        <v>8069126.2599999998</v>
      </c>
      <c r="R136" s="32">
        <v>21632410.77</v>
      </c>
      <c r="S136" s="32">
        <v>9742760.0299999993</v>
      </c>
      <c r="T136" s="32">
        <v>6845186.8600000003</v>
      </c>
      <c r="U136" s="32">
        <v>13166317.98</v>
      </c>
      <c r="V136" s="32">
        <v>8328574.71</v>
      </c>
      <c r="W136" s="32">
        <v>23743359.379999999</v>
      </c>
      <c r="X136" s="32">
        <v>11487497.76</v>
      </c>
      <c r="Y136" s="32">
        <v>5880527.25</v>
      </c>
      <c r="Z136" s="32">
        <v>5669159.2999999998</v>
      </c>
      <c r="AA136" s="32">
        <v>9159119</v>
      </c>
      <c r="AB136" s="32">
        <v>6909691.9800000004</v>
      </c>
      <c r="AC136" s="2">
        <v>4.6900000000000004</v>
      </c>
      <c r="AD136" s="2">
        <v>4.6900000000000004</v>
      </c>
      <c r="AE136" s="2">
        <v>4.6900000000000004</v>
      </c>
      <c r="AF136" s="2">
        <v>4.6900000000000004</v>
      </c>
      <c r="AG136" s="2">
        <v>4.6900000000000004</v>
      </c>
      <c r="AH136" s="2">
        <v>4.6900000000000004</v>
      </c>
      <c r="AI136" s="2">
        <v>4.6900000000000004</v>
      </c>
      <c r="AJ136" s="2">
        <v>4.6900000000000004</v>
      </c>
      <c r="AK136" s="2">
        <v>4.6900000000000004</v>
      </c>
      <c r="AL136" s="2">
        <v>4.6900000000000004</v>
      </c>
      <c r="AM136" s="2">
        <v>4.6900000000000004</v>
      </c>
      <c r="AN136" s="2">
        <v>4.6900000000000004</v>
      </c>
      <c r="AO136" s="33">
        <v>378442.02</v>
      </c>
      <c r="AP136" s="33">
        <v>1014560.07</v>
      </c>
      <c r="AQ136" s="33">
        <v>456935.45</v>
      </c>
      <c r="AR136" s="33">
        <v>321039.26</v>
      </c>
      <c r="AS136" s="33">
        <v>617500.31000000006</v>
      </c>
      <c r="AT136" s="33">
        <v>390610.15</v>
      </c>
      <c r="AU136" s="33">
        <v>1113563.55</v>
      </c>
      <c r="AV136" s="33">
        <v>538763.64</v>
      </c>
      <c r="AW136" s="33">
        <v>275796.73</v>
      </c>
      <c r="AX136" s="33">
        <v>265883.57</v>
      </c>
      <c r="AY136" s="33">
        <v>429562.68</v>
      </c>
      <c r="AZ136" s="33">
        <v>324064.55</v>
      </c>
      <c r="BA136" s="31">
        <f t="shared" ref="BA136:BA155" si="370">ROUND(Q136*BA$3,2)</f>
        <v>-8876.0400000000009</v>
      </c>
      <c r="BB136" s="31">
        <f t="shared" ref="BB136:BB155" si="371">ROUND(R136*BB$3,2)</f>
        <v>-23795.65</v>
      </c>
      <c r="BC136" s="31">
        <f t="shared" ref="BC136:BC155" si="372">ROUND(S136*BC$3,2)</f>
        <v>-10717.04</v>
      </c>
      <c r="BD136" s="31">
        <f t="shared" ref="BD136:BD155" si="373">ROUND(T136*BD$3,2)</f>
        <v>-10267.780000000001</v>
      </c>
      <c r="BE136" s="31">
        <f t="shared" ref="BE136:BE155" si="374">ROUND(U136*BE$3,2)</f>
        <v>-19749.48</v>
      </c>
      <c r="BF136" s="31">
        <f t="shared" ref="BF136:BF155" si="375">ROUND(V136*BF$3,2)</f>
        <v>-12492.86</v>
      </c>
      <c r="BG136" s="31">
        <f t="shared" ref="BG136:BG155" si="376">ROUND(W136*BG$3,2)</f>
        <v>35615.040000000001</v>
      </c>
      <c r="BH136" s="31">
        <f t="shared" ref="BH136:BH155" si="377">ROUND(X136*BH$3,2)</f>
        <v>17231.25</v>
      </c>
      <c r="BI136" s="31">
        <f t="shared" ref="BI136:BI155" si="378">ROUND(Y136*BI$3,2)</f>
        <v>8820.7900000000009</v>
      </c>
      <c r="BJ136" s="31">
        <f t="shared" ref="BJ136:BJ155" si="379">ROUND(Z136*BJ$3,2)</f>
        <v>37983.370000000003</v>
      </c>
      <c r="BK136" s="31">
        <f t="shared" ref="BK136:BK155" si="380">ROUND(AA136*BK$3,2)</f>
        <v>61366.1</v>
      </c>
      <c r="BL136" s="31">
        <f t="shared" ref="BL136:BL155" si="381">ROUND(AB136*BL$3,2)</f>
        <v>46294.94</v>
      </c>
      <c r="BM136" s="6">
        <f t="shared" ca="1" si="321"/>
        <v>1.6500000000000001E-2</v>
      </c>
      <c r="BN136" s="6">
        <f t="shared" ca="1" si="321"/>
        <v>1.6500000000000001E-2</v>
      </c>
      <c r="BO136" s="6">
        <f t="shared" ca="1" si="321"/>
        <v>1.6500000000000001E-2</v>
      </c>
      <c r="BP136" s="6">
        <f t="shared" ca="1" si="321"/>
        <v>1.6500000000000001E-2</v>
      </c>
      <c r="BQ136" s="6">
        <f t="shared" ca="1" si="321"/>
        <v>1.6500000000000001E-2</v>
      </c>
      <c r="BR136" s="6">
        <f t="shared" ca="1" si="321"/>
        <v>1.6500000000000001E-2</v>
      </c>
      <c r="BS136" s="6">
        <f t="shared" ca="1" si="321"/>
        <v>1.6500000000000001E-2</v>
      </c>
      <c r="BT136" s="6">
        <f t="shared" ca="1" si="321"/>
        <v>1.6500000000000001E-2</v>
      </c>
      <c r="BU136" s="6">
        <f t="shared" ca="1" si="321"/>
        <v>1.6500000000000001E-2</v>
      </c>
      <c r="BV136" s="6">
        <f t="shared" ca="1" si="321"/>
        <v>1.6500000000000001E-2</v>
      </c>
      <c r="BW136" s="6">
        <f t="shared" ca="1" si="321"/>
        <v>1.6500000000000001E-2</v>
      </c>
      <c r="BX136" s="6">
        <f t="shared" ca="1" si="321"/>
        <v>1.6500000000000001E-2</v>
      </c>
      <c r="BY136" s="31">
        <f t="shared" ca="1" si="322"/>
        <v>133140.57999999999</v>
      </c>
      <c r="BZ136" s="31">
        <f t="shared" ca="1" si="323"/>
        <v>356934.78</v>
      </c>
      <c r="CA136" s="31">
        <f t="shared" ca="1" si="324"/>
        <v>160755.54</v>
      </c>
      <c r="CB136" s="31">
        <f t="shared" ca="1" si="325"/>
        <v>112945.58</v>
      </c>
      <c r="CC136" s="31">
        <f t="shared" ca="1" si="326"/>
        <v>217244.25</v>
      </c>
      <c r="CD136" s="31">
        <f t="shared" ca="1" si="327"/>
        <v>137421.48000000001</v>
      </c>
      <c r="CE136" s="31">
        <f t="shared" ca="1" si="328"/>
        <v>391765.43</v>
      </c>
      <c r="CF136" s="31">
        <f t="shared" ca="1" si="329"/>
        <v>189543.71</v>
      </c>
      <c r="CG136" s="31">
        <f t="shared" ca="1" si="330"/>
        <v>97028.7</v>
      </c>
      <c r="CH136" s="31">
        <f t="shared" ca="1" si="331"/>
        <v>93541.13</v>
      </c>
      <c r="CI136" s="31">
        <f t="shared" ca="1" si="332"/>
        <v>151125.46</v>
      </c>
      <c r="CJ136" s="31">
        <f t="shared" ca="1" si="333"/>
        <v>114009.92</v>
      </c>
      <c r="CK136" s="32">
        <f t="shared" ref="CK136:CK155" ca="1" si="382">ROUND(Q136*$CV$3,2)</f>
        <v>5648.39</v>
      </c>
      <c r="CL136" s="32">
        <f t="shared" ref="CL136:CL155" ca="1" si="383">ROUND(R136*$CV$3,2)</f>
        <v>15142.69</v>
      </c>
      <c r="CM136" s="32">
        <f t="shared" ref="CM136:CM155" ca="1" si="384">ROUND(S136*$CV$3,2)</f>
        <v>6819.93</v>
      </c>
      <c r="CN136" s="32">
        <f t="shared" ref="CN136:CN155" ca="1" si="385">ROUND(T136*$CV$3,2)</f>
        <v>4791.63</v>
      </c>
      <c r="CO136" s="32">
        <f t="shared" ref="CO136:CO155" ca="1" si="386">ROUND(U136*$CV$3,2)</f>
        <v>9216.42</v>
      </c>
      <c r="CP136" s="32">
        <f t="shared" ref="CP136:CP155" ca="1" si="387">ROUND(V136*$CV$3,2)</f>
        <v>5830</v>
      </c>
      <c r="CQ136" s="32">
        <f t="shared" ref="CQ136:CQ155" ca="1" si="388">ROUND(W136*$CV$3,2)</f>
        <v>16620.349999999999</v>
      </c>
      <c r="CR136" s="32">
        <f t="shared" ref="CR136:CR155" ca="1" si="389">ROUND(X136*$CV$3,2)</f>
        <v>8041.25</v>
      </c>
      <c r="CS136" s="32">
        <f t="shared" ref="CS136:CS155" ca="1" si="390">ROUND(Y136*$CV$3,2)</f>
        <v>4116.37</v>
      </c>
      <c r="CT136" s="32">
        <f t="shared" ref="CT136:CT155" ca="1" si="391">ROUND(Z136*$CV$3,2)</f>
        <v>3968.41</v>
      </c>
      <c r="CU136" s="32">
        <f t="shared" ref="CU136:CU155" ca="1" si="392">ROUND(AA136*$CV$3,2)</f>
        <v>6411.38</v>
      </c>
      <c r="CV136" s="32">
        <f t="shared" ref="CV136:CV155" ca="1" si="393">ROUND(AB136*$CV$3,2)</f>
        <v>4836.78</v>
      </c>
      <c r="CW136" s="31">
        <f t="shared" ref="CW136:CW155" ca="1" si="394">BY136+CK136-AO136-BA136</f>
        <v>-230777.01</v>
      </c>
      <c r="CX136" s="31">
        <f t="shared" ref="CX136:CX155" ca="1" si="395">BZ136+CL136-AP136-BB136</f>
        <v>-618686.94999999984</v>
      </c>
      <c r="CY136" s="31">
        <f t="shared" ref="CY136:CY155" ca="1" si="396">CA136+CM136-AQ136-BC136</f>
        <v>-278642.94</v>
      </c>
      <c r="CZ136" s="31">
        <f t="shared" ref="CZ136:CZ155" ca="1" si="397">CB136+CN136-AR136-BD136</f>
        <v>-193034.27</v>
      </c>
      <c r="DA136" s="31">
        <f t="shared" ref="DA136:DA155" ca="1" si="398">CC136+CO136-AS136-BE136</f>
        <v>-371290.16000000003</v>
      </c>
      <c r="DB136" s="31">
        <f t="shared" ref="DB136:DB155" ca="1" si="399">CD136+CP136-AT136-BF136</f>
        <v>-234865.81</v>
      </c>
      <c r="DC136" s="31">
        <f t="shared" ref="DC136:DC155" ca="1" si="400">CE136+CQ136-AU136-BG136</f>
        <v>-740792.81</v>
      </c>
      <c r="DD136" s="31">
        <f t="shared" ref="DD136:DD155" ca="1" si="401">CF136+CR136-AV136-BH136</f>
        <v>-358409.93000000005</v>
      </c>
      <c r="DE136" s="31">
        <f t="shared" ref="DE136:DE155" ca="1" si="402">CG136+CS136-AW136-BI136</f>
        <v>-183472.44999999998</v>
      </c>
      <c r="DF136" s="31">
        <f t="shared" ref="DF136:DF155" ca="1" si="403">CH136+CT136-AX136-BJ136</f>
        <v>-206357.4</v>
      </c>
      <c r="DG136" s="31">
        <f t="shared" ref="DG136:DG155" ca="1" si="404">CI136+CU136-AY136-BK136</f>
        <v>-333391.93999999994</v>
      </c>
      <c r="DH136" s="31">
        <f t="shared" ref="DH136:DH155" ca="1" si="405">CJ136+CV136-AZ136-BL136</f>
        <v>-251512.78999999998</v>
      </c>
      <c r="DI136" s="32">
        <f t="shared" ca="1" si="334"/>
        <v>-11538.85</v>
      </c>
      <c r="DJ136" s="32">
        <f t="shared" ca="1" si="335"/>
        <v>-30934.35</v>
      </c>
      <c r="DK136" s="32">
        <f t="shared" ca="1" si="336"/>
        <v>-13932.15</v>
      </c>
      <c r="DL136" s="32">
        <f t="shared" ca="1" si="337"/>
        <v>-9651.7099999999991</v>
      </c>
      <c r="DM136" s="32">
        <f t="shared" ca="1" si="338"/>
        <v>-18564.509999999998</v>
      </c>
      <c r="DN136" s="32">
        <f t="shared" ca="1" si="339"/>
        <v>-11743.29</v>
      </c>
      <c r="DO136" s="32">
        <f t="shared" ca="1" si="340"/>
        <v>-37039.64</v>
      </c>
      <c r="DP136" s="32">
        <f t="shared" ca="1" si="341"/>
        <v>-17920.5</v>
      </c>
      <c r="DQ136" s="32">
        <f t="shared" ca="1" si="342"/>
        <v>-9173.6200000000008</v>
      </c>
      <c r="DR136" s="32">
        <f t="shared" ca="1" si="343"/>
        <v>-10317.870000000001</v>
      </c>
      <c r="DS136" s="32">
        <f t="shared" ca="1" si="344"/>
        <v>-16669.599999999999</v>
      </c>
      <c r="DT136" s="32">
        <f t="shared" ca="1" si="345"/>
        <v>-12575.64</v>
      </c>
      <c r="DU136" s="31">
        <f t="shared" ca="1" si="346"/>
        <v>-43020.19</v>
      </c>
      <c r="DV136" s="31">
        <f t="shared" ca="1" si="347"/>
        <v>-113887.24</v>
      </c>
      <c r="DW136" s="31">
        <f t="shared" ca="1" si="348"/>
        <v>-50704.47</v>
      </c>
      <c r="DX136" s="31">
        <f t="shared" ca="1" si="349"/>
        <v>-34675.47</v>
      </c>
      <c r="DY136" s="31">
        <f t="shared" ca="1" si="350"/>
        <v>-65857.02</v>
      </c>
      <c r="DZ136" s="31">
        <f t="shared" ca="1" si="351"/>
        <v>-41110.400000000001</v>
      </c>
      <c r="EA136" s="31">
        <f t="shared" ca="1" si="352"/>
        <v>-127992.38</v>
      </c>
      <c r="EB136" s="31">
        <f t="shared" ca="1" si="353"/>
        <v>-61088.09</v>
      </c>
      <c r="EC136" s="31">
        <f t="shared" ca="1" si="354"/>
        <v>-30842.880000000001</v>
      </c>
      <c r="ED136" s="31">
        <f t="shared" ca="1" si="355"/>
        <v>-34223.56</v>
      </c>
      <c r="EE136" s="31">
        <f t="shared" ca="1" si="356"/>
        <v>-54513.06</v>
      </c>
      <c r="EF136" s="31">
        <f t="shared" ca="1" si="357"/>
        <v>-40556.480000000003</v>
      </c>
      <c r="EG136" s="32">
        <f t="shared" ca="1" si="358"/>
        <v>-285336.05000000005</v>
      </c>
      <c r="EH136" s="32">
        <f t="shared" ca="1" si="359"/>
        <v>-763508.5399999998</v>
      </c>
      <c r="EI136" s="32">
        <f t="shared" ca="1" si="360"/>
        <v>-343279.56000000006</v>
      </c>
      <c r="EJ136" s="32">
        <f t="shared" ca="1" si="361"/>
        <v>-237361.44999999998</v>
      </c>
      <c r="EK136" s="32">
        <f t="shared" ca="1" si="362"/>
        <v>-455711.69000000006</v>
      </c>
      <c r="EL136" s="32">
        <f t="shared" ca="1" si="363"/>
        <v>-287719.5</v>
      </c>
      <c r="EM136" s="32">
        <f t="shared" ca="1" si="364"/>
        <v>-905824.83000000007</v>
      </c>
      <c r="EN136" s="32">
        <f t="shared" ca="1" si="365"/>
        <v>-437418.52</v>
      </c>
      <c r="EO136" s="32">
        <f t="shared" ca="1" si="366"/>
        <v>-223488.94999999998</v>
      </c>
      <c r="EP136" s="32">
        <f t="shared" ca="1" si="367"/>
        <v>-250898.83</v>
      </c>
      <c r="EQ136" s="32">
        <f t="shared" ca="1" si="368"/>
        <v>-404574.59999999992</v>
      </c>
      <c r="ER136" s="32">
        <f t="shared" ca="1" si="369"/>
        <v>-304644.90999999997</v>
      </c>
    </row>
    <row r="137" spans="1:148" x14ac:dyDescent="0.25">
      <c r="A137" t="s">
        <v>508</v>
      </c>
      <c r="B137" s="1" t="s">
        <v>117</v>
      </c>
      <c r="C137" t="str">
        <f t="shared" ref="C137:C155" ca="1" si="406">VLOOKUP($B137,LocationLookup,2,FALSE)</f>
        <v>SHCG</v>
      </c>
      <c r="D137" t="str">
        <f t="shared" ref="D137:D155" ca="1" si="407">VLOOKUP($C137,LossFactorLookup,2,FALSE)</f>
        <v>Shell Caroline</v>
      </c>
      <c r="E137" s="51">
        <v>156.2646</v>
      </c>
      <c r="F137" s="51">
        <v>493.28879999999998</v>
      </c>
      <c r="G137" s="51">
        <v>157.50139999999999</v>
      </c>
      <c r="H137" s="51">
        <v>244.12520000000001</v>
      </c>
      <c r="I137" s="51">
        <v>0</v>
      </c>
      <c r="J137" s="51">
        <v>0</v>
      </c>
      <c r="K137" s="51">
        <v>0</v>
      </c>
      <c r="L137" s="51">
        <v>0</v>
      </c>
      <c r="M137" s="51">
        <v>0</v>
      </c>
      <c r="N137" s="51">
        <v>0</v>
      </c>
      <c r="O137" s="51">
        <v>21.055499999999999</v>
      </c>
      <c r="P137" s="51">
        <v>20.732700000000001</v>
      </c>
      <c r="Q137" s="32">
        <v>5640.58</v>
      </c>
      <c r="R137" s="32">
        <v>26549.8</v>
      </c>
      <c r="S137" s="32">
        <v>5204.92</v>
      </c>
      <c r="T137" s="32">
        <v>7885.4</v>
      </c>
      <c r="U137" s="32">
        <v>0</v>
      </c>
      <c r="V137" s="32">
        <v>0</v>
      </c>
      <c r="W137" s="32">
        <v>0</v>
      </c>
      <c r="X137" s="32">
        <v>0</v>
      </c>
      <c r="Y137" s="32">
        <v>0</v>
      </c>
      <c r="Z137" s="32">
        <v>0</v>
      </c>
      <c r="AA137" s="32">
        <v>622.29</v>
      </c>
      <c r="AB137" s="32">
        <v>494.81</v>
      </c>
      <c r="AC137" s="2">
        <v>0.72</v>
      </c>
      <c r="AD137" s="2">
        <v>0.72</v>
      </c>
      <c r="AE137" s="2">
        <v>0.72</v>
      </c>
      <c r="AF137" s="2">
        <v>0.72</v>
      </c>
      <c r="AG137" s="2">
        <v>0.72</v>
      </c>
      <c r="AH137" s="2">
        <v>0.72</v>
      </c>
      <c r="AI137" s="2">
        <v>0.72</v>
      </c>
      <c r="AJ137" s="2">
        <v>0.72</v>
      </c>
      <c r="AK137" s="2">
        <v>0.72</v>
      </c>
      <c r="AL137" s="2">
        <v>0.72</v>
      </c>
      <c r="AM137" s="2">
        <v>0.72</v>
      </c>
      <c r="AN137" s="2">
        <v>0.72</v>
      </c>
      <c r="AO137" s="33">
        <v>40.61</v>
      </c>
      <c r="AP137" s="33">
        <v>191.16</v>
      </c>
      <c r="AQ137" s="33">
        <v>37.479999999999997</v>
      </c>
      <c r="AR137" s="33">
        <v>56.77</v>
      </c>
      <c r="AS137" s="33">
        <v>0</v>
      </c>
      <c r="AT137" s="33">
        <v>0</v>
      </c>
      <c r="AU137" s="33">
        <v>0</v>
      </c>
      <c r="AV137" s="33">
        <v>0</v>
      </c>
      <c r="AW137" s="33">
        <v>0</v>
      </c>
      <c r="AX137" s="33">
        <v>0</v>
      </c>
      <c r="AY137" s="33">
        <v>4.4800000000000004</v>
      </c>
      <c r="AZ137" s="33">
        <v>3.56</v>
      </c>
      <c r="BA137" s="31">
        <f t="shared" si="370"/>
        <v>-6.2</v>
      </c>
      <c r="BB137" s="31">
        <f t="shared" si="371"/>
        <v>-29.2</v>
      </c>
      <c r="BC137" s="31">
        <f t="shared" si="372"/>
        <v>-5.73</v>
      </c>
      <c r="BD137" s="31">
        <f t="shared" si="373"/>
        <v>-11.83</v>
      </c>
      <c r="BE137" s="31">
        <f t="shared" si="374"/>
        <v>0</v>
      </c>
      <c r="BF137" s="31">
        <f t="shared" si="375"/>
        <v>0</v>
      </c>
      <c r="BG137" s="31">
        <f t="shared" si="376"/>
        <v>0</v>
      </c>
      <c r="BH137" s="31">
        <f t="shared" si="377"/>
        <v>0</v>
      </c>
      <c r="BI137" s="31">
        <f t="shared" si="378"/>
        <v>0</v>
      </c>
      <c r="BJ137" s="31">
        <f t="shared" si="379"/>
        <v>0</v>
      </c>
      <c r="BK137" s="31">
        <f t="shared" si="380"/>
        <v>4.17</v>
      </c>
      <c r="BL137" s="31">
        <f t="shared" si="381"/>
        <v>3.32</v>
      </c>
      <c r="BM137" s="6">
        <f t="shared" ca="1" si="321"/>
        <v>1.2999999999999999E-3</v>
      </c>
      <c r="BN137" s="6">
        <f t="shared" ca="1" si="321"/>
        <v>1.2999999999999999E-3</v>
      </c>
      <c r="BO137" s="6">
        <f t="shared" ca="1" si="321"/>
        <v>1.2999999999999999E-3</v>
      </c>
      <c r="BP137" s="6">
        <f t="shared" ca="1" si="321"/>
        <v>1.2999999999999999E-3</v>
      </c>
      <c r="BQ137" s="6">
        <f t="shared" ca="1" si="321"/>
        <v>1.2999999999999999E-3</v>
      </c>
      <c r="BR137" s="6">
        <f t="shared" ca="1" si="321"/>
        <v>1.2999999999999999E-3</v>
      </c>
      <c r="BS137" s="6">
        <f t="shared" ca="1" si="321"/>
        <v>1.2999999999999999E-3</v>
      </c>
      <c r="BT137" s="6">
        <f t="shared" ca="1" si="321"/>
        <v>1.2999999999999999E-3</v>
      </c>
      <c r="BU137" s="6">
        <f t="shared" ca="1" si="321"/>
        <v>1.2999999999999999E-3</v>
      </c>
      <c r="BV137" s="6">
        <f t="shared" ca="1" si="321"/>
        <v>1.2999999999999999E-3</v>
      </c>
      <c r="BW137" s="6">
        <f t="shared" ca="1" si="321"/>
        <v>1.2999999999999999E-3</v>
      </c>
      <c r="BX137" s="6">
        <f t="shared" ca="1" si="321"/>
        <v>1.2999999999999999E-3</v>
      </c>
      <c r="BY137" s="31">
        <f t="shared" ca="1" si="322"/>
        <v>7.33</v>
      </c>
      <c r="BZ137" s="31">
        <f t="shared" ca="1" si="323"/>
        <v>34.51</v>
      </c>
      <c r="CA137" s="31">
        <f t="shared" ca="1" si="324"/>
        <v>6.77</v>
      </c>
      <c r="CB137" s="31">
        <f t="shared" ca="1" si="325"/>
        <v>10.25</v>
      </c>
      <c r="CC137" s="31">
        <f t="shared" ca="1" si="326"/>
        <v>0</v>
      </c>
      <c r="CD137" s="31">
        <f t="shared" ca="1" si="327"/>
        <v>0</v>
      </c>
      <c r="CE137" s="31">
        <f t="shared" ca="1" si="328"/>
        <v>0</v>
      </c>
      <c r="CF137" s="31">
        <f t="shared" ca="1" si="329"/>
        <v>0</v>
      </c>
      <c r="CG137" s="31">
        <f t="shared" ca="1" si="330"/>
        <v>0</v>
      </c>
      <c r="CH137" s="31">
        <f t="shared" ca="1" si="331"/>
        <v>0</v>
      </c>
      <c r="CI137" s="31">
        <f t="shared" ca="1" si="332"/>
        <v>0.81</v>
      </c>
      <c r="CJ137" s="31">
        <f t="shared" ca="1" si="333"/>
        <v>0.64</v>
      </c>
      <c r="CK137" s="32">
        <f t="shared" ca="1" si="382"/>
        <v>3.95</v>
      </c>
      <c r="CL137" s="32">
        <f t="shared" ca="1" si="383"/>
        <v>18.579999999999998</v>
      </c>
      <c r="CM137" s="32">
        <f t="shared" ca="1" si="384"/>
        <v>3.64</v>
      </c>
      <c r="CN137" s="32">
        <f t="shared" ca="1" si="385"/>
        <v>5.52</v>
      </c>
      <c r="CO137" s="32">
        <f t="shared" ca="1" si="386"/>
        <v>0</v>
      </c>
      <c r="CP137" s="32">
        <f t="shared" ca="1" si="387"/>
        <v>0</v>
      </c>
      <c r="CQ137" s="32">
        <f t="shared" ca="1" si="388"/>
        <v>0</v>
      </c>
      <c r="CR137" s="32">
        <f t="shared" ca="1" si="389"/>
        <v>0</v>
      </c>
      <c r="CS137" s="32">
        <f t="shared" ca="1" si="390"/>
        <v>0</v>
      </c>
      <c r="CT137" s="32">
        <f t="shared" ca="1" si="391"/>
        <v>0</v>
      </c>
      <c r="CU137" s="32">
        <f t="shared" ca="1" si="392"/>
        <v>0.44</v>
      </c>
      <c r="CV137" s="32">
        <f t="shared" ca="1" si="393"/>
        <v>0.35</v>
      </c>
      <c r="CW137" s="31">
        <f t="shared" ca="1" si="394"/>
        <v>-23.13</v>
      </c>
      <c r="CX137" s="31">
        <f t="shared" ca="1" si="395"/>
        <v>-108.86999999999999</v>
      </c>
      <c r="CY137" s="31">
        <f t="shared" ca="1" si="396"/>
        <v>-21.339999999999996</v>
      </c>
      <c r="CZ137" s="31">
        <f t="shared" ca="1" si="397"/>
        <v>-29.17</v>
      </c>
      <c r="DA137" s="31">
        <f t="shared" ca="1" si="398"/>
        <v>0</v>
      </c>
      <c r="DB137" s="31">
        <f t="shared" ca="1" si="399"/>
        <v>0</v>
      </c>
      <c r="DC137" s="31">
        <f t="shared" ca="1" si="400"/>
        <v>0</v>
      </c>
      <c r="DD137" s="31">
        <f t="shared" ca="1" si="401"/>
        <v>0</v>
      </c>
      <c r="DE137" s="31">
        <f t="shared" ca="1" si="402"/>
        <v>0</v>
      </c>
      <c r="DF137" s="31">
        <f t="shared" ca="1" si="403"/>
        <v>0</v>
      </c>
      <c r="DG137" s="31">
        <f t="shared" ca="1" si="404"/>
        <v>-7.4</v>
      </c>
      <c r="DH137" s="31">
        <f t="shared" ca="1" si="405"/>
        <v>-5.8900000000000006</v>
      </c>
      <c r="DI137" s="32">
        <f t="shared" ca="1" si="334"/>
        <v>-1.1599999999999999</v>
      </c>
      <c r="DJ137" s="32">
        <f t="shared" ca="1" si="335"/>
        <v>-5.44</v>
      </c>
      <c r="DK137" s="32">
        <f t="shared" ca="1" si="336"/>
        <v>-1.07</v>
      </c>
      <c r="DL137" s="32">
        <f t="shared" ca="1" si="337"/>
        <v>-1.46</v>
      </c>
      <c r="DM137" s="32">
        <f t="shared" ca="1" si="338"/>
        <v>0</v>
      </c>
      <c r="DN137" s="32">
        <f t="shared" ca="1" si="339"/>
        <v>0</v>
      </c>
      <c r="DO137" s="32">
        <f t="shared" ca="1" si="340"/>
        <v>0</v>
      </c>
      <c r="DP137" s="32">
        <f t="shared" ca="1" si="341"/>
        <v>0</v>
      </c>
      <c r="DQ137" s="32">
        <f t="shared" ca="1" si="342"/>
        <v>0</v>
      </c>
      <c r="DR137" s="32">
        <f t="shared" ca="1" si="343"/>
        <v>0</v>
      </c>
      <c r="DS137" s="32">
        <f t="shared" ca="1" si="344"/>
        <v>-0.37</v>
      </c>
      <c r="DT137" s="32">
        <f t="shared" ca="1" si="345"/>
        <v>-0.28999999999999998</v>
      </c>
      <c r="DU137" s="31">
        <f t="shared" ca="1" si="346"/>
        <v>-4.3099999999999996</v>
      </c>
      <c r="DV137" s="31">
        <f t="shared" ca="1" si="347"/>
        <v>-20.04</v>
      </c>
      <c r="DW137" s="31">
        <f t="shared" ca="1" si="348"/>
        <v>-3.88</v>
      </c>
      <c r="DX137" s="31">
        <f t="shared" ca="1" si="349"/>
        <v>-5.24</v>
      </c>
      <c r="DY137" s="31">
        <f t="shared" ca="1" si="350"/>
        <v>0</v>
      </c>
      <c r="DZ137" s="31">
        <f t="shared" ca="1" si="351"/>
        <v>0</v>
      </c>
      <c r="EA137" s="31">
        <f t="shared" ca="1" si="352"/>
        <v>0</v>
      </c>
      <c r="EB137" s="31">
        <f t="shared" ca="1" si="353"/>
        <v>0</v>
      </c>
      <c r="EC137" s="31">
        <f t="shared" ca="1" si="354"/>
        <v>0</v>
      </c>
      <c r="ED137" s="31">
        <f t="shared" ca="1" si="355"/>
        <v>0</v>
      </c>
      <c r="EE137" s="31">
        <f t="shared" ca="1" si="356"/>
        <v>-1.21</v>
      </c>
      <c r="EF137" s="31">
        <f t="shared" ca="1" si="357"/>
        <v>-0.95</v>
      </c>
      <c r="EG137" s="32">
        <f t="shared" ca="1" si="358"/>
        <v>-28.599999999999998</v>
      </c>
      <c r="EH137" s="32">
        <f t="shared" ca="1" si="359"/>
        <v>-134.35</v>
      </c>
      <c r="EI137" s="32">
        <f t="shared" ca="1" si="360"/>
        <v>-26.289999999999996</v>
      </c>
      <c r="EJ137" s="32">
        <f t="shared" ca="1" si="361"/>
        <v>-35.870000000000005</v>
      </c>
      <c r="EK137" s="32">
        <f t="shared" ca="1" si="362"/>
        <v>0</v>
      </c>
      <c r="EL137" s="32">
        <f t="shared" ca="1" si="363"/>
        <v>0</v>
      </c>
      <c r="EM137" s="32">
        <f t="shared" ca="1" si="364"/>
        <v>0</v>
      </c>
      <c r="EN137" s="32">
        <f t="shared" ca="1" si="365"/>
        <v>0</v>
      </c>
      <c r="EO137" s="32">
        <f t="shared" ca="1" si="366"/>
        <v>0</v>
      </c>
      <c r="EP137" s="32">
        <f t="shared" ca="1" si="367"/>
        <v>0</v>
      </c>
      <c r="EQ137" s="32">
        <f t="shared" ca="1" si="368"/>
        <v>-8.98</v>
      </c>
      <c r="ER137" s="32">
        <f t="shared" ca="1" si="369"/>
        <v>-7.1300000000000008</v>
      </c>
    </row>
    <row r="138" spans="1:148" x14ac:dyDescent="0.25">
      <c r="A138" t="s">
        <v>511</v>
      </c>
      <c r="B138" s="1" t="s">
        <v>97</v>
      </c>
      <c r="C138" t="str">
        <f t="shared" ca="1" si="406"/>
        <v>BCHIMP</v>
      </c>
      <c r="D138" t="str">
        <f t="shared" ca="1" si="407"/>
        <v>Alberta-BC Intertie - Import</v>
      </c>
      <c r="E138" s="51">
        <v>21578</v>
      </c>
      <c r="F138" s="51">
        <v>20233</v>
      </c>
      <c r="G138" s="51">
        <v>25696</v>
      </c>
      <c r="H138" s="51">
        <v>18843</v>
      </c>
      <c r="I138" s="51">
        <v>13354</v>
      </c>
      <c r="J138" s="51">
        <v>9530</v>
      </c>
      <c r="K138" s="51">
        <v>20213</v>
      </c>
      <c r="L138" s="51">
        <v>13871</v>
      </c>
      <c r="M138" s="51">
        <v>1937</v>
      </c>
      <c r="N138" s="51">
        <v>7351</v>
      </c>
      <c r="O138" s="51">
        <v>9540</v>
      </c>
      <c r="P138" s="51">
        <v>3550</v>
      </c>
      <c r="Q138" s="32">
        <v>1184858.23</v>
      </c>
      <c r="R138" s="32">
        <v>2306084</v>
      </c>
      <c r="S138" s="32">
        <v>1244547.4099999999</v>
      </c>
      <c r="T138" s="32">
        <v>619052.04</v>
      </c>
      <c r="U138" s="32">
        <v>474435.83</v>
      </c>
      <c r="V138" s="32">
        <v>572359.61</v>
      </c>
      <c r="W138" s="32">
        <v>3455446.44</v>
      </c>
      <c r="X138" s="32">
        <v>958596.03</v>
      </c>
      <c r="Y138" s="32">
        <v>71354.789999999994</v>
      </c>
      <c r="Z138" s="32">
        <v>252335.03</v>
      </c>
      <c r="AA138" s="32">
        <v>429856.12</v>
      </c>
      <c r="AB138" s="32">
        <v>119619</v>
      </c>
      <c r="AC138" s="2">
        <v>2.0499999999999998</v>
      </c>
      <c r="AD138" s="2">
        <v>2.0499999999999998</v>
      </c>
      <c r="AE138" s="2">
        <v>2.0499999999999998</v>
      </c>
      <c r="AF138" s="2">
        <v>2.0499999999999998</v>
      </c>
      <c r="AG138" s="2">
        <v>2.0499999999999998</v>
      </c>
      <c r="AH138" s="2">
        <v>2.0499999999999998</v>
      </c>
      <c r="AI138" s="2">
        <v>2.0499999999999998</v>
      </c>
      <c r="AJ138" s="2">
        <v>2.0499999999999998</v>
      </c>
      <c r="AK138" s="2">
        <v>2.0499999999999998</v>
      </c>
      <c r="AL138" s="2">
        <v>2.0499999999999998</v>
      </c>
      <c r="AM138" s="2">
        <v>2.0499999999999998</v>
      </c>
      <c r="AN138" s="2">
        <v>2.0499999999999998</v>
      </c>
      <c r="AO138" s="33">
        <v>24289.59</v>
      </c>
      <c r="AP138" s="33">
        <v>47274.720000000001</v>
      </c>
      <c r="AQ138" s="33">
        <v>25513.22</v>
      </c>
      <c r="AR138" s="33">
        <v>12690.57</v>
      </c>
      <c r="AS138" s="33">
        <v>9725.93</v>
      </c>
      <c r="AT138" s="33">
        <v>11733.37</v>
      </c>
      <c r="AU138" s="33">
        <v>70836.649999999994</v>
      </c>
      <c r="AV138" s="33">
        <v>19651.22</v>
      </c>
      <c r="AW138" s="33">
        <v>1462.77</v>
      </c>
      <c r="AX138" s="33">
        <v>5172.87</v>
      </c>
      <c r="AY138" s="33">
        <v>8812.0499999999993</v>
      </c>
      <c r="AZ138" s="33">
        <v>2452.19</v>
      </c>
      <c r="BA138" s="31">
        <f t="shared" si="370"/>
        <v>-1303.3399999999999</v>
      </c>
      <c r="BB138" s="31">
        <f t="shared" si="371"/>
        <v>-2536.69</v>
      </c>
      <c r="BC138" s="31">
        <f t="shared" si="372"/>
        <v>-1369</v>
      </c>
      <c r="BD138" s="31">
        <f t="shared" si="373"/>
        <v>-928.58</v>
      </c>
      <c r="BE138" s="31">
        <f t="shared" si="374"/>
        <v>-711.65</v>
      </c>
      <c r="BF138" s="31">
        <f t="shared" si="375"/>
        <v>-858.54</v>
      </c>
      <c r="BG138" s="31">
        <f t="shared" si="376"/>
        <v>5183.17</v>
      </c>
      <c r="BH138" s="31">
        <f t="shared" si="377"/>
        <v>1437.89</v>
      </c>
      <c r="BI138" s="31">
        <f t="shared" si="378"/>
        <v>107.03</v>
      </c>
      <c r="BJ138" s="31">
        <f t="shared" si="379"/>
        <v>1690.64</v>
      </c>
      <c r="BK138" s="31">
        <f t="shared" si="380"/>
        <v>2880.04</v>
      </c>
      <c r="BL138" s="31">
        <f t="shared" si="381"/>
        <v>801.45</v>
      </c>
      <c r="BM138" s="6">
        <f t="shared" ca="1" si="321"/>
        <v>-1.84E-2</v>
      </c>
      <c r="BN138" s="6">
        <f t="shared" ca="1" si="321"/>
        <v>-1.84E-2</v>
      </c>
      <c r="BO138" s="6">
        <f t="shared" ca="1" si="321"/>
        <v>-1.84E-2</v>
      </c>
      <c r="BP138" s="6">
        <f t="shared" ca="1" si="321"/>
        <v>-1.84E-2</v>
      </c>
      <c r="BQ138" s="6">
        <f t="shared" ca="1" si="321"/>
        <v>-1.84E-2</v>
      </c>
      <c r="BR138" s="6">
        <f t="shared" ca="1" si="321"/>
        <v>-1.84E-2</v>
      </c>
      <c r="BS138" s="6">
        <f t="shared" ca="1" si="321"/>
        <v>-1.84E-2</v>
      </c>
      <c r="BT138" s="6">
        <f t="shared" ca="1" si="321"/>
        <v>-1.84E-2</v>
      </c>
      <c r="BU138" s="6">
        <f t="shared" ca="1" si="321"/>
        <v>-1.84E-2</v>
      </c>
      <c r="BV138" s="6">
        <f t="shared" ca="1" si="321"/>
        <v>-1.84E-2</v>
      </c>
      <c r="BW138" s="6">
        <f t="shared" ca="1" si="321"/>
        <v>-1.84E-2</v>
      </c>
      <c r="BX138" s="6">
        <f t="shared" ca="1" si="321"/>
        <v>-1.84E-2</v>
      </c>
      <c r="BY138" s="31">
        <f t="shared" ca="1" si="322"/>
        <v>-21801.39</v>
      </c>
      <c r="BZ138" s="31">
        <f t="shared" ca="1" si="323"/>
        <v>-42431.95</v>
      </c>
      <c r="CA138" s="31">
        <f t="shared" ca="1" si="324"/>
        <v>-22899.67</v>
      </c>
      <c r="CB138" s="31">
        <f t="shared" ca="1" si="325"/>
        <v>-11390.56</v>
      </c>
      <c r="CC138" s="31">
        <f t="shared" ca="1" si="326"/>
        <v>-8729.6200000000008</v>
      </c>
      <c r="CD138" s="31">
        <f t="shared" ca="1" si="327"/>
        <v>-10531.42</v>
      </c>
      <c r="CE138" s="31">
        <f t="shared" ca="1" si="328"/>
        <v>-63580.21</v>
      </c>
      <c r="CF138" s="31">
        <f t="shared" ca="1" si="329"/>
        <v>-17638.169999999998</v>
      </c>
      <c r="CG138" s="31">
        <f t="shared" ca="1" si="330"/>
        <v>-1312.93</v>
      </c>
      <c r="CH138" s="31">
        <f t="shared" ca="1" si="331"/>
        <v>-4642.96</v>
      </c>
      <c r="CI138" s="31">
        <f t="shared" ca="1" si="332"/>
        <v>-7909.35</v>
      </c>
      <c r="CJ138" s="31">
        <f t="shared" ca="1" si="333"/>
        <v>-2200.9899999999998</v>
      </c>
      <c r="CK138" s="32">
        <f t="shared" ca="1" si="382"/>
        <v>829.4</v>
      </c>
      <c r="CL138" s="32">
        <f t="shared" ca="1" si="383"/>
        <v>1614.26</v>
      </c>
      <c r="CM138" s="32">
        <f t="shared" ca="1" si="384"/>
        <v>871.18</v>
      </c>
      <c r="CN138" s="32">
        <f t="shared" ca="1" si="385"/>
        <v>433.34</v>
      </c>
      <c r="CO138" s="32">
        <f t="shared" ca="1" si="386"/>
        <v>332.11</v>
      </c>
      <c r="CP138" s="32">
        <f t="shared" ca="1" si="387"/>
        <v>400.65</v>
      </c>
      <c r="CQ138" s="32">
        <f t="shared" ca="1" si="388"/>
        <v>2418.81</v>
      </c>
      <c r="CR138" s="32">
        <f t="shared" ca="1" si="389"/>
        <v>671.02</v>
      </c>
      <c r="CS138" s="32">
        <f t="shared" ca="1" si="390"/>
        <v>49.95</v>
      </c>
      <c r="CT138" s="32">
        <f t="shared" ca="1" si="391"/>
        <v>176.63</v>
      </c>
      <c r="CU138" s="32">
        <f t="shared" ca="1" si="392"/>
        <v>300.89999999999998</v>
      </c>
      <c r="CV138" s="32">
        <f t="shared" ca="1" si="393"/>
        <v>83.73</v>
      </c>
      <c r="CW138" s="31">
        <f t="shared" ca="1" si="394"/>
        <v>-43958.240000000005</v>
      </c>
      <c r="CX138" s="31">
        <f t="shared" ca="1" si="395"/>
        <v>-85555.72</v>
      </c>
      <c r="CY138" s="31">
        <f t="shared" ca="1" si="396"/>
        <v>-46172.71</v>
      </c>
      <c r="CZ138" s="31">
        <f t="shared" ca="1" si="397"/>
        <v>-22719.21</v>
      </c>
      <c r="DA138" s="31">
        <f t="shared" ca="1" si="398"/>
        <v>-17411.79</v>
      </c>
      <c r="DB138" s="31">
        <f t="shared" ca="1" si="399"/>
        <v>-21005.599999999999</v>
      </c>
      <c r="DC138" s="31">
        <f t="shared" ca="1" si="400"/>
        <v>-137181.22</v>
      </c>
      <c r="DD138" s="31">
        <f t="shared" ca="1" si="401"/>
        <v>-38056.259999999995</v>
      </c>
      <c r="DE138" s="31">
        <f t="shared" ca="1" si="402"/>
        <v>-2832.78</v>
      </c>
      <c r="DF138" s="31">
        <f t="shared" ca="1" si="403"/>
        <v>-11329.84</v>
      </c>
      <c r="DG138" s="31">
        <f t="shared" ca="1" si="404"/>
        <v>-19300.54</v>
      </c>
      <c r="DH138" s="31">
        <f t="shared" ca="1" si="405"/>
        <v>-5370.9</v>
      </c>
      <c r="DI138" s="32">
        <f t="shared" ca="1" si="334"/>
        <v>-2197.91</v>
      </c>
      <c r="DJ138" s="32">
        <f t="shared" ca="1" si="335"/>
        <v>-4277.79</v>
      </c>
      <c r="DK138" s="32">
        <f t="shared" ca="1" si="336"/>
        <v>-2308.64</v>
      </c>
      <c r="DL138" s="32">
        <f t="shared" ca="1" si="337"/>
        <v>-1135.96</v>
      </c>
      <c r="DM138" s="32">
        <f t="shared" ca="1" si="338"/>
        <v>-870.59</v>
      </c>
      <c r="DN138" s="32">
        <f t="shared" ca="1" si="339"/>
        <v>-1050.28</v>
      </c>
      <c r="DO138" s="32">
        <f t="shared" ca="1" si="340"/>
        <v>-6859.06</v>
      </c>
      <c r="DP138" s="32">
        <f t="shared" ca="1" si="341"/>
        <v>-1902.81</v>
      </c>
      <c r="DQ138" s="32">
        <f t="shared" ca="1" si="342"/>
        <v>-141.63999999999999</v>
      </c>
      <c r="DR138" s="32">
        <f t="shared" ca="1" si="343"/>
        <v>-566.49</v>
      </c>
      <c r="DS138" s="32">
        <f t="shared" ca="1" si="344"/>
        <v>-965.03</v>
      </c>
      <c r="DT138" s="32">
        <f t="shared" ca="1" si="345"/>
        <v>-268.55</v>
      </c>
      <c r="DU138" s="31">
        <f t="shared" ca="1" si="346"/>
        <v>-8194.4599999999991</v>
      </c>
      <c r="DV138" s="31">
        <f t="shared" ca="1" si="347"/>
        <v>-15749.01</v>
      </c>
      <c r="DW138" s="31">
        <f t="shared" ca="1" si="348"/>
        <v>-8402.02</v>
      </c>
      <c r="DX138" s="31">
        <f t="shared" ca="1" si="349"/>
        <v>-4081.14</v>
      </c>
      <c r="DY138" s="31">
        <f t="shared" ca="1" si="350"/>
        <v>-3088.39</v>
      </c>
      <c r="DZ138" s="31">
        <f t="shared" ca="1" si="351"/>
        <v>-3676.77</v>
      </c>
      <c r="EA138" s="31">
        <f t="shared" ca="1" si="352"/>
        <v>-23701.84</v>
      </c>
      <c r="EB138" s="31">
        <f t="shared" ca="1" si="353"/>
        <v>-6486.38</v>
      </c>
      <c r="EC138" s="31">
        <f t="shared" ca="1" si="354"/>
        <v>-476.21</v>
      </c>
      <c r="ED138" s="31">
        <f t="shared" ca="1" si="355"/>
        <v>-1879.01</v>
      </c>
      <c r="EE138" s="31">
        <f t="shared" ca="1" si="356"/>
        <v>-3155.84</v>
      </c>
      <c r="EF138" s="31">
        <f t="shared" ca="1" si="357"/>
        <v>-866.06</v>
      </c>
      <c r="EG138" s="32">
        <f t="shared" ca="1" si="358"/>
        <v>-54350.610000000008</v>
      </c>
      <c r="EH138" s="32">
        <f t="shared" ca="1" si="359"/>
        <v>-105582.51999999999</v>
      </c>
      <c r="EI138" s="32">
        <f t="shared" ca="1" si="360"/>
        <v>-56883.369999999995</v>
      </c>
      <c r="EJ138" s="32">
        <f t="shared" ca="1" si="361"/>
        <v>-27936.309999999998</v>
      </c>
      <c r="EK138" s="32">
        <f t="shared" ca="1" si="362"/>
        <v>-21370.77</v>
      </c>
      <c r="EL138" s="32">
        <f t="shared" ca="1" si="363"/>
        <v>-25732.649999999998</v>
      </c>
      <c r="EM138" s="32">
        <f t="shared" ca="1" si="364"/>
        <v>-167742.12</v>
      </c>
      <c r="EN138" s="32">
        <f t="shared" ca="1" si="365"/>
        <v>-46445.44999999999</v>
      </c>
      <c r="EO138" s="32">
        <f t="shared" ca="1" si="366"/>
        <v>-3450.63</v>
      </c>
      <c r="EP138" s="32">
        <f t="shared" ca="1" si="367"/>
        <v>-13775.34</v>
      </c>
      <c r="EQ138" s="32">
        <f t="shared" ca="1" si="368"/>
        <v>-23421.41</v>
      </c>
      <c r="ER138" s="32">
        <f t="shared" ca="1" si="369"/>
        <v>-6505.51</v>
      </c>
    </row>
    <row r="139" spans="1:148" x14ac:dyDescent="0.25">
      <c r="A139" t="s">
        <v>461</v>
      </c>
      <c r="B139" s="1" t="s">
        <v>133</v>
      </c>
      <c r="C139" t="str">
        <f t="shared" ca="1" si="406"/>
        <v>SPR</v>
      </c>
      <c r="D139" t="str">
        <f t="shared" ca="1" si="407"/>
        <v>Spray Hydro Facility</v>
      </c>
      <c r="E139" s="51">
        <v>25848.177573000001</v>
      </c>
      <c r="F139" s="51">
        <v>27077.0914022</v>
      </c>
      <c r="G139" s="51">
        <v>17743.4559267</v>
      </c>
      <c r="H139" s="51">
        <v>17115.7224991</v>
      </c>
      <c r="I139" s="51">
        <v>11534.580332400001</v>
      </c>
      <c r="J139" s="51">
        <v>20328.2961412</v>
      </c>
      <c r="K139" s="51">
        <v>27411.695340999999</v>
      </c>
      <c r="L139" s="51">
        <v>18002.6580798</v>
      </c>
      <c r="M139" s="51">
        <v>8395.0009131999996</v>
      </c>
      <c r="N139" s="51">
        <v>9909.0742530000007</v>
      </c>
      <c r="O139" s="51">
        <v>9342.0873835999992</v>
      </c>
      <c r="P139" s="51">
        <v>21588.921227800001</v>
      </c>
      <c r="Q139" s="32">
        <v>1299357.51</v>
      </c>
      <c r="R139" s="32">
        <v>2963502.97</v>
      </c>
      <c r="S139" s="32">
        <v>841803.47</v>
      </c>
      <c r="T139" s="32">
        <v>605146.04</v>
      </c>
      <c r="U139" s="32">
        <v>716755.44</v>
      </c>
      <c r="V139" s="32">
        <v>930823.42</v>
      </c>
      <c r="W139" s="32">
        <v>4082613.06</v>
      </c>
      <c r="X139" s="32">
        <v>853841.05</v>
      </c>
      <c r="Y139" s="32">
        <v>228130.31</v>
      </c>
      <c r="Z139" s="32">
        <v>302171.57</v>
      </c>
      <c r="AA139" s="32">
        <v>301561.57</v>
      </c>
      <c r="AB139" s="32">
        <v>590415.02</v>
      </c>
      <c r="AC139" s="2">
        <v>0.72</v>
      </c>
      <c r="AD139" s="2">
        <v>0.72</v>
      </c>
      <c r="AE139" s="2">
        <v>0.72</v>
      </c>
      <c r="AF139" s="2">
        <v>0.72</v>
      </c>
      <c r="AG139" s="2">
        <v>0.72</v>
      </c>
      <c r="AH139" s="2">
        <v>0.72</v>
      </c>
      <c r="AI139" s="2">
        <v>0.72</v>
      </c>
      <c r="AJ139" s="2">
        <v>0.72</v>
      </c>
      <c r="AK139" s="2">
        <v>0.72</v>
      </c>
      <c r="AL139" s="2">
        <v>0.72</v>
      </c>
      <c r="AM139" s="2">
        <v>0.72</v>
      </c>
      <c r="AN139" s="2">
        <v>0.72</v>
      </c>
      <c r="AO139" s="33">
        <v>9355.3700000000008</v>
      </c>
      <c r="AP139" s="33">
        <v>21337.22</v>
      </c>
      <c r="AQ139" s="33">
        <v>6060.98</v>
      </c>
      <c r="AR139" s="33">
        <v>4357.05</v>
      </c>
      <c r="AS139" s="33">
        <v>5160.6400000000003</v>
      </c>
      <c r="AT139" s="33">
        <v>6701.93</v>
      </c>
      <c r="AU139" s="33">
        <v>29394.81</v>
      </c>
      <c r="AV139" s="33">
        <v>6147.66</v>
      </c>
      <c r="AW139" s="33">
        <v>1642.54</v>
      </c>
      <c r="AX139" s="33">
        <v>2175.64</v>
      </c>
      <c r="AY139" s="33">
        <v>2171.2399999999998</v>
      </c>
      <c r="AZ139" s="33">
        <v>4250.99</v>
      </c>
      <c r="BA139" s="31">
        <f t="shared" si="370"/>
        <v>-1429.29</v>
      </c>
      <c r="BB139" s="31">
        <f t="shared" si="371"/>
        <v>-3259.85</v>
      </c>
      <c r="BC139" s="31">
        <f t="shared" si="372"/>
        <v>-925.98</v>
      </c>
      <c r="BD139" s="31">
        <f t="shared" si="373"/>
        <v>-907.72</v>
      </c>
      <c r="BE139" s="31">
        <f t="shared" si="374"/>
        <v>-1075.1300000000001</v>
      </c>
      <c r="BF139" s="31">
        <f t="shared" si="375"/>
        <v>-1396.24</v>
      </c>
      <c r="BG139" s="31">
        <f t="shared" si="376"/>
        <v>6123.92</v>
      </c>
      <c r="BH139" s="31">
        <f t="shared" si="377"/>
        <v>1280.76</v>
      </c>
      <c r="BI139" s="31">
        <f t="shared" si="378"/>
        <v>342.2</v>
      </c>
      <c r="BJ139" s="31">
        <f t="shared" si="379"/>
        <v>2024.55</v>
      </c>
      <c r="BK139" s="31">
        <f t="shared" si="380"/>
        <v>2020.46</v>
      </c>
      <c r="BL139" s="31">
        <f t="shared" si="381"/>
        <v>3955.78</v>
      </c>
      <c r="BM139" s="6">
        <f t="shared" ca="1" si="321"/>
        <v>-4.9399999999999999E-2</v>
      </c>
      <c r="BN139" s="6">
        <f t="shared" ca="1" si="321"/>
        <v>-4.9399999999999999E-2</v>
      </c>
      <c r="BO139" s="6">
        <f t="shared" ca="1" si="321"/>
        <v>-4.9399999999999999E-2</v>
      </c>
      <c r="BP139" s="6">
        <f t="shared" ca="1" si="321"/>
        <v>-4.9399999999999999E-2</v>
      </c>
      <c r="BQ139" s="6">
        <f t="shared" ca="1" si="321"/>
        <v>-4.9399999999999999E-2</v>
      </c>
      <c r="BR139" s="6">
        <f t="shared" ca="1" si="321"/>
        <v>-4.9399999999999999E-2</v>
      </c>
      <c r="BS139" s="6">
        <f t="shared" ca="1" si="321"/>
        <v>-4.9399999999999999E-2</v>
      </c>
      <c r="BT139" s="6">
        <f t="shared" ca="1" si="321"/>
        <v>-4.9399999999999999E-2</v>
      </c>
      <c r="BU139" s="6">
        <f t="shared" ca="1" si="321"/>
        <v>-4.9399999999999999E-2</v>
      </c>
      <c r="BV139" s="6">
        <f t="shared" ca="1" si="321"/>
        <v>-4.9399999999999999E-2</v>
      </c>
      <c r="BW139" s="6">
        <f t="shared" ca="1" si="321"/>
        <v>-4.9399999999999999E-2</v>
      </c>
      <c r="BX139" s="6">
        <f t="shared" ca="1" si="321"/>
        <v>-4.9399999999999999E-2</v>
      </c>
      <c r="BY139" s="31">
        <f t="shared" ca="1" si="322"/>
        <v>-64188.26</v>
      </c>
      <c r="BZ139" s="31">
        <f t="shared" ca="1" si="323"/>
        <v>-146397.04999999999</v>
      </c>
      <c r="CA139" s="31">
        <f t="shared" ca="1" si="324"/>
        <v>-41585.089999999997</v>
      </c>
      <c r="CB139" s="31">
        <f t="shared" ca="1" si="325"/>
        <v>-29894.21</v>
      </c>
      <c r="CC139" s="31">
        <f t="shared" ca="1" si="326"/>
        <v>-35407.72</v>
      </c>
      <c r="CD139" s="31">
        <f t="shared" ca="1" si="327"/>
        <v>-45982.68</v>
      </c>
      <c r="CE139" s="31">
        <f t="shared" ca="1" si="328"/>
        <v>-201681.09</v>
      </c>
      <c r="CF139" s="31">
        <f t="shared" ca="1" si="329"/>
        <v>-42179.75</v>
      </c>
      <c r="CG139" s="31">
        <f t="shared" ca="1" si="330"/>
        <v>-11269.64</v>
      </c>
      <c r="CH139" s="31">
        <f t="shared" ca="1" si="331"/>
        <v>-14927.28</v>
      </c>
      <c r="CI139" s="31">
        <f t="shared" ca="1" si="332"/>
        <v>-14897.14</v>
      </c>
      <c r="CJ139" s="31">
        <f t="shared" ca="1" si="333"/>
        <v>-29166.5</v>
      </c>
      <c r="CK139" s="32">
        <f t="shared" ca="1" si="382"/>
        <v>909.55</v>
      </c>
      <c r="CL139" s="32">
        <f t="shared" ca="1" si="383"/>
        <v>2074.4499999999998</v>
      </c>
      <c r="CM139" s="32">
        <f t="shared" ca="1" si="384"/>
        <v>589.26</v>
      </c>
      <c r="CN139" s="32">
        <f t="shared" ca="1" si="385"/>
        <v>423.6</v>
      </c>
      <c r="CO139" s="32">
        <f t="shared" ca="1" si="386"/>
        <v>501.73</v>
      </c>
      <c r="CP139" s="32">
        <f t="shared" ca="1" si="387"/>
        <v>651.58000000000004</v>
      </c>
      <c r="CQ139" s="32">
        <f t="shared" ca="1" si="388"/>
        <v>2857.83</v>
      </c>
      <c r="CR139" s="32">
        <f t="shared" ca="1" si="389"/>
        <v>597.69000000000005</v>
      </c>
      <c r="CS139" s="32">
        <f t="shared" ca="1" si="390"/>
        <v>159.69</v>
      </c>
      <c r="CT139" s="32">
        <f t="shared" ca="1" si="391"/>
        <v>211.52</v>
      </c>
      <c r="CU139" s="32">
        <f t="shared" ca="1" si="392"/>
        <v>211.09</v>
      </c>
      <c r="CV139" s="32">
        <f t="shared" ca="1" si="393"/>
        <v>413.29</v>
      </c>
      <c r="CW139" s="31">
        <f t="shared" ca="1" si="394"/>
        <v>-71204.790000000008</v>
      </c>
      <c r="CX139" s="31">
        <f t="shared" ca="1" si="395"/>
        <v>-162399.96999999997</v>
      </c>
      <c r="CY139" s="31">
        <f t="shared" ca="1" si="396"/>
        <v>-46130.829999999994</v>
      </c>
      <c r="CZ139" s="31">
        <f t="shared" ca="1" si="397"/>
        <v>-32919.94</v>
      </c>
      <c r="DA139" s="31">
        <f t="shared" ca="1" si="398"/>
        <v>-38991.5</v>
      </c>
      <c r="DB139" s="31">
        <f t="shared" ca="1" si="399"/>
        <v>-50636.79</v>
      </c>
      <c r="DC139" s="31">
        <f t="shared" ca="1" si="400"/>
        <v>-234341.99000000002</v>
      </c>
      <c r="DD139" s="31">
        <f t="shared" ca="1" si="401"/>
        <v>-49010.48</v>
      </c>
      <c r="DE139" s="31">
        <f t="shared" ca="1" si="402"/>
        <v>-13094.689999999999</v>
      </c>
      <c r="DF139" s="31">
        <f t="shared" ca="1" si="403"/>
        <v>-18915.95</v>
      </c>
      <c r="DG139" s="31">
        <f t="shared" ca="1" si="404"/>
        <v>-18877.75</v>
      </c>
      <c r="DH139" s="31">
        <f t="shared" ca="1" si="405"/>
        <v>-36959.979999999996</v>
      </c>
      <c r="DI139" s="32">
        <f t="shared" ca="1" si="334"/>
        <v>-3560.24</v>
      </c>
      <c r="DJ139" s="32">
        <f t="shared" ca="1" si="335"/>
        <v>-8120</v>
      </c>
      <c r="DK139" s="32">
        <f t="shared" ca="1" si="336"/>
        <v>-2306.54</v>
      </c>
      <c r="DL139" s="32">
        <f t="shared" ca="1" si="337"/>
        <v>-1646</v>
      </c>
      <c r="DM139" s="32">
        <f t="shared" ca="1" si="338"/>
        <v>-1949.58</v>
      </c>
      <c r="DN139" s="32">
        <f t="shared" ca="1" si="339"/>
        <v>-2531.84</v>
      </c>
      <c r="DO139" s="32">
        <f t="shared" ca="1" si="340"/>
        <v>-11717.1</v>
      </c>
      <c r="DP139" s="32">
        <f t="shared" ca="1" si="341"/>
        <v>-2450.52</v>
      </c>
      <c r="DQ139" s="32">
        <f t="shared" ca="1" si="342"/>
        <v>-654.73</v>
      </c>
      <c r="DR139" s="32">
        <f t="shared" ca="1" si="343"/>
        <v>-945.8</v>
      </c>
      <c r="DS139" s="32">
        <f t="shared" ca="1" si="344"/>
        <v>-943.89</v>
      </c>
      <c r="DT139" s="32">
        <f t="shared" ca="1" si="345"/>
        <v>-1848</v>
      </c>
      <c r="DU139" s="31">
        <f t="shared" ca="1" si="346"/>
        <v>-13273.61</v>
      </c>
      <c r="DV139" s="31">
        <f t="shared" ca="1" si="347"/>
        <v>-29894.41</v>
      </c>
      <c r="DW139" s="31">
        <f t="shared" ca="1" si="348"/>
        <v>-8394.4</v>
      </c>
      <c r="DX139" s="31">
        <f t="shared" ca="1" si="349"/>
        <v>-5913.53</v>
      </c>
      <c r="DY139" s="31">
        <f t="shared" ca="1" si="350"/>
        <v>-6916.06</v>
      </c>
      <c r="DZ139" s="31">
        <f t="shared" ca="1" si="351"/>
        <v>-8863.35</v>
      </c>
      <c r="EA139" s="31">
        <f t="shared" ca="1" si="352"/>
        <v>-40489.040000000001</v>
      </c>
      <c r="EB139" s="31">
        <f t="shared" ca="1" si="353"/>
        <v>-8353.44</v>
      </c>
      <c r="EC139" s="31">
        <f t="shared" ca="1" si="354"/>
        <v>-2201.3000000000002</v>
      </c>
      <c r="ED139" s="31">
        <f t="shared" ca="1" si="355"/>
        <v>-3137.14</v>
      </c>
      <c r="EE139" s="31">
        <f t="shared" ca="1" si="356"/>
        <v>-3086.71</v>
      </c>
      <c r="EF139" s="31">
        <f t="shared" ca="1" si="357"/>
        <v>-5959.8</v>
      </c>
      <c r="EG139" s="32">
        <f t="shared" ca="1" si="358"/>
        <v>-88038.640000000014</v>
      </c>
      <c r="EH139" s="32">
        <f t="shared" ca="1" si="359"/>
        <v>-200414.37999999998</v>
      </c>
      <c r="EI139" s="32">
        <f t="shared" ca="1" si="360"/>
        <v>-56831.77</v>
      </c>
      <c r="EJ139" s="32">
        <f t="shared" ca="1" si="361"/>
        <v>-40479.47</v>
      </c>
      <c r="EK139" s="32">
        <f t="shared" ca="1" si="362"/>
        <v>-47857.14</v>
      </c>
      <c r="EL139" s="32">
        <f t="shared" ca="1" si="363"/>
        <v>-62031.98</v>
      </c>
      <c r="EM139" s="32">
        <f t="shared" ca="1" si="364"/>
        <v>-286548.13</v>
      </c>
      <c r="EN139" s="32">
        <f t="shared" ca="1" si="365"/>
        <v>-59814.44</v>
      </c>
      <c r="EO139" s="32">
        <f t="shared" ca="1" si="366"/>
        <v>-15950.719999999998</v>
      </c>
      <c r="EP139" s="32">
        <f t="shared" ca="1" si="367"/>
        <v>-22998.89</v>
      </c>
      <c r="EQ139" s="32">
        <f t="shared" ca="1" si="368"/>
        <v>-22908.35</v>
      </c>
      <c r="ER139" s="32">
        <f t="shared" ca="1" si="369"/>
        <v>-44767.78</v>
      </c>
    </row>
    <row r="140" spans="1:148" x14ac:dyDescent="0.25">
      <c r="A140" t="s">
        <v>511</v>
      </c>
      <c r="B140" s="1" t="s">
        <v>98</v>
      </c>
      <c r="C140" t="str">
        <f t="shared" ca="1" si="406"/>
        <v>SPCIMP</v>
      </c>
      <c r="D140" t="str">
        <f t="shared" ca="1" si="407"/>
        <v>Alberta-Saskatchewan Intertie - Import</v>
      </c>
      <c r="E140" s="51">
        <v>2525</v>
      </c>
      <c r="F140" s="51">
        <v>7566</v>
      </c>
      <c r="G140" s="51">
        <v>1875</v>
      </c>
      <c r="H140" s="51">
        <v>4976</v>
      </c>
      <c r="I140" s="51">
        <v>23293</v>
      </c>
      <c r="Q140" s="32">
        <v>388499</v>
      </c>
      <c r="R140" s="32">
        <v>646050.52</v>
      </c>
      <c r="S140" s="32">
        <v>214065</v>
      </c>
      <c r="T140" s="32">
        <v>232758.26</v>
      </c>
      <c r="U140" s="32">
        <v>1936703.68</v>
      </c>
      <c r="V140" s="32"/>
      <c r="W140" s="32"/>
      <c r="X140" s="32"/>
      <c r="Y140" s="32"/>
      <c r="Z140" s="32"/>
      <c r="AA140" s="32"/>
      <c r="AB140" s="32"/>
      <c r="AC140" s="2">
        <v>5.43</v>
      </c>
      <c r="AD140" s="2">
        <v>5.43</v>
      </c>
      <c r="AE140" s="2">
        <v>5.43</v>
      </c>
      <c r="AF140" s="2">
        <v>5.43</v>
      </c>
      <c r="AG140" s="2">
        <v>5.43</v>
      </c>
      <c r="AO140" s="33">
        <v>21095.5</v>
      </c>
      <c r="AP140" s="33">
        <v>35080.54</v>
      </c>
      <c r="AQ140" s="33">
        <v>11623.73</v>
      </c>
      <c r="AR140" s="33">
        <v>12638.77</v>
      </c>
      <c r="AS140" s="33">
        <v>105163.01</v>
      </c>
      <c r="AT140" s="33"/>
      <c r="AU140" s="33"/>
      <c r="AV140" s="33"/>
      <c r="AW140" s="33"/>
      <c r="AX140" s="33"/>
      <c r="AY140" s="33"/>
      <c r="AZ140" s="33"/>
      <c r="BA140" s="31">
        <f t="shared" si="370"/>
        <v>-427.35</v>
      </c>
      <c r="BB140" s="31">
        <f t="shared" si="371"/>
        <v>-710.66</v>
      </c>
      <c r="BC140" s="31">
        <f t="shared" si="372"/>
        <v>-235.47</v>
      </c>
      <c r="BD140" s="31">
        <f t="shared" si="373"/>
        <v>-349.14</v>
      </c>
      <c r="BE140" s="31">
        <f t="shared" si="374"/>
        <v>-2905.06</v>
      </c>
      <c r="BF140" s="31">
        <f t="shared" si="375"/>
        <v>0</v>
      </c>
      <c r="BG140" s="31">
        <f t="shared" si="376"/>
        <v>0</v>
      </c>
      <c r="BH140" s="31">
        <f t="shared" si="377"/>
        <v>0</v>
      </c>
      <c r="BI140" s="31">
        <f t="shared" si="378"/>
        <v>0</v>
      </c>
      <c r="BJ140" s="31">
        <f t="shared" si="379"/>
        <v>0</v>
      </c>
      <c r="BK140" s="31">
        <f t="shared" si="380"/>
        <v>0</v>
      </c>
      <c r="BL140" s="31">
        <f t="shared" si="381"/>
        <v>0</v>
      </c>
      <c r="BM140" s="6">
        <f t="shared" ca="1" si="321"/>
        <v>3.4000000000000002E-2</v>
      </c>
      <c r="BN140" s="6">
        <f t="shared" ca="1" si="321"/>
        <v>3.4000000000000002E-2</v>
      </c>
      <c r="BO140" s="6">
        <f t="shared" ca="1" si="321"/>
        <v>3.4000000000000002E-2</v>
      </c>
      <c r="BP140" s="6">
        <f t="shared" ca="1" si="321"/>
        <v>3.4000000000000002E-2</v>
      </c>
      <c r="BQ140" s="6">
        <f t="shared" ca="1" si="321"/>
        <v>3.4000000000000002E-2</v>
      </c>
      <c r="BR140" s="6">
        <f t="shared" ca="1" si="321"/>
        <v>3.4000000000000002E-2</v>
      </c>
      <c r="BS140" s="6">
        <f t="shared" ca="1" si="321"/>
        <v>3.4000000000000002E-2</v>
      </c>
      <c r="BT140" s="6">
        <f t="shared" ca="1" si="321"/>
        <v>3.4000000000000002E-2</v>
      </c>
      <c r="BU140" s="6">
        <f t="shared" ca="1" si="321"/>
        <v>3.4000000000000002E-2</v>
      </c>
      <c r="BV140" s="6">
        <f t="shared" ca="1" si="321"/>
        <v>3.4000000000000002E-2</v>
      </c>
      <c r="BW140" s="6">
        <f t="shared" ca="1" si="321"/>
        <v>3.4000000000000002E-2</v>
      </c>
      <c r="BX140" s="6">
        <f t="shared" ca="1" si="321"/>
        <v>3.4000000000000002E-2</v>
      </c>
      <c r="BY140" s="31">
        <f t="shared" ca="1" si="322"/>
        <v>13208.97</v>
      </c>
      <c r="BZ140" s="31">
        <f t="shared" ca="1" si="323"/>
        <v>21965.72</v>
      </c>
      <c r="CA140" s="31">
        <f t="shared" ca="1" si="324"/>
        <v>7278.21</v>
      </c>
      <c r="CB140" s="31">
        <f t="shared" ca="1" si="325"/>
        <v>7913.78</v>
      </c>
      <c r="CC140" s="31">
        <f t="shared" ca="1" si="326"/>
        <v>65847.929999999993</v>
      </c>
      <c r="CD140" s="31">
        <f t="shared" ca="1" si="327"/>
        <v>0</v>
      </c>
      <c r="CE140" s="31">
        <f t="shared" ca="1" si="328"/>
        <v>0</v>
      </c>
      <c r="CF140" s="31">
        <f t="shared" ca="1" si="329"/>
        <v>0</v>
      </c>
      <c r="CG140" s="31">
        <f t="shared" ca="1" si="330"/>
        <v>0</v>
      </c>
      <c r="CH140" s="31">
        <f t="shared" ca="1" si="331"/>
        <v>0</v>
      </c>
      <c r="CI140" s="31">
        <f t="shared" ca="1" si="332"/>
        <v>0</v>
      </c>
      <c r="CJ140" s="31">
        <f t="shared" ca="1" si="333"/>
        <v>0</v>
      </c>
      <c r="CK140" s="32">
        <f t="shared" ca="1" si="382"/>
        <v>271.95</v>
      </c>
      <c r="CL140" s="32">
        <f t="shared" ca="1" si="383"/>
        <v>452.24</v>
      </c>
      <c r="CM140" s="32">
        <f t="shared" ca="1" si="384"/>
        <v>149.85</v>
      </c>
      <c r="CN140" s="32">
        <f t="shared" ca="1" si="385"/>
        <v>162.93</v>
      </c>
      <c r="CO140" s="32">
        <f t="shared" ca="1" si="386"/>
        <v>1355.69</v>
      </c>
      <c r="CP140" s="32">
        <f t="shared" ca="1" si="387"/>
        <v>0</v>
      </c>
      <c r="CQ140" s="32">
        <f t="shared" ca="1" si="388"/>
        <v>0</v>
      </c>
      <c r="CR140" s="32">
        <f t="shared" ca="1" si="389"/>
        <v>0</v>
      </c>
      <c r="CS140" s="32">
        <f t="shared" ca="1" si="390"/>
        <v>0</v>
      </c>
      <c r="CT140" s="32">
        <f t="shared" ca="1" si="391"/>
        <v>0</v>
      </c>
      <c r="CU140" s="32">
        <f t="shared" ca="1" si="392"/>
        <v>0</v>
      </c>
      <c r="CV140" s="32">
        <f t="shared" ca="1" si="393"/>
        <v>0</v>
      </c>
      <c r="CW140" s="31">
        <f t="shared" ca="1" si="394"/>
        <v>-7187.23</v>
      </c>
      <c r="CX140" s="31">
        <f t="shared" ca="1" si="395"/>
        <v>-11951.919999999998</v>
      </c>
      <c r="CY140" s="31">
        <f t="shared" ca="1" si="396"/>
        <v>-3960.1999999999994</v>
      </c>
      <c r="CZ140" s="31">
        <f t="shared" ca="1" si="397"/>
        <v>-4212.92</v>
      </c>
      <c r="DA140" s="31">
        <f t="shared" ca="1" si="398"/>
        <v>-35054.33</v>
      </c>
      <c r="DB140" s="31">
        <f t="shared" ca="1" si="399"/>
        <v>0</v>
      </c>
      <c r="DC140" s="31">
        <f t="shared" ca="1" si="400"/>
        <v>0</v>
      </c>
      <c r="DD140" s="31">
        <f t="shared" ca="1" si="401"/>
        <v>0</v>
      </c>
      <c r="DE140" s="31">
        <f t="shared" ca="1" si="402"/>
        <v>0</v>
      </c>
      <c r="DF140" s="31">
        <f t="shared" ca="1" si="403"/>
        <v>0</v>
      </c>
      <c r="DG140" s="31">
        <f t="shared" ca="1" si="404"/>
        <v>0</v>
      </c>
      <c r="DH140" s="31">
        <f t="shared" ca="1" si="405"/>
        <v>0</v>
      </c>
      <c r="DI140" s="32">
        <f t="shared" ca="1" si="334"/>
        <v>-359.36</v>
      </c>
      <c r="DJ140" s="32">
        <f t="shared" ca="1" si="335"/>
        <v>-597.6</v>
      </c>
      <c r="DK140" s="32">
        <f t="shared" ca="1" si="336"/>
        <v>-198.01</v>
      </c>
      <c r="DL140" s="32">
        <f t="shared" ca="1" si="337"/>
        <v>-210.65</v>
      </c>
      <c r="DM140" s="32">
        <f t="shared" ca="1" si="338"/>
        <v>-1752.72</v>
      </c>
      <c r="DN140" s="32">
        <f t="shared" ca="1" si="339"/>
        <v>0</v>
      </c>
      <c r="DO140" s="32">
        <f t="shared" ca="1" si="340"/>
        <v>0</v>
      </c>
      <c r="DP140" s="32">
        <f t="shared" ca="1" si="341"/>
        <v>0</v>
      </c>
      <c r="DQ140" s="32">
        <f t="shared" ca="1" si="342"/>
        <v>0</v>
      </c>
      <c r="DR140" s="32">
        <f t="shared" ca="1" si="343"/>
        <v>0</v>
      </c>
      <c r="DS140" s="32">
        <f t="shared" ca="1" si="344"/>
        <v>0</v>
      </c>
      <c r="DT140" s="32">
        <f t="shared" ca="1" si="345"/>
        <v>0</v>
      </c>
      <c r="DU140" s="31">
        <f t="shared" ca="1" si="346"/>
        <v>-1339.8</v>
      </c>
      <c r="DV140" s="31">
        <f t="shared" ca="1" si="347"/>
        <v>-2200.1</v>
      </c>
      <c r="DW140" s="31">
        <f t="shared" ca="1" si="348"/>
        <v>-720.64</v>
      </c>
      <c r="DX140" s="31">
        <f t="shared" ca="1" si="349"/>
        <v>-756.78</v>
      </c>
      <c r="DY140" s="31">
        <f t="shared" ca="1" si="350"/>
        <v>-6217.71</v>
      </c>
      <c r="DZ140" s="31">
        <f t="shared" ca="1" si="351"/>
        <v>0</v>
      </c>
      <c r="EA140" s="31">
        <f t="shared" ca="1" si="352"/>
        <v>0</v>
      </c>
      <c r="EB140" s="31">
        <f t="shared" ca="1" si="353"/>
        <v>0</v>
      </c>
      <c r="EC140" s="31">
        <f t="shared" ca="1" si="354"/>
        <v>0</v>
      </c>
      <c r="ED140" s="31">
        <f t="shared" ca="1" si="355"/>
        <v>0</v>
      </c>
      <c r="EE140" s="31">
        <f t="shared" ca="1" si="356"/>
        <v>0</v>
      </c>
      <c r="EF140" s="31">
        <f t="shared" ca="1" si="357"/>
        <v>0</v>
      </c>
      <c r="EG140" s="32">
        <f t="shared" ca="1" si="358"/>
        <v>-8886.39</v>
      </c>
      <c r="EH140" s="32">
        <f t="shared" ca="1" si="359"/>
        <v>-14749.619999999999</v>
      </c>
      <c r="EI140" s="32">
        <f t="shared" ca="1" si="360"/>
        <v>-4878.8499999999995</v>
      </c>
      <c r="EJ140" s="32">
        <f t="shared" ca="1" si="361"/>
        <v>-5180.3499999999995</v>
      </c>
      <c r="EK140" s="32">
        <f t="shared" ca="1" si="362"/>
        <v>-43024.76</v>
      </c>
      <c r="EL140" s="32">
        <f t="shared" ca="1" si="363"/>
        <v>0</v>
      </c>
      <c r="EM140" s="32">
        <f t="shared" ca="1" si="364"/>
        <v>0</v>
      </c>
      <c r="EN140" s="32">
        <f t="shared" ca="1" si="365"/>
        <v>0</v>
      </c>
      <c r="EO140" s="32">
        <f t="shared" ca="1" si="366"/>
        <v>0</v>
      </c>
      <c r="EP140" s="32">
        <f t="shared" ca="1" si="367"/>
        <v>0</v>
      </c>
      <c r="EQ140" s="32">
        <f t="shared" ca="1" si="368"/>
        <v>0</v>
      </c>
      <c r="ER140" s="32">
        <f t="shared" ca="1" si="369"/>
        <v>0</v>
      </c>
    </row>
    <row r="141" spans="1:148" x14ac:dyDescent="0.25">
      <c r="A141" t="s">
        <v>511</v>
      </c>
      <c r="B141" s="1" t="s">
        <v>100</v>
      </c>
      <c r="C141" t="str">
        <f t="shared" ca="1" si="406"/>
        <v>SPCEXP</v>
      </c>
      <c r="D141" t="str">
        <f t="shared" ca="1" si="407"/>
        <v>Alberta-Saskatchewan Intertie - Export</v>
      </c>
      <c r="E141" s="51">
        <v>21069.5</v>
      </c>
      <c r="F141" s="51">
        <v>34598.25</v>
      </c>
      <c r="G141" s="51">
        <v>64151.5</v>
      </c>
      <c r="H141" s="51">
        <v>30385.75</v>
      </c>
      <c r="I141" s="51">
        <v>812</v>
      </c>
      <c r="Q141" s="32">
        <v>991037.4</v>
      </c>
      <c r="R141" s="32">
        <v>2003516.57</v>
      </c>
      <c r="S141" s="32">
        <v>2393465.65</v>
      </c>
      <c r="T141" s="32">
        <v>781108.53</v>
      </c>
      <c r="U141" s="32">
        <v>30759.279999999999</v>
      </c>
      <c r="V141" s="32"/>
      <c r="W141" s="32"/>
      <c r="X141" s="32"/>
      <c r="Y141" s="32"/>
      <c r="Z141" s="32"/>
      <c r="AA141" s="32"/>
      <c r="AB141" s="32"/>
      <c r="AC141" s="2">
        <v>2.2999999999999998</v>
      </c>
      <c r="AD141" s="2">
        <v>2.2999999999999998</v>
      </c>
      <c r="AE141" s="2">
        <v>2.2999999999999998</v>
      </c>
      <c r="AF141" s="2">
        <v>2.2999999999999998</v>
      </c>
      <c r="AG141" s="2">
        <v>2.2999999999999998</v>
      </c>
      <c r="AO141" s="33">
        <v>22793.86</v>
      </c>
      <c r="AP141" s="33">
        <v>46080.88</v>
      </c>
      <c r="AQ141" s="33">
        <v>55049.71</v>
      </c>
      <c r="AR141" s="33">
        <v>17965.5</v>
      </c>
      <c r="AS141" s="33">
        <v>707.46</v>
      </c>
      <c r="AT141" s="33"/>
      <c r="AU141" s="33"/>
      <c r="AV141" s="33"/>
      <c r="AW141" s="33"/>
      <c r="AX141" s="33"/>
      <c r="AY141" s="33"/>
      <c r="AZ141" s="33"/>
      <c r="BA141" s="31">
        <f t="shared" si="370"/>
        <v>-1090.1400000000001</v>
      </c>
      <c r="BB141" s="31">
        <f t="shared" si="371"/>
        <v>-2203.87</v>
      </c>
      <c r="BC141" s="31">
        <f t="shared" si="372"/>
        <v>-2632.81</v>
      </c>
      <c r="BD141" s="31">
        <f t="shared" si="373"/>
        <v>-1171.6600000000001</v>
      </c>
      <c r="BE141" s="31">
        <f t="shared" si="374"/>
        <v>-46.14</v>
      </c>
      <c r="BF141" s="31">
        <f t="shared" si="375"/>
        <v>0</v>
      </c>
      <c r="BG141" s="31">
        <f t="shared" si="376"/>
        <v>0</v>
      </c>
      <c r="BH141" s="31">
        <f t="shared" si="377"/>
        <v>0</v>
      </c>
      <c r="BI141" s="31">
        <f t="shared" si="378"/>
        <v>0</v>
      </c>
      <c r="BJ141" s="31">
        <f t="shared" si="379"/>
        <v>0</v>
      </c>
      <c r="BK141" s="31">
        <f t="shared" si="380"/>
        <v>0</v>
      </c>
      <c r="BL141" s="31">
        <f t="shared" si="381"/>
        <v>0</v>
      </c>
      <c r="BM141" s="6">
        <f t="shared" ca="1" si="321"/>
        <v>2.2800000000000001E-2</v>
      </c>
      <c r="BN141" s="6">
        <f t="shared" ca="1" si="321"/>
        <v>2.2800000000000001E-2</v>
      </c>
      <c r="BO141" s="6">
        <f t="shared" ca="1" si="321"/>
        <v>2.2800000000000001E-2</v>
      </c>
      <c r="BP141" s="6">
        <f t="shared" ca="1" si="321"/>
        <v>2.2800000000000001E-2</v>
      </c>
      <c r="BQ141" s="6">
        <f t="shared" ca="1" si="321"/>
        <v>2.2800000000000001E-2</v>
      </c>
      <c r="BR141" s="6">
        <f t="shared" ca="1" si="321"/>
        <v>2.2800000000000001E-2</v>
      </c>
      <c r="BS141" s="6">
        <f t="shared" ca="1" si="321"/>
        <v>2.2800000000000001E-2</v>
      </c>
      <c r="BT141" s="6">
        <f t="shared" ca="1" si="321"/>
        <v>2.2800000000000001E-2</v>
      </c>
      <c r="BU141" s="6">
        <f t="shared" ca="1" si="321"/>
        <v>2.2800000000000001E-2</v>
      </c>
      <c r="BV141" s="6">
        <f t="shared" ca="1" si="321"/>
        <v>2.2800000000000001E-2</v>
      </c>
      <c r="BW141" s="6">
        <f t="shared" ca="1" si="321"/>
        <v>2.2800000000000001E-2</v>
      </c>
      <c r="BX141" s="6">
        <f t="shared" ca="1" si="321"/>
        <v>2.2800000000000001E-2</v>
      </c>
      <c r="BY141" s="31">
        <f t="shared" ca="1" si="322"/>
        <v>22595.65</v>
      </c>
      <c r="BZ141" s="31">
        <f t="shared" ca="1" si="323"/>
        <v>45680.18</v>
      </c>
      <c r="CA141" s="31">
        <f t="shared" ca="1" si="324"/>
        <v>54571.02</v>
      </c>
      <c r="CB141" s="31">
        <f t="shared" ca="1" si="325"/>
        <v>17809.27</v>
      </c>
      <c r="CC141" s="31">
        <f t="shared" ca="1" si="326"/>
        <v>701.31</v>
      </c>
      <c r="CD141" s="31">
        <f t="shared" ca="1" si="327"/>
        <v>0</v>
      </c>
      <c r="CE141" s="31">
        <f t="shared" ca="1" si="328"/>
        <v>0</v>
      </c>
      <c r="CF141" s="31">
        <f t="shared" ca="1" si="329"/>
        <v>0</v>
      </c>
      <c r="CG141" s="31">
        <f t="shared" ca="1" si="330"/>
        <v>0</v>
      </c>
      <c r="CH141" s="31">
        <f t="shared" ca="1" si="331"/>
        <v>0</v>
      </c>
      <c r="CI141" s="31">
        <f t="shared" ca="1" si="332"/>
        <v>0</v>
      </c>
      <c r="CJ141" s="31">
        <f t="shared" ca="1" si="333"/>
        <v>0</v>
      </c>
      <c r="CK141" s="32">
        <f t="shared" ca="1" si="382"/>
        <v>693.73</v>
      </c>
      <c r="CL141" s="32">
        <f t="shared" ca="1" si="383"/>
        <v>1402.46</v>
      </c>
      <c r="CM141" s="32">
        <f t="shared" ca="1" si="384"/>
        <v>1675.43</v>
      </c>
      <c r="CN141" s="32">
        <f t="shared" ca="1" si="385"/>
        <v>546.78</v>
      </c>
      <c r="CO141" s="32">
        <f t="shared" ca="1" si="386"/>
        <v>21.53</v>
      </c>
      <c r="CP141" s="32">
        <f t="shared" ca="1" si="387"/>
        <v>0</v>
      </c>
      <c r="CQ141" s="32">
        <f t="shared" ca="1" si="388"/>
        <v>0</v>
      </c>
      <c r="CR141" s="32">
        <f t="shared" ca="1" si="389"/>
        <v>0</v>
      </c>
      <c r="CS141" s="32">
        <f t="shared" ca="1" si="390"/>
        <v>0</v>
      </c>
      <c r="CT141" s="32">
        <f t="shared" ca="1" si="391"/>
        <v>0</v>
      </c>
      <c r="CU141" s="32">
        <f t="shared" ca="1" si="392"/>
        <v>0</v>
      </c>
      <c r="CV141" s="32">
        <f t="shared" ca="1" si="393"/>
        <v>0</v>
      </c>
      <c r="CW141" s="31">
        <f t="shared" ca="1" si="394"/>
        <v>1585.6600000000005</v>
      </c>
      <c r="CX141" s="31">
        <f t="shared" ca="1" si="395"/>
        <v>3205.6300000000019</v>
      </c>
      <c r="CY141" s="31">
        <f t="shared" ca="1" si="396"/>
        <v>3829.5499999999979</v>
      </c>
      <c r="CZ141" s="31">
        <f t="shared" ca="1" si="397"/>
        <v>1562.2099999999994</v>
      </c>
      <c r="DA141" s="31">
        <f t="shared" ca="1" si="398"/>
        <v>61.519999999999882</v>
      </c>
      <c r="DB141" s="31">
        <f t="shared" ca="1" si="399"/>
        <v>0</v>
      </c>
      <c r="DC141" s="31">
        <f t="shared" ca="1" si="400"/>
        <v>0</v>
      </c>
      <c r="DD141" s="31">
        <f t="shared" ca="1" si="401"/>
        <v>0</v>
      </c>
      <c r="DE141" s="31">
        <f t="shared" ca="1" si="402"/>
        <v>0</v>
      </c>
      <c r="DF141" s="31">
        <f t="shared" ca="1" si="403"/>
        <v>0</v>
      </c>
      <c r="DG141" s="31">
        <f t="shared" ca="1" si="404"/>
        <v>0</v>
      </c>
      <c r="DH141" s="31">
        <f t="shared" ca="1" si="405"/>
        <v>0</v>
      </c>
      <c r="DI141" s="32">
        <f t="shared" ca="1" si="334"/>
        <v>79.28</v>
      </c>
      <c r="DJ141" s="32">
        <f t="shared" ca="1" si="335"/>
        <v>160.28</v>
      </c>
      <c r="DK141" s="32">
        <f t="shared" ca="1" si="336"/>
        <v>191.48</v>
      </c>
      <c r="DL141" s="32">
        <f t="shared" ca="1" si="337"/>
        <v>78.11</v>
      </c>
      <c r="DM141" s="32">
        <f t="shared" ca="1" si="338"/>
        <v>3.08</v>
      </c>
      <c r="DN141" s="32">
        <f t="shared" ca="1" si="339"/>
        <v>0</v>
      </c>
      <c r="DO141" s="32">
        <f t="shared" ca="1" si="340"/>
        <v>0</v>
      </c>
      <c r="DP141" s="32">
        <f t="shared" ca="1" si="341"/>
        <v>0</v>
      </c>
      <c r="DQ141" s="32">
        <f t="shared" ca="1" si="342"/>
        <v>0</v>
      </c>
      <c r="DR141" s="32">
        <f t="shared" ca="1" si="343"/>
        <v>0</v>
      </c>
      <c r="DS141" s="32">
        <f t="shared" ca="1" si="344"/>
        <v>0</v>
      </c>
      <c r="DT141" s="32">
        <f t="shared" ca="1" si="345"/>
        <v>0</v>
      </c>
      <c r="DU141" s="31">
        <f t="shared" ca="1" si="346"/>
        <v>295.58999999999997</v>
      </c>
      <c r="DV141" s="31">
        <f t="shared" ca="1" si="347"/>
        <v>590.09</v>
      </c>
      <c r="DW141" s="31">
        <f t="shared" ca="1" si="348"/>
        <v>696.86</v>
      </c>
      <c r="DX141" s="31">
        <f t="shared" ca="1" si="349"/>
        <v>280.63</v>
      </c>
      <c r="DY141" s="31">
        <f t="shared" ca="1" si="350"/>
        <v>10.91</v>
      </c>
      <c r="DZ141" s="31">
        <f t="shared" ca="1" si="351"/>
        <v>0</v>
      </c>
      <c r="EA141" s="31">
        <f t="shared" ca="1" si="352"/>
        <v>0</v>
      </c>
      <c r="EB141" s="31">
        <f t="shared" ca="1" si="353"/>
        <v>0</v>
      </c>
      <c r="EC141" s="31">
        <f t="shared" ca="1" si="354"/>
        <v>0</v>
      </c>
      <c r="ED141" s="31">
        <f t="shared" ca="1" si="355"/>
        <v>0</v>
      </c>
      <c r="EE141" s="31">
        <f t="shared" ca="1" si="356"/>
        <v>0</v>
      </c>
      <c r="EF141" s="31">
        <f t="shared" ca="1" si="357"/>
        <v>0</v>
      </c>
      <c r="EG141" s="32">
        <f t="shared" ca="1" si="358"/>
        <v>1960.5300000000004</v>
      </c>
      <c r="EH141" s="32">
        <f t="shared" ca="1" si="359"/>
        <v>3956.0000000000023</v>
      </c>
      <c r="EI141" s="32">
        <f t="shared" ca="1" si="360"/>
        <v>4717.8899999999976</v>
      </c>
      <c r="EJ141" s="32">
        <f t="shared" ca="1" si="361"/>
        <v>1920.9499999999994</v>
      </c>
      <c r="EK141" s="32">
        <f t="shared" ca="1" si="362"/>
        <v>75.509999999999877</v>
      </c>
      <c r="EL141" s="32">
        <f t="shared" ca="1" si="363"/>
        <v>0</v>
      </c>
      <c r="EM141" s="32">
        <f t="shared" ca="1" si="364"/>
        <v>0</v>
      </c>
      <c r="EN141" s="32">
        <f t="shared" ca="1" si="365"/>
        <v>0</v>
      </c>
      <c r="EO141" s="32">
        <f t="shared" ca="1" si="366"/>
        <v>0</v>
      </c>
      <c r="EP141" s="32">
        <f t="shared" ca="1" si="367"/>
        <v>0</v>
      </c>
      <c r="EQ141" s="32">
        <f t="shared" ca="1" si="368"/>
        <v>0</v>
      </c>
      <c r="ER141" s="32">
        <f t="shared" ca="1" si="369"/>
        <v>0</v>
      </c>
    </row>
    <row r="142" spans="1:148" x14ac:dyDescent="0.25">
      <c r="A142" t="s">
        <v>556</v>
      </c>
      <c r="B142" s="1" t="s">
        <v>319</v>
      </c>
      <c r="C142" t="str">
        <f t="shared" ca="1" si="406"/>
        <v>ST1</v>
      </c>
      <c r="D142" t="str">
        <f t="shared" ca="1" si="407"/>
        <v>Sturgeon #1</v>
      </c>
      <c r="E142" s="51">
        <v>0</v>
      </c>
      <c r="F142" s="51">
        <v>0</v>
      </c>
      <c r="G142" s="51">
        <v>0</v>
      </c>
      <c r="Q142" s="32">
        <v>0</v>
      </c>
      <c r="R142" s="32">
        <v>0</v>
      </c>
      <c r="S142" s="32">
        <v>0</v>
      </c>
      <c r="T142" s="32"/>
      <c r="U142" s="32"/>
      <c r="V142" s="32"/>
      <c r="W142" s="32"/>
      <c r="X142" s="32"/>
      <c r="Y142" s="32"/>
      <c r="Z142" s="32"/>
      <c r="AA142" s="32"/>
      <c r="AB142" s="32"/>
      <c r="AC142" s="2">
        <v>-2.66</v>
      </c>
      <c r="AD142" s="2">
        <v>-2.66</v>
      </c>
      <c r="AE142" s="2">
        <v>-2.66</v>
      </c>
      <c r="AO142" s="33">
        <v>0</v>
      </c>
      <c r="AP142" s="33">
        <v>0</v>
      </c>
      <c r="AQ142" s="33">
        <v>0</v>
      </c>
      <c r="AR142" s="33"/>
      <c r="AS142" s="33"/>
      <c r="AT142" s="33"/>
      <c r="AU142" s="33"/>
      <c r="AV142" s="33"/>
      <c r="AW142" s="33"/>
      <c r="AX142" s="33"/>
      <c r="AY142" s="33"/>
      <c r="AZ142" s="33"/>
      <c r="BA142" s="31">
        <f t="shared" si="370"/>
        <v>0</v>
      </c>
      <c r="BB142" s="31">
        <f t="shared" si="371"/>
        <v>0</v>
      </c>
      <c r="BC142" s="31">
        <f t="shared" si="372"/>
        <v>0</v>
      </c>
      <c r="BD142" s="31">
        <f t="shared" si="373"/>
        <v>0</v>
      </c>
      <c r="BE142" s="31">
        <f t="shared" si="374"/>
        <v>0</v>
      </c>
      <c r="BF142" s="31">
        <f t="shared" si="375"/>
        <v>0</v>
      </c>
      <c r="BG142" s="31">
        <f t="shared" si="376"/>
        <v>0</v>
      </c>
      <c r="BH142" s="31">
        <f t="shared" si="377"/>
        <v>0</v>
      </c>
      <c r="BI142" s="31">
        <f t="shared" si="378"/>
        <v>0</v>
      </c>
      <c r="BJ142" s="31">
        <f t="shared" si="379"/>
        <v>0</v>
      </c>
      <c r="BK142" s="31">
        <f t="shared" si="380"/>
        <v>0</v>
      </c>
      <c r="BL142" s="31">
        <f t="shared" si="381"/>
        <v>0</v>
      </c>
      <c r="BM142" s="6">
        <f t="shared" ca="1" si="321"/>
        <v>3.8699999999999998E-2</v>
      </c>
      <c r="BN142" s="6">
        <f t="shared" ca="1" si="321"/>
        <v>3.8699999999999998E-2</v>
      </c>
      <c r="BO142" s="6">
        <f t="shared" ca="1" si="321"/>
        <v>3.8699999999999998E-2</v>
      </c>
      <c r="BP142" s="6">
        <f t="shared" ca="1" si="321"/>
        <v>3.8699999999999998E-2</v>
      </c>
      <c r="BQ142" s="6">
        <f t="shared" ca="1" si="321"/>
        <v>3.8699999999999998E-2</v>
      </c>
      <c r="BR142" s="6">
        <f t="shared" ca="1" si="321"/>
        <v>3.8699999999999998E-2</v>
      </c>
      <c r="BS142" s="6">
        <f t="shared" ca="1" si="321"/>
        <v>3.8699999999999998E-2</v>
      </c>
      <c r="BT142" s="6">
        <f t="shared" ca="1" si="321"/>
        <v>3.8699999999999998E-2</v>
      </c>
      <c r="BU142" s="6">
        <f t="shared" ca="1" si="321"/>
        <v>3.8699999999999998E-2</v>
      </c>
      <c r="BV142" s="6">
        <f t="shared" ca="1" si="321"/>
        <v>3.8699999999999998E-2</v>
      </c>
      <c r="BW142" s="6">
        <f t="shared" ca="1" si="321"/>
        <v>3.8699999999999998E-2</v>
      </c>
      <c r="BX142" s="6">
        <f t="shared" ca="1" si="321"/>
        <v>3.8699999999999998E-2</v>
      </c>
      <c r="BY142" s="31">
        <f t="shared" ca="1" si="322"/>
        <v>0</v>
      </c>
      <c r="BZ142" s="31">
        <f t="shared" ca="1" si="323"/>
        <v>0</v>
      </c>
      <c r="CA142" s="31">
        <f t="shared" ca="1" si="324"/>
        <v>0</v>
      </c>
      <c r="CB142" s="31">
        <f t="shared" ca="1" si="325"/>
        <v>0</v>
      </c>
      <c r="CC142" s="31">
        <f t="shared" ca="1" si="326"/>
        <v>0</v>
      </c>
      <c r="CD142" s="31">
        <f t="shared" ca="1" si="327"/>
        <v>0</v>
      </c>
      <c r="CE142" s="31">
        <f t="shared" ca="1" si="328"/>
        <v>0</v>
      </c>
      <c r="CF142" s="31">
        <f t="shared" ca="1" si="329"/>
        <v>0</v>
      </c>
      <c r="CG142" s="31">
        <f t="shared" ca="1" si="330"/>
        <v>0</v>
      </c>
      <c r="CH142" s="31">
        <f t="shared" ca="1" si="331"/>
        <v>0</v>
      </c>
      <c r="CI142" s="31">
        <f t="shared" ca="1" si="332"/>
        <v>0</v>
      </c>
      <c r="CJ142" s="31">
        <f t="shared" ca="1" si="333"/>
        <v>0</v>
      </c>
      <c r="CK142" s="32">
        <f t="shared" ca="1" si="382"/>
        <v>0</v>
      </c>
      <c r="CL142" s="32">
        <f t="shared" ca="1" si="383"/>
        <v>0</v>
      </c>
      <c r="CM142" s="32">
        <f t="shared" ca="1" si="384"/>
        <v>0</v>
      </c>
      <c r="CN142" s="32">
        <f t="shared" ca="1" si="385"/>
        <v>0</v>
      </c>
      <c r="CO142" s="32">
        <f t="shared" ca="1" si="386"/>
        <v>0</v>
      </c>
      <c r="CP142" s="32">
        <f t="shared" ca="1" si="387"/>
        <v>0</v>
      </c>
      <c r="CQ142" s="32">
        <f t="shared" ca="1" si="388"/>
        <v>0</v>
      </c>
      <c r="CR142" s="32">
        <f t="shared" ca="1" si="389"/>
        <v>0</v>
      </c>
      <c r="CS142" s="32">
        <f t="shared" ca="1" si="390"/>
        <v>0</v>
      </c>
      <c r="CT142" s="32">
        <f t="shared" ca="1" si="391"/>
        <v>0</v>
      </c>
      <c r="CU142" s="32">
        <f t="shared" ca="1" si="392"/>
        <v>0</v>
      </c>
      <c r="CV142" s="32">
        <f t="shared" ca="1" si="393"/>
        <v>0</v>
      </c>
      <c r="CW142" s="31">
        <f t="shared" ca="1" si="394"/>
        <v>0</v>
      </c>
      <c r="CX142" s="31">
        <f t="shared" ca="1" si="395"/>
        <v>0</v>
      </c>
      <c r="CY142" s="31">
        <f t="shared" ca="1" si="396"/>
        <v>0</v>
      </c>
      <c r="CZ142" s="31">
        <f t="shared" ca="1" si="397"/>
        <v>0</v>
      </c>
      <c r="DA142" s="31">
        <f t="shared" ca="1" si="398"/>
        <v>0</v>
      </c>
      <c r="DB142" s="31">
        <f t="shared" ca="1" si="399"/>
        <v>0</v>
      </c>
      <c r="DC142" s="31">
        <f t="shared" ca="1" si="400"/>
        <v>0</v>
      </c>
      <c r="DD142" s="31">
        <f t="shared" ca="1" si="401"/>
        <v>0</v>
      </c>
      <c r="DE142" s="31">
        <f t="shared" ca="1" si="402"/>
        <v>0</v>
      </c>
      <c r="DF142" s="31">
        <f t="shared" ca="1" si="403"/>
        <v>0</v>
      </c>
      <c r="DG142" s="31">
        <f t="shared" ca="1" si="404"/>
        <v>0</v>
      </c>
      <c r="DH142" s="31">
        <f t="shared" ca="1" si="405"/>
        <v>0</v>
      </c>
      <c r="DI142" s="32">
        <f t="shared" ca="1" si="334"/>
        <v>0</v>
      </c>
      <c r="DJ142" s="32">
        <f t="shared" ca="1" si="335"/>
        <v>0</v>
      </c>
      <c r="DK142" s="32">
        <f t="shared" ca="1" si="336"/>
        <v>0</v>
      </c>
      <c r="DL142" s="32">
        <f t="shared" ca="1" si="337"/>
        <v>0</v>
      </c>
      <c r="DM142" s="32">
        <f t="shared" ca="1" si="338"/>
        <v>0</v>
      </c>
      <c r="DN142" s="32">
        <f t="shared" ca="1" si="339"/>
        <v>0</v>
      </c>
      <c r="DO142" s="32">
        <f t="shared" ca="1" si="340"/>
        <v>0</v>
      </c>
      <c r="DP142" s="32">
        <f t="shared" ca="1" si="341"/>
        <v>0</v>
      </c>
      <c r="DQ142" s="32">
        <f t="shared" ca="1" si="342"/>
        <v>0</v>
      </c>
      <c r="DR142" s="32">
        <f t="shared" ca="1" si="343"/>
        <v>0</v>
      </c>
      <c r="DS142" s="32">
        <f t="shared" ca="1" si="344"/>
        <v>0</v>
      </c>
      <c r="DT142" s="32">
        <f t="shared" ca="1" si="345"/>
        <v>0</v>
      </c>
      <c r="DU142" s="31">
        <f t="shared" ca="1" si="346"/>
        <v>0</v>
      </c>
      <c r="DV142" s="31">
        <f t="shared" ca="1" si="347"/>
        <v>0</v>
      </c>
      <c r="DW142" s="31">
        <f t="shared" ca="1" si="348"/>
        <v>0</v>
      </c>
      <c r="DX142" s="31">
        <f t="shared" ca="1" si="349"/>
        <v>0</v>
      </c>
      <c r="DY142" s="31">
        <f t="shared" ca="1" si="350"/>
        <v>0</v>
      </c>
      <c r="DZ142" s="31">
        <f t="shared" ca="1" si="351"/>
        <v>0</v>
      </c>
      <c r="EA142" s="31">
        <f t="shared" ca="1" si="352"/>
        <v>0</v>
      </c>
      <c r="EB142" s="31">
        <f t="shared" ca="1" si="353"/>
        <v>0</v>
      </c>
      <c r="EC142" s="31">
        <f t="shared" ca="1" si="354"/>
        <v>0</v>
      </c>
      <c r="ED142" s="31">
        <f t="shared" ca="1" si="355"/>
        <v>0</v>
      </c>
      <c r="EE142" s="31">
        <f t="shared" ca="1" si="356"/>
        <v>0</v>
      </c>
      <c r="EF142" s="31">
        <f t="shared" ca="1" si="357"/>
        <v>0</v>
      </c>
      <c r="EG142" s="32">
        <f t="shared" ca="1" si="358"/>
        <v>0</v>
      </c>
      <c r="EH142" s="32">
        <f t="shared" ca="1" si="359"/>
        <v>0</v>
      </c>
      <c r="EI142" s="32">
        <f t="shared" ca="1" si="360"/>
        <v>0</v>
      </c>
      <c r="EJ142" s="32">
        <f t="shared" ca="1" si="361"/>
        <v>0</v>
      </c>
      <c r="EK142" s="32">
        <f t="shared" ca="1" si="362"/>
        <v>0</v>
      </c>
      <c r="EL142" s="32">
        <f t="shared" ca="1" si="363"/>
        <v>0</v>
      </c>
      <c r="EM142" s="32">
        <f t="shared" ca="1" si="364"/>
        <v>0</v>
      </c>
      <c r="EN142" s="32">
        <f t="shared" ca="1" si="365"/>
        <v>0</v>
      </c>
      <c r="EO142" s="32">
        <f t="shared" ca="1" si="366"/>
        <v>0</v>
      </c>
      <c r="EP142" s="32">
        <f t="shared" ca="1" si="367"/>
        <v>0</v>
      </c>
      <c r="EQ142" s="32">
        <f t="shared" ca="1" si="368"/>
        <v>0</v>
      </c>
      <c r="ER142" s="32">
        <f t="shared" ca="1" si="369"/>
        <v>0</v>
      </c>
    </row>
    <row r="143" spans="1:148" x14ac:dyDescent="0.25">
      <c r="A143" t="s">
        <v>556</v>
      </c>
      <c r="B143" s="1" t="s">
        <v>320</v>
      </c>
      <c r="C143" t="str">
        <f t="shared" ca="1" si="406"/>
        <v>ST2</v>
      </c>
      <c r="D143" t="str">
        <f t="shared" ca="1" si="407"/>
        <v>Sturgeon #2</v>
      </c>
      <c r="E143" s="51">
        <v>0</v>
      </c>
      <c r="F143" s="51">
        <v>0</v>
      </c>
      <c r="G143" s="51">
        <v>0</v>
      </c>
      <c r="Q143" s="32">
        <v>0</v>
      </c>
      <c r="R143" s="32">
        <v>0</v>
      </c>
      <c r="S143" s="32">
        <v>0</v>
      </c>
      <c r="T143" s="32"/>
      <c r="U143" s="32"/>
      <c r="V143" s="32"/>
      <c r="W143" s="32"/>
      <c r="X143" s="32"/>
      <c r="Y143" s="32"/>
      <c r="Z143" s="32"/>
      <c r="AA143" s="32"/>
      <c r="AB143" s="32"/>
      <c r="AC143" s="2">
        <v>-2.66</v>
      </c>
      <c r="AD143" s="2">
        <v>-2.66</v>
      </c>
      <c r="AE143" s="2">
        <v>-2.66</v>
      </c>
      <c r="AO143" s="33">
        <v>0</v>
      </c>
      <c r="AP143" s="33">
        <v>0</v>
      </c>
      <c r="AQ143" s="33">
        <v>0</v>
      </c>
      <c r="AR143" s="33"/>
      <c r="AS143" s="33"/>
      <c r="AT143" s="33"/>
      <c r="AU143" s="33"/>
      <c r="AV143" s="33"/>
      <c r="AW143" s="33"/>
      <c r="AX143" s="33"/>
      <c r="AY143" s="33"/>
      <c r="AZ143" s="33"/>
      <c r="BA143" s="31">
        <f t="shared" si="370"/>
        <v>0</v>
      </c>
      <c r="BB143" s="31">
        <f t="shared" si="371"/>
        <v>0</v>
      </c>
      <c r="BC143" s="31">
        <f t="shared" si="372"/>
        <v>0</v>
      </c>
      <c r="BD143" s="31">
        <f t="shared" si="373"/>
        <v>0</v>
      </c>
      <c r="BE143" s="31">
        <f t="shared" si="374"/>
        <v>0</v>
      </c>
      <c r="BF143" s="31">
        <f t="shared" si="375"/>
        <v>0</v>
      </c>
      <c r="BG143" s="31">
        <f t="shared" si="376"/>
        <v>0</v>
      </c>
      <c r="BH143" s="31">
        <f t="shared" si="377"/>
        <v>0</v>
      </c>
      <c r="BI143" s="31">
        <f t="shared" si="378"/>
        <v>0</v>
      </c>
      <c r="BJ143" s="31">
        <f t="shared" si="379"/>
        <v>0</v>
      </c>
      <c r="BK143" s="31">
        <f t="shared" si="380"/>
        <v>0</v>
      </c>
      <c r="BL143" s="31">
        <f t="shared" si="381"/>
        <v>0</v>
      </c>
      <c r="BM143" s="6">
        <f t="shared" ca="1" si="321"/>
        <v>3.8699999999999998E-2</v>
      </c>
      <c r="BN143" s="6">
        <f t="shared" ca="1" si="321"/>
        <v>3.8699999999999998E-2</v>
      </c>
      <c r="BO143" s="6">
        <f t="shared" ca="1" si="321"/>
        <v>3.8699999999999998E-2</v>
      </c>
      <c r="BP143" s="6">
        <f t="shared" ca="1" si="321"/>
        <v>3.8699999999999998E-2</v>
      </c>
      <c r="BQ143" s="6">
        <f t="shared" ca="1" si="321"/>
        <v>3.8699999999999998E-2</v>
      </c>
      <c r="BR143" s="6">
        <f t="shared" ca="1" si="321"/>
        <v>3.8699999999999998E-2</v>
      </c>
      <c r="BS143" s="6">
        <f t="shared" ca="1" si="321"/>
        <v>3.8699999999999998E-2</v>
      </c>
      <c r="BT143" s="6">
        <f t="shared" ca="1" si="321"/>
        <v>3.8699999999999998E-2</v>
      </c>
      <c r="BU143" s="6">
        <f t="shared" ca="1" si="321"/>
        <v>3.8699999999999998E-2</v>
      </c>
      <c r="BV143" s="6">
        <f t="shared" ca="1" si="321"/>
        <v>3.8699999999999998E-2</v>
      </c>
      <c r="BW143" s="6">
        <f t="shared" ca="1" si="321"/>
        <v>3.8699999999999998E-2</v>
      </c>
      <c r="BX143" s="6">
        <f t="shared" ca="1" si="321"/>
        <v>3.8699999999999998E-2</v>
      </c>
      <c r="BY143" s="31">
        <f t="shared" ca="1" si="322"/>
        <v>0</v>
      </c>
      <c r="BZ143" s="31">
        <f t="shared" ca="1" si="323"/>
        <v>0</v>
      </c>
      <c r="CA143" s="31">
        <f t="shared" ca="1" si="324"/>
        <v>0</v>
      </c>
      <c r="CB143" s="31">
        <f t="shared" ca="1" si="325"/>
        <v>0</v>
      </c>
      <c r="CC143" s="31">
        <f t="shared" ca="1" si="326"/>
        <v>0</v>
      </c>
      <c r="CD143" s="31">
        <f t="shared" ca="1" si="327"/>
        <v>0</v>
      </c>
      <c r="CE143" s="31">
        <f t="shared" ca="1" si="328"/>
        <v>0</v>
      </c>
      <c r="CF143" s="31">
        <f t="shared" ca="1" si="329"/>
        <v>0</v>
      </c>
      <c r="CG143" s="31">
        <f t="shared" ca="1" si="330"/>
        <v>0</v>
      </c>
      <c r="CH143" s="31">
        <f t="shared" ca="1" si="331"/>
        <v>0</v>
      </c>
      <c r="CI143" s="31">
        <f t="shared" ca="1" si="332"/>
        <v>0</v>
      </c>
      <c r="CJ143" s="31">
        <f t="shared" ca="1" si="333"/>
        <v>0</v>
      </c>
      <c r="CK143" s="32">
        <f t="shared" ca="1" si="382"/>
        <v>0</v>
      </c>
      <c r="CL143" s="32">
        <f t="shared" ca="1" si="383"/>
        <v>0</v>
      </c>
      <c r="CM143" s="32">
        <f t="shared" ca="1" si="384"/>
        <v>0</v>
      </c>
      <c r="CN143" s="32">
        <f t="shared" ca="1" si="385"/>
        <v>0</v>
      </c>
      <c r="CO143" s="32">
        <f t="shared" ca="1" si="386"/>
        <v>0</v>
      </c>
      <c r="CP143" s="32">
        <f t="shared" ca="1" si="387"/>
        <v>0</v>
      </c>
      <c r="CQ143" s="32">
        <f t="shared" ca="1" si="388"/>
        <v>0</v>
      </c>
      <c r="CR143" s="32">
        <f t="shared" ca="1" si="389"/>
        <v>0</v>
      </c>
      <c r="CS143" s="32">
        <f t="shared" ca="1" si="390"/>
        <v>0</v>
      </c>
      <c r="CT143" s="32">
        <f t="shared" ca="1" si="391"/>
        <v>0</v>
      </c>
      <c r="CU143" s="32">
        <f t="shared" ca="1" si="392"/>
        <v>0</v>
      </c>
      <c r="CV143" s="32">
        <f t="shared" ca="1" si="393"/>
        <v>0</v>
      </c>
      <c r="CW143" s="31">
        <f t="shared" ca="1" si="394"/>
        <v>0</v>
      </c>
      <c r="CX143" s="31">
        <f t="shared" ca="1" si="395"/>
        <v>0</v>
      </c>
      <c r="CY143" s="31">
        <f t="shared" ca="1" si="396"/>
        <v>0</v>
      </c>
      <c r="CZ143" s="31">
        <f t="shared" ca="1" si="397"/>
        <v>0</v>
      </c>
      <c r="DA143" s="31">
        <f t="shared" ca="1" si="398"/>
        <v>0</v>
      </c>
      <c r="DB143" s="31">
        <f t="shared" ca="1" si="399"/>
        <v>0</v>
      </c>
      <c r="DC143" s="31">
        <f t="shared" ca="1" si="400"/>
        <v>0</v>
      </c>
      <c r="DD143" s="31">
        <f t="shared" ca="1" si="401"/>
        <v>0</v>
      </c>
      <c r="DE143" s="31">
        <f t="shared" ca="1" si="402"/>
        <v>0</v>
      </c>
      <c r="DF143" s="31">
        <f t="shared" ca="1" si="403"/>
        <v>0</v>
      </c>
      <c r="DG143" s="31">
        <f t="shared" ca="1" si="404"/>
        <v>0</v>
      </c>
      <c r="DH143" s="31">
        <f t="shared" ca="1" si="405"/>
        <v>0</v>
      </c>
      <c r="DI143" s="32">
        <f t="shared" ca="1" si="334"/>
        <v>0</v>
      </c>
      <c r="DJ143" s="32">
        <f t="shared" ca="1" si="335"/>
        <v>0</v>
      </c>
      <c r="DK143" s="32">
        <f t="shared" ca="1" si="336"/>
        <v>0</v>
      </c>
      <c r="DL143" s="32">
        <f t="shared" ca="1" si="337"/>
        <v>0</v>
      </c>
      <c r="DM143" s="32">
        <f t="shared" ca="1" si="338"/>
        <v>0</v>
      </c>
      <c r="DN143" s="32">
        <f t="shared" ca="1" si="339"/>
        <v>0</v>
      </c>
      <c r="DO143" s="32">
        <f t="shared" ca="1" si="340"/>
        <v>0</v>
      </c>
      <c r="DP143" s="32">
        <f t="shared" ca="1" si="341"/>
        <v>0</v>
      </c>
      <c r="DQ143" s="32">
        <f t="shared" ca="1" si="342"/>
        <v>0</v>
      </c>
      <c r="DR143" s="32">
        <f t="shared" ca="1" si="343"/>
        <v>0</v>
      </c>
      <c r="DS143" s="32">
        <f t="shared" ca="1" si="344"/>
        <v>0</v>
      </c>
      <c r="DT143" s="32">
        <f t="shared" ca="1" si="345"/>
        <v>0</v>
      </c>
      <c r="DU143" s="31">
        <f t="shared" ca="1" si="346"/>
        <v>0</v>
      </c>
      <c r="DV143" s="31">
        <f t="shared" ca="1" si="347"/>
        <v>0</v>
      </c>
      <c r="DW143" s="31">
        <f t="shared" ca="1" si="348"/>
        <v>0</v>
      </c>
      <c r="DX143" s="31">
        <f t="shared" ca="1" si="349"/>
        <v>0</v>
      </c>
      <c r="DY143" s="31">
        <f t="shared" ca="1" si="350"/>
        <v>0</v>
      </c>
      <c r="DZ143" s="31">
        <f t="shared" ca="1" si="351"/>
        <v>0</v>
      </c>
      <c r="EA143" s="31">
        <f t="shared" ca="1" si="352"/>
        <v>0</v>
      </c>
      <c r="EB143" s="31">
        <f t="shared" ca="1" si="353"/>
        <v>0</v>
      </c>
      <c r="EC143" s="31">
        <f t="shared" ca="1" si="354"/>
        <v>0</v>
      </c>
      <c r="ED143" s="31">
        <f t="shared" ca="1" si="355"/>
        <v>0</v>
      </c>
      <c r="EE143" s="31">
        <f t="shared" ca="1" si="356"/>
        <v>0</v>
      </c>
      <c r="EF143" s="31">
        <f t="shared" ca="1" si="357"/>
        <v>0</v>
      </c>
      <c r="EG143" s="32">
        <f t="shared" ca="1" si="358"/>
        <v>0</v>
      </c>
      <c r="EH143" s="32">
        <f t="shared" ca="1" si="359"/>
        <v>0</v>
      </c>
      <c r="EI143" s="32">
        <f t="shared" ca="1" si="360"/>
        <v>0</v>
      </c>
      <c r="EJ143" s="32">
        <f t="shared" ca="1" si="361"/>
        <v>0</v>
      </c>
      <c r="EK143" s="32">
        <f t="shared" ca="1" si="362"/>
        <v>0</v>
      </c>
      <c r="EL143" s="32">
        <f t="shared" ca="1" si="363"/>
        <v>0</v>
      </c>
      <c r="EM143" s="32">
        <f t="shared" ca="1" si="364"/>
        <v>0</v>
      </c>
      <c r="EN143" s="32">
        <f t="shared" ca="1" si="365"/>
        <v>0</v>
      </c>
      <c r="EO143" s="32">
        <f t="shared" ca="1" si="366"/>
        <v>0</v>
      </c>
      <c r="EP143" s="32">
        <f t="shared" ca="1" si="367"/>
        <v>0</v>
      </c>
      <c r="EQ143" s="32">
        <f t="shared" ca="1" si="368"/>
        <v>0</v>
      </c>
      <c r="ER143" s="32">
        <f t="shared" ca="1" si="369"/>
        <v>0</v>
      </c>
    </row>
    <row r="144" spans="1:148" x14ac:dyDescent="0.25">
      <c r="A144" t="s">
        <v>458</v>
      </c>
      <c r="B144" s="1" t="s">
        <v>65</v>
      </c>
      <c r="C144" t="str">
        <f t="shared" ca="1" si="406"/>
        <v>TAB1</v>
      </c>
      <c r="D144" t="str">
        <f t="shared" ca="1" si="407"/>
        <v>Taber Wind Facility</v>
      </c>
      <c r="E144" s="51">
        <v>25743.564896</v>
      </c>
      <c r="F144" s="51">
        <v>15880.7742851</v>
      </c>
      <c r="G144" s="51">
        <v>15097.631205600001</v>
      </c>
      <c r="H144" s="51">
        <v>20449.044978800001</v>
      </c>
      <c r="I144" s="51">
        <v>12392.5697002</v>
      </c>
      <c r="J144" s="51">
        <v>11563.4430949</v>
      </c>
      <c r="K144" s="51">
        <v>13099.178060300001</v>
      </c>
      <c r="L144" s="51">
        <v>10217.7843139</v>
      </c>
      <c r="M144" s="51">
        <v>14977.0355134</v>
      </c>
      <c r="N144" s="51">
        <v>24061.346036300001</v>
      </c>
      <c r="O144" s="51">
        <v>17631.216643600001</v>
      </c>
      <c r="P144" s="51">
        <v>25971.125468099999</v>
      </c>
      <c r="Q144" s="32">
        <v>854014.58</v>
      </c>
      <c r="R144" s="32">
        <v>926420.01</v>
      </c>
      <c r="S144" s="32">
        <v>432702.94</v>
      </c>
      <c r="T144" s="32">
        <v>525413.62</v>
      </c>
      <c r="U144" s="32">
        <v>404863.34</v>
      </c>
      <c r="V144" s="32">
        <v>297849.57</v>
      </c>
      <c r="W144" s="32">
        <v>490836.33</v>
      </c>
      <c r="X144" s="32">
        <v>320212.90000000002</v>
      </c>
      <c r="Y144" s="32">
        <v>308881.82</v>
      </c>
      <c r="Z144" s="32">
        <v>578004.82999999996</v>
      </c>
      <c r="AA144" s="32">
        <v>497100.58</v>
      </c>
      <c r="AB144" s="32">
        <v>661723.96</v>
      </c>
      <c r="AC144" s="2">
        <v>1.2</v>
      </c>
      <c r="AD144" s="2">
        <v>1.2</v>
      </c>
      <c r="AE144" s="2">
        <v>1.2</v>
      </c>
      <c r="AF144" s="2">
        <v>1.2</v>
      </c>
      <c r="AG144" s="2">
        <v>1.2</v>
      </c>
      <c r="AH144" s="2">
        <v>1.2</v>
      </c>
      <c r="AI144" s="2">
        <v>1.2</v>
      </c>
      <c r="AJ144" s="2">
        <v>1.2</v>
      </c>
      <c r="AK144" s="2">
        <v>1.2</v>
      </c>
      <c r="AL144" s="2">
        <v>1.2</v>
      </c>
      <c r="AM144" s="2">
        <v>1.2</v>
      </c>
      <c r="AN144" s="2">
        <v>1.2</v>
      </c>
      <c r="AO144" s="33">
        <v>10248.17</v>
      </c>
      <c r="AP144" s="33">
        <v>11117.04</v>
      </c>
      <c r="AQ144" s="33">
        <v>5192.4399999999996</v>
      </c>
      <c r="AR144" s="33">
        <v>6304.96</v>
      </c>
      <c r="AS144" s="33">
        <v>4858.3599999999997</v>
      </c>
      <c r="AT144" s="33">
        <v>3574.19</v>
      </c>
      <c r="AU144" s="33">
        <v>5890.04</v>
      </c>
      <c r="AV144" s="33">
        <v>3842.55</v>
      </c>
      <c r="AW144" s="33">
        <v>3706.58</v>
      </c>
      <c r="AX144" s="33">
        <v>6936.06</v>
      </c>
      <c r="AY144" s="33">
        <v>5965.21</v>
      </c>
      <c r="AZ144" s="33">
        <v>7940.69</v>
      </c>
      <c r="BA144" s="31">
        <f t="shared" si="370"/>
        <v>-939.42</v>
      </c>
      <c r="BB144" s="31">
        <f t="shared" si="371"/>
        <v>-1019.06</v>
      </c>
      <c r="BC144" s="31">
        <f t="shared" si="372"/>
        <v>-475.97</v>
      </c>
      <c r="BD144" s="31">
        <f t="shared" si="373"/>
        <v>-788.12</v>
      </c>
      <c r="BE144" s="31">
        <f t="shared" si="374"/>
        <v>-607.29999999999995</v>
      </c>
      <c r="BF144" s="31">
        <f t="shared" si="375"/>
        <v>-446.77</v>
      </c>
      <c r="BG144" s="31">
        <f t="shared" si="376"/>
        <v>736.25</v>
      </c>
      <c r="BH144" s="31">
        <f t="shared" si="377"/>
        <v>480.32</v>
      </c>
      <c r="BI144" s="31">
        <f t="shared" si="378"/>
        <v>463.32</v>
      </c>
      <c r="BJ144" s="31">
        <f t="shared" si="379"/>
        <v>3872.63</v>
      </c>
      <c r="BK144" s="31">
        <f t="shared" si="380"/>
        <v>3330.57</v>
      </c>
      <c r="BL144" s="31">
        <f t="shared" si="381"/>
        <v>4433.55</v>
      </c>
      <c r="BM144" s="6">
        <f t="shared" ca="1" si="321"/>
        <v>-2.7900000000000001E-2</v>
      </c>
      <c r="BN144" s="6">
        <f t="shared" ca="1" si="321"/>
        <v>-2.7900000000000001E-2</v>
      </c>
      <c r="BO144" s="6">
        <f t="shared" ca="1" si="321"/>
        <v>-2.7900000000000001E-2</v>
      </c>
      <c r="BP144" s="6">
        <f t="shared" ca="1" si="321"/>
        <v>-2.7900000000000001E-2</v>
      </c>
      <c r="BQ144" s="6">
        <f t="shared" ca="1" si="321"/>
        <v>-2.7900000000000001E-2</v>
      </c>
      <c r="BR144" s="6">
        <f t="shared" ca="1" si="321"/>
        <v>-2.7900000000000001E-2</v>
      </c>
      <c r="BS144" s="6">
        <f t="shared" ref="BM144:BX155" ca="1" si="408">VLOOKUP($C144,LossFactorLookup,3,FALSE)</f>
        <v>-2.7900000000000001E-2</v>
      </c>
      <c r="BT144" s="6">
        <f t="shared" ca="1" si="408"/>
        <v>-2.7900000000000001E-2</v>
      </c>
      <c r="BU144" s="6">
        <f t="shared" ca="1" si="408"/>
        <v>-2.7900000000000001E-2</v>
      </c>
      <c r="BV144" s="6">
        <f t="shared" ca="1" si="408"/>
        <v>-2.7900000000000001E-2</v>
      </c>
      <c r="BW144" s="6">
        <f t="shared" ca="1" si="408"/>
        <v>-2.7900000000000001E-2</v>
      </c>
      <c r="BX144" s="6">
        <f t="shared" ca="1" si="408"/>
        <v>-2.7900000000000001E-2</v>
      </c>
      <c r="BY144" s="31">
        <f t="shared" ca="1" si="322"/>
        <v>-23827.01</v>
      </c>
      <c r="BZ144" s="31">
        <f t="shared" ca="1" si="323"/>
        <v>-25847.119999999999</v>
      </c>
      <c r="CA144" s="31">
        <f t="shared" ca="1" si="324"/>
        <v>-12072.41</v>
      </c>
      <c r="CB144" s="31">
        <f t="shared" ca="1" si="325"/>
        <v>-14659.04</v>
      </c>
      <c r="CC144" s="31">
        <f t="shared" ca="1" si="326"/>
        <v>-11295.69</v>
      </c>
      <c r="CD144" s="31">
        <f t="shared" ca="1" si="327"/>
        <v>-8310</v>
      </c>
      <c r="CE144" s="31">
        <f t="shared" ca="1" si="328"/>
        <v>-13694.33</v>
      </c>
      <c r="CF144" s="31">
        <f t="shared" ca="1" si="329"/>
        <v>-8933.94</v>
      </c>
      <c r="CG144" s="31">
        <f t="shared" ca="1" si="330"/>
        <v>-8617.7999999999993</v>
      </c>
      <c r="CH144" s="31">
        <f t="shared" ca="1" si="331"/>
        <v>-16126.33</v>
      </c>
      <c r="CI144" s="31">
        <f t="shared" ca="1" si="332"/>
        <v>-13869.11</v>
      </c>
      <c r="CJ144" s="31">
        <f t="shared" ca="1" si="333"/>
        <v>-18462.099999999999</v>
      </c>
      <c r="CK144" s="32">
        <f t="shared" ca="1" si="382"/>
        <v>597.80999999999995</v>
      </c>
      <c r="CL144" s="32">
        <f t="shared" ca="1" si="383"/>
        <v>648.49</v>
      </c>
      <c r="CM144" s="32">
        <f t="shared" ca="1" si="384"/>
        <v>302.89</v>
      </c>
      <c r="CN144" s="32">
        <f t="shared" ca="1" si="385"/>
        <v>367.79</v>
      </c>
      <c r="CO144" s="32">
        <f t="shared" ca="1" si="386"/>
        <v>283.39999999999998</v>
      </c>
      <c r="CP144" s="32">
        <f t="shared" ca="1" si="387"/>
        <v>208.49</v>
      </c>
      <c r="CQ144" s="32">
        <f t="shared" ca="1" si="388"/>
        <v>343.59</v>
      </c>
      <c r="CR144" s="32">
        <f t="shared" ca="1" si="389"/>
        <v>224.15</v>
      </c>
      <c r="CS144" s="32">
        <f t="shared" ca="1" si="390"/>
        <v>216.22</v>
      </c>
      <c r="CT144" s="32">
        <f t="shared" ca="1" si="391"/>
        <v>404.6</v>
      </c>
      <c r="CU144" s="32">
        <f t="shared" ca="1" si="392"/>
        <v>347.97</v>
      </c>
      <c r="CV144" s="32">
        <f t="shared" ca="1" si="393"/>
        <v>463.21</v>
      </c>
      <c r="CW144" s="31">
        <f t="shared" ca="1" si="394"/>
        <v>-32537.949999999997</v>
      </c>
      <c r="CX144" s="31">
        <f t="shared" ca="1" si="395"/>
        <v>-35296.61</v>
      </c>
      <c r="CY144" s="31">
        <f t="shared" ca="1" si="396"/>
        <v>-16485.989999999998</v>
      </c>
      <c r="CZ144" s="31">
        <f t="shared" ca="1" si="397"/>
        <v>-19808.09</v>
      </c>
      <c r="DA144" s="31">
        <f t="shared" ca="1" si="398"/>
        <v>-15263.350000000002</v>
      </c>
      <c r="DB144" s="31">
        <f t="shared" ca="1" si="399"/>
        <v>-11228.93</v>
      </c>
      <c r="DC144" s="31">
        <f t="shared" ca="1" si="400"/>
        <v>-19977.03</v>
      </c>
      <c r="DD144" s="31">
        <f t="shared" ca="1" si="401"/>
        <v>-13032.66</v>
      </c>
      <c r="DE144" s="31">
        <f t="shared" ca="1" si="402"/>
        <v>-12571.48</v>
      </c>
      <c r="DF144" s="31">
        <f t="shared" ca="1" si="403"/>
        <v>-26530.420000000002</v>
      </c>
      <c r="DG144" s="31">
        <f t="shared" ca="1" si="404"/>
        <v>-22816.920000000002</v>
      </c>
      <c r="DH144" s="31">
        <f t="shared" ca="1" si="405"/>
        <v>-30373.129999999997</v>
      </c>
      <c r="DI144" s="32">
        <f t="shared" ca="1" si="334"/>
        <v>-1626.9</v>
      </c>
      <c r="DJ144" s="32">
        <f t="shared" ca="1" si="335"/>
        <v>-1764.83</v>
      </c>
      <c r="DK144" s="32">
        <f t="shared" ca="1" si="336"/>
        <v>-824.3</v>
      </c>
      <c r="DL144" s="32">
        <f t="shared" ca="1" si="337"/>
        <v>-990.4</v>
      </c>
      <c r="DM144" s="32">
        <f t="shared" ca="1" si="338"/>
        <v>-763.17</v>
      </c>
      <c r="DN144" s="32">
        <f t="shared" ca="1" si="339"/>
        <v>-561.45000000000005</v>
      </c>
      <c r="DO144" s="32">
        <f t="shared" ca="1" si="340"/>
        <v>-998.85</v>
      </c>
      <c r="DP144" s="32">
        <f t="shared" ca="1" si="341"/>
        <v>-651.63</v>
      </c>
      <c r="DQ144" s="32">
        <f t="shared" ca="1" si="342"/>
        <v>-628.57000000000005</v>
      </c>
      <c r="DR144" s="32">
        <f t="shared" ca="1" si="343"/>
        <v>-1326.52</v>
      </c>
      <c r="DS144" s="32">
        <f t="shared" ca="1" si="344"/>
        <v>-1140.8499999999999</v>
      </c>
      <c r="DT144" s="32">
        <f t="shared" ca="1" si="345"/>
        <v>-1518.66</v>
      </c>
      <c r="DU144" s="31">
        <f t="shared" ca="1" si="346"/>
        <v>-6065.55</v>
      </c>
      <c r="DV144" s="31">
        <f t="shared" ca="1" si="347"/>
        <v>-6497.36</v>
      </c>
      <c r="DW144" s="31">
        <f t="shared" ca="1" si="348"/>
        <v>-2999.94</v>
      </c>
      <c r="DX144" s="31">
        <f t="shared" ca="1" si="349"/>
        <v>-3558.2</v>
      </c>
      <c r="DY144" s="31">
        <f t="shared" ca="1" si="350"/>
        <v>-2707.31</v>
      </c>
      <c r="DZ144" s="31">
        <f t="shared" ca="1" si="351"/>
        <v>-1965.49</v>
      </c>
      <c r="EA144" s="31">
        <f t="shared" ca="1" si="352"/>
        <v>-3451.58</v>
      </c>
      <c r="EB144" s="31">
        <f t="shared" ca="1" si="353"/>
        <v>-2221.31</v>
      </c>
      <c r="EC144" s="31">
        <f t="shared" ca="1" si="354"/>
        <v>-2113.35</v>
      </c>
      <c r="ED144" s="31">
        <f t="shared" ca="1" si="355"/>
        <v>-4399.97</v>
      </c>
      <c r="EE144" s="31">
        <f t="shared" ca="1" si="356"/>
        <v>-3730.8</v>
      </c>
      <c r="EF144" s="31">
        <f t="shared" ca="1" si="357"/>
        <v>-4897.67</v>
      </c>
      <c r="EG144" s="32">
        <f t="shared" ca="1" si="358"/>
        <v>-40230.400000000001</v>
      </c>
      <c r="EH144" s="32">
        <f t="shared" ca="1" si="359"/>
        <v>-43558.8</v>
      </c>
      <c r="EI144" s="32">
        <f t="shared" ca="1" si="360"/>
        <v>-20310.229999999996</v>
      </c>
      <c r="EJ144" s="32">
        <f t="shared" ca="1" si="361"/>
        <v>-24356.690000000002</v>
      </c>
      <c r="EK144" s="32">
        <f t="shared" ca="1" si="362"/>
        <v>-18733.830000000002</v>
      </c>
      <c r="EL144" s="32">
        <f t="shared" ca="1" si="363"/>
        <v>-13755.87</v>
      </c>
      <c r="EM144" s="32">
        <f t="shared" ca="1" si="364"/>
        <v>-24427.46</v>
      </c>
      <c r="EN144" s="32">
        <f t="shared" ca="1" si="365"/>
        <v>-15905.599999999999</v>
      </c>
      <c r="EO144" s="32">
        <f t="shared" ca="1" si="366"/>
        <v>-15313.4</v>
      </c>
      <c r="EP144" s="32">
        <f t="shared" ca="1" si="367"/>
        <v>-32256.910000000003</v>
      </c>
      <c r="EQ144" s="32">
        <f t="shared" ca="1" si="368"/>
        <v>-27688.57</v>
      </c>
      <c r="ER144" s="32">
        <f t="shared" ca="1" si="369"/>
        <v>-36789.46</v>
      </c>
    </row>
    <row r="145" spans="1:148" x14ac:dyDescent="0.25">
      <c r="A145" t="s">
        <v>512</v>
      </c>
      <c r="B145" s="1" t="s">
        <v>118</v>
      </c>
      <c r="C145" t="str">
        <f t="shared" ca="1" si="406"/>
        <v>TAY1</v>
      </c>
      <c r="D145" t="str">
        <f t="shared" ca="1" si="407"/>
        <v>Taylor Hydro Facility</v>
      </c>
      <c r="E145" s="51">
        <v>0</v>
      </c>
      <c r="F145" s="51">
        <v>0</v>
      </c>
      <c r="G145" s="51">
        <v>0</v>
      </c>
      <c r="H145" s="51">
        <v>0</v>
      </c>
      <c r="I145" s="51">
        <v>3130.5340999999999</v>
      </c>
      <c r="J145" s="51">
        <v>7619.5021999999999</v>
      </c>
      <c r="K145" s="51">
        <v>8029.3208000000004</v>
      </c>
      <c r="L145" s="51">
        <v>9492.1466999999993</v>
      </c>
      <c r="M145" s="51">
        <v>1967.2411999999999</v>
      </c>
      <c r="N145" s="51">
        <v>976.95950000000005</v>
      </c>
      <c r="O145" s="51">
        <v>0</v>
      </c>
      <c r="P145" s="51">
        <v>0</v>
      </c>
      <c r="Q145" s="32">
        <v>0</v>
      </c>
      <c r="R145" s="32">
        <v>0</v>
      </c>
      <c r="S145" s="32">
        <v>0</v>
      </c>
      <c r="T145" s="32">
        <v>0</v>
      </c>
      <c r="U145" s="32">
        <v>192667.84</v>
      </c>
      <c r="V145" s="32">
        <v>342345.96</v>
      </c>
      <c r="W145" s="32">
        <v>1035616.78</v>
      </c>
      <c r="X145" s="32">
        <v>436041.04</v>
      </c>
      <c r="Y145" s="32">
        <v>37803.870000000003</v>
      </c>
      <c r="Z145" s="32">
        <v>28824.33</v>
      </c>
      <c r="AA145" s="32">
        <v>0</v>
      </c>
      <c r="AB145" s="32">
        <v>0</v>
      </c>
      <c r="AC145" s="2">
        <v>3.43</v>
      </c>
      <c r="AD145" s="2">
        <v>3.43</v>
      </c>
      <c r="AE145" s="2">
        <v>3.43</v>
      </c>
      <c r="AF145" s="2">
        <v>3.43</v>
      </c>
      <c r="AG145" s="2">
        <v>3.43</v>
      </c>
      <c r="AH145" s="2">
        <v>3.43</v>
      </c>
      <c r="AI145" s="2">
        <v>3.43</v>
      </c>
      <c r="AJ145" s="2">
        <v>3.43</v>
      </c>
      <c r="AK145" s="2">
        <v>3.43</v>
      </c>
      <c r="AL145" s="2">
        <v>3.43</v>
      </c>
      <c r="AM145" s="2">
        <v>3.43</v>
      </c>
      <c r="AN145" s="2">
        <v>3.43</v>
      </c>
      <c r="AO145" s="33">
        <v>0</v>
      </c>
      <c r="AP145" s="33">
        <v>0</v>
      </c>
      <c r="AQ145" s="33">
        <v>0</v>
      </c>
      <c r="AR145" s="33">
        <v>0</v>
      </c>
      <c r="AS145" s="33">
        <v>6608.51</v>
      </c>
      <c r="AT145" s="33">
        <v>11742.47</v>
      </c>
      <c r="AU145" s="33">
        <v>35521.660000000003</v>
      </c>
      <c r="AV145" s="33">
        <v>14956.21</v>
      </c>
      <c r="AW145" s="33">
        <v>1296.67</v>
      </c>
      <c r="AX145" s="33">
        <v>988.67</v>
      </c>
      <c r="AY145" s="33">
        <v>0</v>
      </c>
      <c r="AZ145" s="33">
        <v>0</v>
      </c>
      <c r="BA145" s="31">
        <f t="shared" si="370"/>
        <v>0</v>
      </c>
      <c r="BB145" s="31">
        <f t="shared" si="371"/>
        <v>0</v>
      </c>
      <c r="BC145" s="31">
        <f t="shared" si="372"/>
        <v>0</v>
      </c>
      <c r="BD145" s="31">
        <f t="shared" si="373"/>
        <v>0</v>
      </c>
      <c r="BE145" s="31">
        <f t="shared" si="374"/>
        <v>-289</v>
      </c>
      <c r="BF145" s="31">
        <f t="shared" si="375"/>
        <v>-513.52</v>
      </c>
      <c r="BG145" s="31">
        <f t="shared" si="376"/>
        <v>1553.43</v>
      </c>
      <c r="BH145" s="31">
        <f t="shared" si="377"/>
        <v>654.05999999999995</v>
      </c>
      <c r="BI145" s="31">
        <f t="shared" si="378"/>
        <v>56.71</v>
      </c>
      <c r="BJ145" s="31">
        <f t="shared" si="379"/>
        <v>193.12</v>
      </c>
      <c r="BK145" s="31">
        <f t="shared" si="380"/>
        <v>0</v>
      </c>
      <c r="BL145" s="31">
        <f t="shared" si="381"/>
        <v>0</v>
      </c>
      <c r="BM145" s="6">
        <f t="shared" ca="1" si="408"/>
        <v>1.6000000000000001E-3</v>
      </c>
      <c r="BN145" s="6">
        <f t="shared" ca="1" si="408"/>
        <v>1.6000000000000001E-3</v>
      </c>
      <c r="BO145" s="6">
        <f t="shared" ca="1" si="408"/>
        <v>1.6000000000000001E-3</v>
      </c>
      <c r="BP145" s="6">
        <f t="shared" ca="1" si="408"/>
        <v>1.6000000000000001E-3</v>
      </c>
      <c r="BQ145" s="6">
        <f t="shared" ca="1" si="408"/>
        <v>1.6000000000000001E-3</v>
      </c>
      <c r="BR145" s="6">
        <f t="shared" ca="1" si="408"/>
        <v>1.6000000000000001E-3</v>
      </c>
      <c r="BS145" s="6">
        <f t="shared" ca="1" si="408"/>
        <v>1.6000000000000001E-3</v>
      </c>
      <c r="BT145" s="6">
        <f t="shared" ca="1" si="408"/>
        <v>1.6000000000000001E-3</v>
      </c>
      <c r="BU145" s="6">
        <f t="shared" ca="1" si="408"/>
        <v>1.6000000000000001E-3</v>
      </c>
      <c r="BV145" s="6">
        <f t="shared" ca="1" si="408"/>
        <v>1.6000000000000001E-3</v>
      </c>
      <c r="BW145" s="6">
        <f t="shared" ca="1" si="408"/>
        <v>1.6000000000000001E-3</v>
      </c>
      <c r="BX145" s="6">
        <f t="shared" ca="1" si="408"/>
        <v>1.6000000000000001E-3</v>
      </c>
      <c r="BY145" s="31">
        <f t="shared" ca="1" si="322"/>
        <v>0</v>
      </c>
      <c r="BZ145" s="31">
        <f t="shared" ca="1" si="323"/>
        <v>0</v>
      </c>
      <c r="CA145" s="31">
        <f t="shared" ca="1" si="324"/>
        <v>0</v>
      </c>
      <c r="CB145" s="31">
        <f t="shared" ca="1" si="325"/>
        <v>0</v>
      </c>
      <c r="CC145" s="31">
        <f t="shared" ca="1" si="326"/>
        <v>308.27</v>
      </c>
      <c r="CD145" s="31">
        <f t="shared" ca="1" si="327"/>
        <v>547.75</v>
      </c>
      <c r="CE145" s="31">
        <f t="shared" ca="1" si="328"/>
        <v>1656.99</v>
      </c>
      <c r="CF145" s="31">
        <f t="shared" ca="1" si="329"/>
        <v>697.67</v>
      </c>
      <c r="CG145" s="31">
        <f t="shared" ca="1" si="330"/>
        <v>60.49</v>
      </c>
      <c r="CH145" s="31">
        <f t="shared" ca="1" si="331"/>
        <v>46.12</v>
      </c>
      <c r="CI145" s="31">
        <f t="shared" ca="1" si="332"/>
        <v>0</v>
      </c>
      <c r="CJ145" s="31">
        <f t="shared" ca="1" si="333"/>
        <v>0</v>
      </c>
      <c r="CK145" s="32">
        <f t="shared" ca="1" si="382"/>
        <v>0</v>
      </c>
      <c r="CL145" s="32">
        <f t="shared" ca="1" si="383"/>
        <v>0</v>
      </c>
      <c r="CM145" s="32">
        <f t="shared" ca="1" si="384"/>
        <v>0</v>
      </c>
      <c r="CN145" s="32">
        <f t="shared" ca="1" si="385"/>
        <v>0</v>
      </c>
      <c r="CO145" s="32">
        <f t="shared" ca="1" si="386"/>
        <v>134.87</v>
      </c>
      <c r="CP145" s="32">
        <f t="shared" ca="1" si="387"/>
        <v>239.64</v>
      </c>
      <c r="CQ145" s="32">
        <f t="shared" ca="1" si="388"/>
        <v>724.93</v>
      </c>
      <c r="CR145" s="32">
        <f t="shared" ca="1" si="389"/>
        <v>305.23</v>
      </c>
      <c r="CS145" s="32">
        <f t="shared" ca="1" si="390"/>
        <v>26.46</v>
      </c>
      <c r="CT145" s="32">
        <f t="shared" ca="1" si="391"/>
        <v>20.18</v>
      </c>
      <c r="CU145" s="32">
        <f t="shared" ca="1" si="392"/>
        <v>0</v>
      </c>
      <c r="CV145" s="32">
        <f t="shared" ca="1" si="393"/>
        <v>0</v>
      </c>
      <c r="CW145" s="31">
        <f t="shared" ca="1" si="394"/>
        <v>0</v>
      </c>
      <c r="CX145" s="31">
        <f t="shared" ca="1" si="395"/>
        <v>0</v>
      </c>
      <c r="CY145" s="31">
        <f t="shared" ca="1" si="396"/>
        <v>0</v>
      </c>
      <c r="CZ145" s="31">
        <f t="shared" ca="1" si="397"/>
        <v>0</v>
      </c>
      <c r="DA145" s="31">
        <f t="shared" ca="1" si="398"/>
        <v>-5876.37</v>
      </c>
      <c r="DB145" s="31">
        <f t="shared" ca="1" si="399"/>
        <v>-10441.56</v>
      </c>
      <c r="DC145" s="31">
        <f t="shared" ca="1" si="400"/>
        <v>-34693.170000000006</v>
      </c>
      <c r="DD145" s="31">
        <f t="shared" ca="1" si="401"/>
        <v>-14607.369999999999</v>
      </c>
      <c r="DE145" s="31">
        <f t="shared" ca="1" si="402"/>
        <v>-1266.43</v>
      </c>
      <c r="DF145" s="31">
        <f t="shared" ca="1" si="403"/>
        <v>-1115.49</v>
      </c>
      <c r="DG145" s="31">
        <f t="shared" ca="1" si="404"/>
        <v>0</v>
      </c>
      <c r="DH145" s="31">
        <f t="shared" ca="1" si="405"/>
        <v>0</v>
      </c>
      <c r="DI145" s="32">
        <f t="shared" ca="1" si="334"/>
        <v>0</v>
      </c>
      <c r="DJ145" s="32">
        <f t="shared" ca="1" si="335"/>
        <v>0</v>
      </c>
      <c r="DK145" s="32">
        <f t="shared" ca="1" si="336"/>
        <v>0</v>
      </c>
      <c r="DL145" s="32">
        <f t="shared" ca="1" si="337"/>
        <v>0</v>
      </c>
      <c r="DM145" s="32">
        <f t="shared" ca="1" si="338"/>
        <v>-293.82</v>
      </c>
      <c r="DN145" s="32">
        <f t="shared" ca="1" si="339"/>
        <v>-522.08000000000004</v>
      </c>
      <c r="DO145" s="32">
        <f t="shared" ca="1" si="340"/>
        <v>-1734.66</v>
      </c>
      <c r="DP145" s="32">
        <f t="shared" ca="1" si="341"/>
        <v>-730.37</v>
      </c>
      <c r="DQ145" s="32">
        <f t="shared" ca="1" si="342"/>
        <v>-63.32</v>
      </c>
      <c r="DR145" s="32">
        <f t="shared" ca="1" si="343"/>
        <v>-55.77</v>
      </c>
      <c r="DS145" s="32">
        <f t="shared" ca="1" si="344"/>
        <v>0</v>
      </c>
      <c r="DT145" s="32">
        <f t="shared" ca="1" si="345"/>
        <v>0</v>
      </c>
      <c r="DU145" s="31">
        <f t="shared" ca="1" si="346"/>
        <v>0</v>
      </c>
      <c r="DV145" s="31">
        <f t="shared" ca="1" si="347"/>
        <v>0</v>
      </c>
      <c r="DW145" s="31">
        <f t="shared" ca="1" si="348"/>
        <v>0</v>
      </c>
      <c r="DX145" s="31">
        <f t="shared" ca="1" si="349"/>
        <v>0</v>
      </c>
      <c r="DY145" s="31">
        <f t="shared" ca="1" si="350"/>
        <v>-1042.31</v>
      </c>
      <c r="DZ145" s="31">
        <f t="shared" ca="1" si="351"/>
        <v>-1827.67</v>
      </c>
      <c r="EA145" s="31">
        <f t="shared" ca="1" si="352"/>
        <v>-5994.2</v>
      </c>
      <c r="EB145" s="31">
        <f t="shared" ca="1" si="353"/>
        <v>-2489.71</v>
      </c>
      <c r="EC145" s="31">
        <f t="shared" ca="1" si="354"/>
        <v>-212.89</v>
      </c>
      <c r="ED145" s="31">
        <f t="shared" ca="1" si="355"/>
        <v>-185</v>
      </c>
      <c r="EE145" s="31">
        <f t="shared" ca="1" si="356"/>
        <v>0</v>
      </c>
      <c r="EF145" s="31">
        <f t="shared" ca="1" si="357"/>
        <v>0</v>
      </c>
      <c r="EG145" s="32">
        <f t="shared" ca="1" si="358"/>
        <v>0</v>
      </c>
      <c r="EH145" s="32">
        <f t="shared" ca="1" si="359"/>
        <v>0</v>
      </c>
      <c r="EI145" s="32">
        <f t="shared" ca="1" si="360"/>
        <v>0</v>
      </c>
      <c r="EJ145" s="32">
        <f t="shared" ca="1" si="361"/>
        <v>0</v>
      </c>
      <c r="EK145" s="32">
        <f t="shared" ca="1" si="362"/>
        <v>-7212.5</v>
      </c>
      <c r="EL145" s="32">
        <f t="shared" ca="1" si="363"/>
        <v>-12791.31</v>
      </c>
      <c r="EM145" s="32">
        <f t="shared" ca="1" si="364"/>
        <v>-42422.030000000006</v>
      </c>
      <c r="EN145" s="32">
        <f t="shared" ca="1" si="365"/>
        <v>-17827.45</v>
      </c>
      <c r="EO145" s="32">
        <f t="shared" ca="1" si="366"/>
        <v>-1542.6399999999999</v>
      </c>
      <c r="EP145" s="32">
        <f t="shared" ca="1" si="367"/>
        <v>-1356.26</v>
      </c>
      <c r="EQ145" s="32">
        <f t="shared" ca="1" si="368"/>
        <v>0</v>
      </c>
      <c r="ER145" s="32">
        <f t="shared" ca="1" si="369"/>
        <v>0</v>
      </c>
    </row>
    <row r="146" spans="1:148" x14ac:dyDescent="0.25">
      <c r="A146" t="s">
        <v>462</v>
      </c>
      <c r="B146" s="1" t="s">
        <v>141</v>
      </c>
      <c r="C146" t="str">
        <f t="shared" ca="1" si="406"/>
        <v>TC01</v>
      </c>
      <c r="D146" t="str">
        <f t="shared" ca="1" si="407"/>
        <v>Carseland Industrial System</v>
      </c>
      <c r="E146" s="51">
        <v>44471.026700000002</v>
      </c>
      <c r="F146" s="51">
        <v>43164.788999999997</v>
      </c>
      <c r="G146" s="51">
        <v>45200.259899999997</v>
      </c>
      <c r="H146" s="51">
        <v>32359.311600000001</v>
      </c>
      <c r="I146" s="51">
        <v>45926.709499999997</v>
      </c>
      <c r="J146" s="51">
        <v>40821.409099999997</v>
      </c>
      <c r="K146" s="51">
        <v>42244.729899999998</v>
      </c>
      <c r="L146" s="51">
        <v>49364.458200000001</v>
      </c>
      <c r="M146" s="51">
        <v>46535.060299999997</v>
      </c>
      <c r="N146" s="51">
        <v>49726.368199999997</v>
      </c>
      <c r="O146" s="51">
        <v>46200.027199999997</v>
      </c>
      <c r="P146" s="51">
        <v>43869.851000000002</v>
      </c>
      <c r="Q146" s="32">
        <v>2036407.44</v>
      </c>
      <c r="R146" s="32">
        <v>4193737.55</v>
      </c>
      <c r="S146" s="32">
        <v>2010798.99</v>
      </c>
      <c r="T146" s="32">
        <v>1054879.4099999999</v>
      </c>
      <c r="U146" s="32">
        <v>2535535.0699999998</v>
      </c>
      <c r="V146" s="32">
        <v>1806883.96</v>
      </c>
      <c r="W146" s="32">
        <v>5054062.12</v>
      </c>
      <c r="X146" s="32">
        <v>2284833.59</v>
      </c>
      <c r="Y146" s="32">
        <v>1132252.05</v>
      </c>
      <c r="Z146" s="32">
        <v>1358702.43</v>
      </c>
      <c r="AA146" s="32">
        <v>1768285.69</v>
      </c>
      <c r="AB146" s="32">
        <v>1172363.3400000001</v>
      </c>
      <c r="AC146" s="2">
        <v>-0.03</v>
      </c>
      <c r="AD146" s="2">
        <v>-0.03</v>
      </c>
      <c r="AE146" s="2">
        <v>-0.03</v>
      </c>
      <c r="AF146" s="2">
        <v>-0.03</v>
      </c>
      <c r="AG146" s="2">
        <v>-0.03</v>
      </c>
      <c r="AH146" s="2">
        <v>-0.03</v>
      </c>
      <c r="AI146" s="2">
        <v>-0.03</v>
      </c>
      <c r="AJ146" s="2">
        <v>-0.03</v>
      </c>
      <c r="AK146" s="2">
        <v>-0.03</v>
      </c>
      <c r="AL146" s="2">
        <v>-0.03</v>
      </c>
      <c r="AM146" s="2">
        <v>-0.03</v>
      </c>
      <c r="AN146" s="2">
        <v>-0.03</v>
      </c>
      <c r="AO146" s="33">
        <v>-610.91999999999996</v>
      </c>
      <c r="AP146" s="33">
        <v>-1258.1199999999999</v>
      </c>
      <c r="AQ146" s="33">
        <v>-603.24</v>
      </c>
      <c r="AR146" s="33">
        <v>-316.45999999999998</v>
      </c>
      <c r="AS146" s="33">
        <v>-760.66</v>
      </c>
      <c r="AT146" s="33">
        <v>-542.07000000000005</v>
      </c>
      <c r="AU146" s="33">
        <v>-1516.22</v>
      </c>
      <c r="AV146" s="33">
        <v>-685.45</v>
      </c>
      <c r="AW146" s="33">
        <v>-339.68</v>
      </c>
      <c r="AX146" s="33">
        <v>-407.61</v>
      </c>
      <c r="AY146" s="33">
        <v>-530.49</v>
      </c>
      <c r="AZ146" s="33">
        <v>-351.71</v>
      </c>
      <c r="BA146" s="31">
        <f t="shared" si="370"/>
        <v>-2240.0500000000002</v>
      </c>
      <c r="BB146" s="31">
        <f t="shared" si="371"/>
        <v>-4613.1099999999997</v>
      </c>
      <c r="BC146" s="31">
        <f t="shared" si="372"/>
        <v>-2211.88</v>
      </c>
      <c r="BD146" s="31">
        <f t="shared" si="373"/>
        <v>-1582.32</v>
      </c>
      <c r="BE146" s="31">
        <f t="shared" si="374"/>
        <v>-3803.3</v>
      </c>
      <c r="BF146" s="31">
        <f t="shared" si="375"/>
        <v>-2710.33</v>
      </c>
      <c r="BG146" s="31">
        <f t="shared" si="376"/>
        <v>7581.09</v>
      </c>
      <c r="BH146" s="31">
        <f t="shared" si="377"/>
        <v>3427.25</v>
      </c>
      <c r="BI146" s="31">
        <f t="shared" si="378"/>
        <v>1698.38</v>
      </c>
      <c r="BJ146" s="31">
        <f t="shared" si="379"/>
        <v>9103.31</v>
      </c>
      <c r="BK146" s="31">
        <f t="shared" si="380"/>
        <v>11847.51</v>
      </c>
      <c r="BL146" s="31">
        <f t="shared" si="381"/>
        <v>7854.83</v>
      </c>
      <c r="BM146" s="6">
        <f t="shared" ca="1" si="408"/>
        <v>-4.8399999999999999E-2</v>
      </c>
      <c r="BN146" s="6">
        <f t="shared" ca="1" si="408"/>
        <v>-4.8399999999999999E-2</v>
      </c>
      <c r="BO146" s="6">
        <f t="shared" ca="1" si="408"/>
        <v>-4.8399999999999999E-2</v>
      </c>
      <c r="BP146" s="6">
        <f t="shared" ca="1" si="408"/>
        <v>-4.8399999999999999E-2</v>
      </c>
      <c r="BQ146" s="6">
        <f t="shared" ca="1" si="408"/>
        <v>-4.8399999999999999E-2</v>
      </c>
      <c r="BR146" s="6">
        <f t="shared" ca="1" si="408"/>
        <v>-4.8399999999999999E-2</v>
      </c>
      <c r="BS146" s="6">
        <f t="shared" ca="1" si="408"/>
        <v>-4.8399999999999999E-2</v>
      </c>
      <c r="BT146" s="6">
        <f t="shared" ca="1" si="408"/>
        <v>-4.8399999999999999E-2</v>
      </c>
      <c r="BU146" s="6">
        <f t="shared" ca="1" si="408"/>
        <v>-4.8399999999999999E-2</v>
      </c>
      <c r="BV146" s="6">
        <f t="shared" ca="1" si="408"/>
        <v>-4.8399999999999999E-2</v>
      </c>
      <c r="BW146" s="6">
        <f t="shared" ca="1" si="408"/>
        <v>-4.8399999999999999E-2</v>
      </c>
      <c r="BX146" s="6">
        <f t="shared" ca="1" si="408"/>
        <v>-4.8399999999999999E-2</v>
      </c>
      <c r="BY146" s="31">
        <f t="shared" ca="1" si="322"/>
        <v>-98562.12</v>
      </c>
      <c r="BZ146" s="31">
        <f t="shared" ca="1" si="323"/>
        <v>-202976.9</v>
      </c>
      <c r="CA146" s="31">
        <f t="shared" ca="1" si="324"/>
        <v>-97322.67</v>
      </c>
      <c r="CB146" s="31">
        <f t="shared" ca="1" si="325"/>
        <v>-51056.160000000003</v>
      </c>
      <c r="CC146" s="31">
        <f t="shared" ca="1" si="326"/>
        <v>-122719.9</v>
      </c>
      <c r="CD146" s="31">
        <f t="shared" ca="1" si="327"/>
        <v>-87453.18</v>
      </c>
      <c r="CE146" s="31">
        <f t="shared" ca="1" si="328"/>
        <v>-244616.61</v>
      </c>
      <c r="CF146" s="31">
        <f t="shared" ca="1" si="329"/>
        <v>-110585.95</v>
      </c>
      <c r="CG146" s="31">
        <f t="shared" ca="1" si="330"/>
        <v>-54801</v>
      </c>
      <c r="CH146" s="31">
        <f t="shared" ca="1" si="331"/>
        <v>-65761.2</v>
      </c>
      <c r="CI146" s="31">
        <f t="shared" ca="1" si="332"/>
        <v>-85585.03</v>
      </c>
      <c r="CJ146" s="31">
        <f t="shared" ca="1" si="333"/>
        <v>-56742.39</v>
      </c>
      <c r="CK146" s="32">
        <f t="shared" ca="1" si="382"/>
        <v>1425.49</v>
      </c>
      <c r="CL146" s="32">
        <f t="shared" ca="1" si="383"/>
        <v>2935.62</v>
      </c>
      <c r="CM146" s="32">
        <f t="shared" ca="1" si="384"/>
        <v>1407.56</v>
      </c>
      <c r="CN146" s="32">
        <f t="shared" ca="1" si="385"/>
        <v>738.42</v>
      </c>
      <c r="CO146" s="32">
        <f t="shared" ca="1" si="386"/>
        <v>1774.87</v>
      </c>
      <c r="CP146" s="32">
        <f t="shared" ca="1" si="387"/>
        <v>1264.82</v>
      </c>
      <c r="CQ146" s="32">
        <f t="shared" ca="1" si="388"/>
        <v>3537.84</v>
      </c>
      <c r="CR146" s="32">
        <f t="shared" ca="1" si="389"/>
        <v>1599.38</v>
      </c>
      <c r="CS146" s="32">
        <f t="shared" ca="1" si="390"/>
        <v>792.58</v>
      </c>
      <c r="CT146" s="32">
        <f t="shared" ca="1" si="391"/>
        <v>951.09</v>
      </c>
      <c r="CU146" s="32">
        <f t="shared" ca="1" si="392"/>
        <v>1237.8</v>
      </c>
      <c r="CV146" s="32">
        <f t="shared" ca="1" si="393"/>
        <v>820.65</v>
      </c>
      <c r="CW146" s="31">
        <f t="shared" ca="1" si="394"/>
        <v>-94285.659999999989</v>
      </c>
      <c r="CX146" s="31">
        <f t="shared" ca="1" si="395"/>
        <v>-194170.05000000002</v>
      </c>
      <c r="CY146" s="31">
        <f t="shared" ca="1" si="396"/>
        <v>-93099.989999999991</v>
      </c>
      <c r="CZ146" s="31">
        <f t="shared" ca="1" si="397"/>
        <v>-48418.960000000006</v>
      </c>
      <c r="DA146" s="31">
        <f t="shared" ca="1" si="398"/>
        <v>-116381.06999999999</v>
      </c>
      <c r="DB146" s="31">
        <f t="shared" ca="1" si="399"/>
        <v>-82935.959999999977</v>
      </c>
      <c r="DC146" s="31">
        <f t="shared" ca="1" si="400"/>
        <v>-247143.63999999998</v>
      </c>
      <c r="DD146" s="31">
        <f t="shared" ca="1" si="401"/>
        <v>-111728.37</v>
      </c>
      <c r="DE146" s="31">
        <f t="shared" ca="1" si="402"/>
        <v>-55367.119999999995</v>
      </c>
      <c r="DF146" s="31">
        <f t="shared" ca="1" si="403"/>
        <v>-73505.81</v>
      </c>
      <c r="DG146" s="31">
        <f t="shared" ca="1" si="404"/>
        <v>-95664.249999999985</v>
      </c>
      <c r="DH146" s="31">
        <f t="shared" ca="1" si="405"/>
        <v>-63424.86</v>
      </c>
      <c r="DI146" s="32">
        <f t="shared" ca="1" si="334"/>
        <v>-4714.28</v>
      </c>
      <c r="DJ146" s="32">
        <f t="shared" ca="1" si="335"/>
        <v>-9708.5</v>
      </c>
      <c r="DK146" s="32">
        <f t="shared" ca="1" si="336"/>
        <v>-4655</v>
      </c>
      <c r="DL146" s="32">
        <f t="shared" ca="1" si="337"/>
        <v>-2420.9499999999998</v>
      </c>
      <c r="DM146" s="32">
        <f t="shared" ca="1" si="338"/>
        <v>-5819.05</v>
      </c>
      <c r="DN146" s="32">
        <f t="shared" ca="1" si="339"/>
        <v>-4146.8</v>
      </c>
      <c r="DO146" s="32">
        <f t="shared" ca="1" si="340"/>
        <v>-12357.18</v>
      </c>
      <c r="DP146" s="32">
        <f t="shared" ca="1" si="341"/>
        <v>-5586.42</v>
      </c>
      <c r="DQ146" s="32">
        <f t="shared" ca="1" si="342"/>
        <v>-2768.36</v>
      </c>
      <c r="DR146" s="32">
        <f t="shared" ca="1" si="343"/>
        <v>-3675.29</v>
      </c>
      <c r="DS146" s="32">
        <f t="shared" ca="1" si="344"/>
        <v>-4783.21</v>
      </c>
      <c r="DT146" s="32">
        <f t="shared" ca="1" si="345"/>
        <v>-3171.24</v>
      </c>
      <c r="DU146" s="31">
        <f t="shared" ca="1" si="346"/>
        <v>-17576.22</v>
      </c>
      <c r="DV146" s="31">
        <f t="shared" ca="1" si="347"/>
        <v>-35742.620000000003</v>
      </c>
      <c r="DW146" s="31">
        <f t="shared" ca="1" si="348"/>
        <v>-16941.34</v>
      </c>
      <c r="DX146" s="31">
        <f t="shared" ca="1" si="349"/>
        <v>-8697.68</v>
      </c>
      <c r="DY146" s="31">
        <f t="shared" ca="1" si="350"/>
        <v>-20642.91</v>
      </c>
      <c r="DZ146" s="31">
        <f t="shared" ca="1" si="351"/>
        <v>-14516.93</v>
      </c>
      <c r="EA146" s="31">
        <f t="shared" ca="1" si="352"/>
        <v>-42700.88</v>
      </c>
      <c r="EB146" s="31">
        <f t="shared" ca="1" si="353"/>
        <v>-19043.2</v>
      </c>
      <c r="EC146" s="31">
        <f t="shared" ca="1" si="354"/>
        <v>-9307.56</v>
      </c>
      <c r="ED146" s="31">
        <f t="shared" ca="1" si="355"/>
        <v>-12190.65</v>
      </c>
      <c r="EE146" s="31">
        <f t="shared" ca="1" si="356"/>
        <v>-15642.1</v>
      </c>
      <c r="EF146" s="31">
        <f t="shared" ca="1" si="357"/>
        <v>-10227.27</v>
      </c>
      <c r="EG146" s="32">
        <f t="shared" ca="1" si="358"/>
        <v>-116576.15999999999</v>
      </c>
      <c r="EH146" s="32">
        <f t="shared" ca="1" si="359"/>
        <v>-239621.17</v>
      </c>
      <c r="EI146" s="32">
        <f t="shared" ca="1" si="360"/>
        <v>-114696.32999999999</v>
      </c>
      <c r="EJ146" s="32">
        <f t="shared" ca="1" si="361"/>
        <v>-59537.590000000004</v>
      </c>
      <c r="EK146" s="32">
        <f t="shared" ca="1" si="362"/>
        <v>-142843.03</v>
      </c>
      <c r="EL146" s="32">
        <f t="shared" ca="1" si="363"/>
        <v>-101599.68999999997</v>
      </c>
      <c r="EM146" s="32">
        <f t="shared" ca="1" si="364"/>
        <v>-302201.69999999995</v>
      </c>
      <c r="EN146" s="32">
        <f t="shared" ca="1" si="365"/>
        <v>-136357.99</v>
      </c>
      <c r="EO146" s="32">
        <f t="shared" ca="1" si="366"/>
        <v>-67443.039999999994</v>
      </c>
      <c r="EP146" s="32">
        <f t="shared" ca="1" si="367"/>
        <v>-89371.749999999985</v>
      </c>
      <c r="EQ146" s="32">
        <f t="shared" ca="1" si="368"/>
        <v>-116089.56</v>
      </c>
      <c r="ER146" s="32">
        <f t="shared" ca="1" si="369"/>
        <v>-76823.37000000001</v>
      </c>
    </row>
    <row r="147" spans="1:148" x14ac:dyDescent="0.25">
      <c r="A147" t="s">
        <v>462</v>
      </c>
      <c r="B147" s="1" t="s">
        <v>142</v>
      </c>
      <c r="C147" t="str">
        <f t="shared" ca="1" si="406"/>
        <v>TC02</v>
      </c>
      <c r="D147" t="str">
        <f t="shared" ca="1" si="407"/>
        <v>Redwater Industrial System</v>
      </c>
      <c r="E147" s="51">
        <v>9417.4959999999992</v>
      </c>
      <c r="F147" s="51">
        <v>7145.1286</v>
      </c>
      <c r="G147" s="51">
        <v>8253.1761999999999</v>
      </c>
      <c r="H147" s="51">
        <v>6784.9171999999999</v>
      </c>
      <c r="I147" s="51">
        <v>5120.3370999999997</v>
      </c>
      <c r="J147" s="51">
        <v>4265.6358</v>
      </c>
      <c r="K147" s="51">
        <v>5630.6481000000003</v>
      </c>
      <c r="L147" s="51">
        <v>3007.0819000000001</v>
      </c>
      <c r="M147" s="51">
        <v>5686.1835000000001</v>
      </c>
      <c r="N147" s="51">
        <v>7337.0931</v>
      </c>
      <c r="O147" s="51">
        <v>7341.3759</v>
      </c>
      <c r="P147" s="51">
        <v>7103.4937</v>
      </c>
      <c r="Q147" s="32">
        <v>428909.45</v>
      </c>
      <c r="R147" s="32">
        <v>713916.57</v>
      </c>
      <c r="S147" s="32">
        <v>339396.18</v>
      </c>
      <c r="T147" s="32">
        <v>204502.21</v>
      </c>
      <c r="U147" s="32">
        <v>261475.17</v>
      </c>
      <c r="V147" s="32">
        <v>147807.14000000001</v>
      </c>
      <c r="W147" s="32">
        <v>423328.17</v>
      </c>
      <c r="X147" s="32">
        <v>84641.24</v>
      </c>
      <c r="Y147" s="32">
        <v>148923.64000000001</v>
      </c>
      <c r="Z147" s="32">
        <v>196822.73</v>
      </c>
      <c r="AA147" s="32">
        <v>290198.64</v>
      </c>
      <c r="AB147" s="32">
        <v>189849.05</v>
      </c>
      <c r="AC147" s="2">
        <v>2.96</v>
      </c>
      <c r="AD147" s="2">
        <v>2.96</v>
      </c>
      <c r="AE147" s="2">
        <v>2.96</v>
      </c>
      <c r="AF147" s="2">
        <v>2.96</v>
      </c>
      <c r="AG147" s="2">
        <v>2.96</v>
      </c>
      <c r="AH147" s="2">
        <v>2.41</v>
      </c>
      <c r="AI147" s="2">
        <v>2.41</v>
      </c>
      <c r="AJ147" s="2">
        <v>2.41</v>
      </c>
      <c r="AK147" s="2">
        <v>2.41</v>
      </c>
      <c r="AL147" s="2">
        <v>2.41</v>
      </c>
      <c r="AM147" s="2">
        <v>2.41</v>
      </c>
      <c r="AN147" s="2">
        <v>2.41</v>
      </c>
      <c r="AO147" s="33">
        <v>12695.72</v>
      </c>
      <c r="AP147" s="33">
        <v>21131.93</v>
      </c>
      <c r="AQ147" s="33">
        <v>10046.129999999999</v>
      </c>
      <c r="AR147" s="33">
        <v>6053.27</v>
      </c>
      <c r="AS147" s="33">
        <v>7739.66</v>
      </c>
      <c r="AT147" s="33">
        <v>3562.15</v>
      </c>
      <c r="AU147" s="33">
        <v>10202.209999999999</v>
      </c>
      <c r="AV147" s="33">
        <v>2039.85</v>
      </c>
      <c r="AW147" s="33">
        <v>3589.06</v>
      </c>
      <c r="AX147" s="33">
        <v>4743.43</v>
      </c>
      <c r="AY147" s="33">
        <v>6993.79</v>
      </c>
      <c r="AZ147" s="33">
        <v>4575.3599999999997</v>
      </c>
      <c r="BA147" s="31">
        <f t="shared" si="370"/>
        <v>-471.8</v>
      </c>
      <c r="BB147" s="31">
        <f t="shared" si="371"/>
        <v>-785.31</v>
      </c>
      <c r="BC147" s="31">
        <f t="shared" si="372"/>
        <v>-373.34</v>
      </c>
      <c r="BD147" s="31">
        <f t="shared" si="373"/>
        <v>-306.75</v>
      </c>
      <c r="BE147" s="31">
        <f t="shared" si="374"/>
        <v>-392.21</v>
      </c>
      <c r="BF147" s="31">
        <f t="shared" si="375"/>
        <v>-221.71</v>
      </c>
      <c r="BG147" s="31">
        <f t="shared" si="376"/>
        <v>634.99</v>
      </c>
      <c r="BH147" s="31">
        <f t="shared" si="377"/>
        <v>126.96</v>
      </c>
      <c r="BI147" s="31">
        <f t="shared" si="378"/>
        <v>223.39</v>
      </c>
      <c r="BJ147" s="31">
        <f t="shared" si="379"/>
        <v>1318.71</v>
      </c>
      <c r="BK147" s="31">
        <f t="shared" si="380"/>
        <v>1944.33</v>
      </c>
      <c r="BL147" s="31">
        <f t="shared" si="381"/>
        <v>1271.99</v>
      </c>
      <c r="BM147" s="6">
        <f t="shared" ca="1" si="408"/>
        <v>4.3299999999999998E-2</v>
      </c>
      <c r="BN147" s="6">
        <f t="shared" ca="1" si="408"/>
        <v>4.3299999999999998E-2</v>
      </c>
      <c r="BO147" s="6">
        <f t="shared" ca="1" si="408"/>
        <v>4.3299999999999998E-2</v>
      </c>
      <c r="BP147" s="6">
        <f t="shared" ca="1" si="408"/>
        <v>4.3299999999999998E-2</v>
      </c>
      <c r="BQ147" s="6">
        <f t="shared" ca="1" si="408"/>
        <v>4.3299999999999998E-2</v>
      </c>
      <c r="BR147" s="6">
        <f t="shared" ca="1" si="408"/>
        <v>4.3299999999999998E-2</v>
      </c>
      <c r="BS147" s="6">
        <f t="shared" ca="1" si="408"/>
        <v>4.3299999999999998E-2</v>
      </c>
      <c r="BT147" s="6">
        <f t="shared" ca="1" si="408"/>
        <v>4.3299999999999998E-2</v>
      </c>
      <c r="BU147" s="6">
        <f t="shared" ca="1" si="408"/>
        <v>4.3299999999999998E-2</v>
      </c>
      <c r="BV147" s="6">
        <f t="shared" ca="1" si="408"/>
        <v>4.3299999999999998E-2</v>
      </c>
      <c r="BW147" s="6">
        <f t="shared" ca="1" si="408"/>
        <v>4.3299999999999998E-2</v>
      </c>
      <c r="BX147" s="6">
        <f t="shared" ca="1" si="408"/>
        <v>4.3299999999999998E-2</v>
      </c>
      <c r="BY147" s="31">
        <f t="shared" ca="1" si="322"/>
        <v>18571.78</v>
      </c>
      <c r="BZ147" s="31">
        <f t="shared" ca="1" si="323"/>
        <v>30912.59</v>
      </c>
      <c r="CA147" s="31">
        <f t="shared" ca="1" si="324"/>
        <v>14695.85</v>
      </c>
      <c r="CB147" s="31">
        <f t="shared" ca="1" si="325"/>
        <v>8854.9500000000007</v>
      </c>
      <c r="CC147" s="31">
        <f t="shared" ca="1" si="326"/>
        <v>11321.87</v>
      </c>
      <c r="CD147" s="31">
        <f t="shared" ca="1" si="327"/>
        <v>6400.05</v>
      </c>
      <c r="CE147" s="31">
        <f t="shared" ca="1" si="328"/>
        <v>18330.11</v>
      </c>
      <c r="CF147" s="31">
        <f t="shared" ca="1" si="329"/>
        <v>3664.97</v>
      </c>
      <c r="CG147" s="31">
        <f t="shared" ca="1" si="330"/>
        <v>6448.39</v>
      </c>
      <c r="CH147" s="31">
        <f t="shared" ca="1" si="331"/>
        <v>8522.42</v>
      </c>
      <c r="CI147" s="31">
        <f t="shared" ca="1" si="332"/>
        <v>12565.6</v>
      </c>
      <c r="CJ147" s="31">
        <f t="shared" ca="1" si="333"/>
        <v>8220.4599999999991</v>
      </c>
      <c r="CK147" s="32">
        <f t="shared" ca="1" si="382"/>
        <v>300.24</v>
      </c>
      <c r="CL147" s="32">
        <f t="shared" ca="1" si="383"/>
        <v>499.74</v>
      </c>
      <c r="CM147" s="32">
        <f t="shared" ca="1" si="384"/>
        <v>237.58</v>
      </c>
      <c r="CN147" s="32">
        <f t="shared" ca="1" si="385"/>
        <v>143.15</v>
      </c>
      <c r="CO147" s="32">
        <f t="shared" ca="1" si="386"/>
        <v>183.03</v>
      </c>
      <c r="CP147" s="32">
        <f t="shared" ca="1" si="387"/>
        <v>103.46</v>
      </c>
      <c r="CQ147" s="32">
        <f t="shared" ca="1" si="388"/>
        <v>296.33</v>
      </c>
      <c r="CR147" s="32">
        <f t="shared" ca="1" si="389"/>
        <v>59.25</v>
      </c>
      <c r="CS147" s="32">
        <f t="shared" ca="1" si="390"/>
        <v>104.25</v>
      </c>
      <c r="CT147" s="32">
        <f t="shared" ca="1" si="391"/>
        <v>137.78</v>
      </c>
      <c r="CU147" s="32">
        <f t="shared" ca="1" si="392"/>
        <v>203.14</v>
      </c>
      <c r="CV147" s="32">
        <f t="shared" ca="1" si="393"/>
        <v>132.88999999999999</v>
      </c>
      <c r="CW147" s="31">
        <f t="shared" ca="1" si="394"/>
        <v>6648.1000000000013</v>
      </c>
      <c r="CX147" s="31">
        <f t="shared" ca="1" si="395"/>
        <v>11065.710000000001</v>
      </c>
      <c r="CY147" s="31">
        <f t="shared" ca="1" si="396"/>
        <v>5260.6400000000012</v>
      </c>
      <c r="CZ147" s="31">
        <f t="shared" ca="1" si="397"/>
        <v>3251.58</v>
      </c>
      <c r="DA147" s="31">
        <f t="shared" ca="1" si="398"/>
        <v>4157.4500000000016</v>
      </c>
      <c r="DB147" s="31">
        <f t="shared" ca="1" si="399"/>
        <v>3163.07</v>
      </c>
      <c r="DC147" s="31">
        <f t="shared" ca="1" si="400"/>
        <v>7789.2400000000034</v>
      </c>
      <c r="DD147" s="31">
        <f t="shared" ca="1" si="401"/>
        <v>1557.4099999999999</v>
      </c>
      <c r="DE147" s="31">
        <f t="shared" ca="1" si="402"/>
        <v>2740.1900000000005</v>
      </c>
      <c r="DF147" s="31">
        <f t="shared" ca="1" si="403"/>
        <v>2598.0600000000004</v>
      </c>
      <c r="DG147" s="31">
        <f t="shared" ca="1" si="404"/>
        <v>3830.62</v>
      </c>
      <c r="DH147" s="31">
        <f t="shared" ca="1" si="405"/>
        <v>2505.9999999999991</v>
      </c>
      <c r="DI147" s="32">
        <f t="shared" ca="1" si="334"/>
        <v>332.41</v>
      </c>
      <c r="DJ147" s="32">
        <f t="shared" ca="1" si="335"/>
        <v>553.29</v>
      </c>
      <c r="DK147" s="32">
        <f t="shared" ca="1" si="336"/>
        <v>263.02999999999997</v>
      </c>
      <c r="DL147" s="32">
        <f t="shared" ca="1" si="337"/>
        <v>162.58000000000001</v>
      </c>
      <c r="DM147" s="32">
        <f t="shared" ca="1" si="338"/>
        <v>207.87</v>
      </c>
      <c r="DN147" s="32">
        <f t="shared" ca="1" si="339"/>
        <v>158.15</v>
      </c>
      <c r="DO147" s="32">
        <f t="shared" ca="1" si="340"/>
        <v>389.46</v>
      </c>
      <c r="DP147" s="32">
        <f t="shared" ca="1" si="341"/>
        <v>77.87</v>
      </c>
      <c r="DQ147" s="32">
        <f t="shared" ca="1" si="342"/>
        <v>137.01</v>
      </c>
      <c r="DR147" s="32">
        <f t="shared" ca="1" si="343"/>
        <v>129.9</v>
      </c>
      <c r="DS147" s="32">
        <f t="shared" ca="1" si="344"/>
        <v>191.53</v>
      </c>
      <c r="DT147" s="32">
        <f t="shared" ca="1" si="345"/>
        <v>125.3</v>
      </c>
      <c r="DU147" s="31">
        <f t="shared" ca="1" si="346"/>
        <v>1239.3</v>
      </c>
      <c r="DV147" s="31">
        <f t="shared" ca="1" si="347"/>
        <v>2036.96</v>
      </c>
      <c r="DW147" s="31">
        <f t="shared" ca="1" si="348"/>
        <v>957.28</v>
      </c>
      <c r="DX147" s="31">
        <f t="shared" ca="1" si="349"/>
        <v>584.09</v>
      </c>
      <c r="DY147" s="31">
        <f t="shared" ca="1" si="350"/>
        <v>737.42</v>
      </c>
      <c r="DZ147" s="31">
        <f t="shared" ca="1" si="351"/>
        <v>553.66</v>
      </c>
      <c r="EA147" s="31">
        <f t="shared" ca="1" si="352"/>
        <v>1345.81</v>
      </c>
      <c r="EB147" s="31">
        <f t="shared" ca="1" si="353"/>
        <v>265.45</v>
      </c>
      <c r="EC147" s="31">
        <f t="shared" ca="1" si="354"/>
        <v>460.64</v>
      </c>
      <c r="ED147" s="31">
        <f t="shared" ca="1" si="355"/>
        <v>430.88</v>
      </c>
      <c r="EE147" s="31">
        <f t="shared" ca="1" si="356"/>
        <v>626.35</v>
      </c>
      <c r="EF147" s="31">
        <f t="shared" ca="1" si="357"/>
        <v>404.09</v>
      </c>
      <c r="EG147" s="32">
        <f t="shared" ca="1" si="358"/>
        <v>8219.8100000000013</v>
      </c>
      <c r="EH147" s="32">
        <f t="shared" ca="1" si="359"/>
        <v>13655.96</v>
      </c>
      <c r="EI147" s="32">
        <f t="shared" ca="1" si="360"/>
        <v>6480.9500000000007</v>
      </c>
      <c r="EJ147" s="32">
        <f t="shared" ca="1" si="361"/>
        <v>3998.25</v>
      </c>
      <c r="EK147" s="32">
        <f t="shared" ca="1" si="362"/>
        <v>5102.7400000000016</v>
      </c>
      <c r="EL147" s="32">
        <f t="shared" ca="1" si="363"/>
        <v>3874.88</v>
      </c>
      <c r="EM147" s="32">
        <f t="shared" ca="1" si="364"/>
        <v>9524.5100000000039</v>
      </c>
      <c r="EN147" s="32">
        <f t="shared" ca="1" si="365"/>
        <v>1900.7299999999998</v>
      </c>
      <c r="EO147" s="32">
        <f t="shared" ca="1" si="366"/>
        <v>3337.8400000000006</v>
      </c>
      <c r="EP147" s="32">
        <f t="shared" ca="1" si="367"/>
        <v>3158.8400000000006</v>
      </c>
      <c r="EQ147" s="32">
        <f t="shared" ca="1" si="368"/>
        <v>4648.5</v>
      </c>
      <c r="ER147" s="32">
        <f t="shared" ca="1" si="369"/>
        <v>3035.3899999999994</v>
      </c>
    </row>
    <row r="148" spans="1:148" x14ac:dyDescent="0.25">
      <c r="A148" t="s">
        <v>513</v>
      </c>
      <c r="B148" s="1" t="s">
        <v>144</v>
      </c>
      <c r="C148" t="str">
        <f t="shared" ca="1" si="406"/>
        <v>BCHIMP</v>
      </c>
      <c r="D148" t="str">
        <f t="shared" ca="1" si="407"/>
        <v>Alberta-BC Intertie - Import</v>
      </c>
      <c r="E148" s="51">
        <v>861</v>
      </c>
      <c r="F148" s="51">
        <v>175</v>
      </c>
      <c r="H148" s="51">
        <v>50</v>
      </c>
      <c r="J148" s="51">
        <v>410</v>
      </c>
      <c r="K148" s="51">
        <v>1014</v>
      </c>
      <c r="M148" s="51">
        <v>550</v>
      </c>
      <c r="N148" s="51">
        <v>645</v>
      </c>
      <c r="O148" s="51">
        <v>2087</v>
      </c>
      <c r="P148" s="51">
        <v>2432</v>
      </c>
      <c r="Q148" s="32">
        <v>50547.43</v>
      </c>
      <c r="R148" s="32">
        <v>10540.75</v>
      </c>
      <c r="S148" s="32"/>
      <c r="T148" s="32">
        <v>1631.5</v>
      </c>
      <c r="U148" s="32"/>
      <c r="V148" s="32">
        <v>36396.85</v>
      </c>
      <c r="W148" s="32">
        <v>165002.62</v>
      </c>
      <c r="X148" s="32"/>
      <c r="Y148" s="32">
        <v>24559</v>
      </c>
      <c r="Z148" s="32">
        <v>21110.65</v>
      </c>
      <c r="AA148" s="32">
        <v>89440.09</v>
      </c>
      <c r="AB148" s="32">
        <v>89032.15</v>
      </c>
      <c r="AC148" s="2">
        <v>2.0499999999999998</v>
      </c>
      <c r="AD148" s="2">
        <v>2.0499999999999998</v>
      </c>
      <c r="AF148" s="2">
        <v>2.0499999999999998</v>
      </c>
      <c r="AH148" s="2">
        <v>2.0499999999999998</v>
      </c>
      <c r="AI148" s="2">
        <v>2.0499999999999998</v>
      </c>
      <c r="AK148" s="2">
        <v>2.0499999999999998</v>
      </c>
      <c r="AL148" s="2">
        <v>2.0499999999999998</v>
      </c>
      <c r="AM148" s="2">
        <v>2.0499999999999998</v>
      </c>
      <c r="AN148" s="2">
        <v>2.0499999999999998</v>
      </c>
      <c r="AO148" s="33">
        <v>1036.22</v>
      </c>
      <c r="AP148" s="33">
        <v>216.09</v>
      </c>
      <c r="AQ148" s="33"/>
      <c r="AR148" s="33">
        <v>33.450000000000003</v>
      </c>
      <c r="AS148" s="33"/>
      <c r="AT148" s="33">
        <v>746.14</v>
      </c>
      <c r="AU148" s="33">
        <v>3382.55</v>
      </c>
      <c r="AV148" s="33"/>
      <c r="AW148" s="33">
        <v>503.46</v>
      </c>
      <c r="AX148" s="33">
        <v>432.77</v>
      </c>
      <c r="AY148" s="33">
        <v>1833.52</v>
      </c>
      <c r="AZ148" s="33">
        <v>1825.16</v>
      </c>
      <c r="BA148" s="31">
        <f t="shared" si="370"/>
        <v>-55.6</v>
      </c>
      <c r="BB148" s="31">
        <f t="shared" si="371"/>
        <v>-11.59</v>
      </c>
      <c r="BC148" s="31">
        <f t="shared" si="372"/>
        <v>0</v>
      </c>
      <c r="BD148" s="31">
        <f t="shared" si="373"/>
        <v>-2.4500000000000002</v>
      </c>
      <c r="BE148" s="31">
        <f t="shared" si="374"/>
        <v>0</v>
      </c>
      <c r="BF148" s="31">
        <f t="shared" si="375"/>
        <v>-54.6</v>
      </c>
      <c r="BG148" s="31">
        <f t="shared" si="376"/>
        <v>247.5</v>
      </c>
      <c r="BH148" s="31">
        <f t="shared" si="377"/>
        <v>0</v>
      </c>
      <c r="BI148" s="31">
        <f t="shared" si="378"/>
        <v>36.840000000000003</v>
      </c>
      <c r="BJ148" s="31">
        <f t="shared" si="379"/>
        <v>141.44</v>
      </c>
      <c r="BK148" s="31">
        <f t="shared" si="380"/>
        <v>599.25</v>
      </c>
      <c r="BL148" s="31">
        <f t="shared" si="381"/>
        <v>596.52</v>
      </c>
      <c r="BM148" s="6">
        <f t="shared" ca="1" si="408"/>
        <v>-1.84E-2</v>
      </c>
      <c r="BN148" s="6">
        <f t="shared" ca="1" si="408"/>
        <v>-1.84E-2</v>
      </c>
      <c r="BO148" s="6">
        <f t="shared" ca="1" si="408"/>
        <v>-1.84E-2</v>
      </c>
      <c r="BP148" s="6">
        <f t="shared" ca="1" si="408"/>
        <v>-1.84E-2</v>
      </c>
      <c r="BQ148" s="6">
        <f t="shared" ca="1" si="408"/>
        <v>-1.84E-2</v>
      </c>
      <c r="BR148" s="6">
        <f t="shared" ca="1" si="408"/>
        <v>-1.84E-2</v>
      </c>
      <c r="BS148" s="6">
        <f t="shared" ca="1" si="408"/>
        <v>-1.84E-2</v>
      </c>
      <c r="BT148" s="6">
        <f t="shared" ca="1" si="408"/>
        <v>-1.84E-2</v>
      </c>
      <c r="BU148" s="6">
        <f t="shared" ca="1" si="408"/>
        <v>-1.84E-2</v>
      </c>
      <c r="BV148" s="6">
        <f t="shared" ca="1" si="408"/>
        <v>-1.84E-2</v>
      </c>
      <c r="BW148" s="6">
        <f t="shared" ca="1" si="408"/>
        <v>-1.84E-2</v>
      </c>
      <c r="BX148" s="6">
        <f t="shared" ca="1" si="408"/>
        <v>-1.84E-2</v>
      </c>
      <c r="BY148" s="31">
        <f t="shared" ca="1" si="322"/>
        <v>-930.07</v>
      </c>
      <c r="BZ148" s="31">
        <f t="shared" ca="1" si="323"/>
        <v>-193.95</v>
      </c>
      <c r="CA148" s="31">
        <f t="shared" ca="1" si="324"/>
        <v>0</v>
      </c>
      <c r="CB148" s="31">
        <f t="shared" ca="1" si="325"/>
        <v>-30.02</v>
      </c>
      <c r="CC148" s="31">
        <f t="shared" ca="1" si="326"/>
        <v>0</v>
      </c>
      <c r="CD148" s="31">
        <f t="shared" ca="1" si="327"/>
        <v>-669.7</v>
      </c>
      <c r="CE148" s="31">
        <f t="shared" ca="1" si="328"/>
        <v>-3036.05</v>
      </c>
      <c r="CF148" s="31">
        <f t="shared" ca="1" si="329"/>
        <v>0</v>
      </c>
      <c r="CG148" s="31">
        <f t="shared" ca="1" si="330"/>
        <v>-451.89</v>
      </c>
      <c r="CH148" s="31">
        <f t="shared" ca="1" si="331"/>
        <v>-388.44</v>
      </c>
      <c r="CI148" s="31">
        <f t="shared" ca="1" si="332"/>
        <v>-1645.7</v>
      </c>
      <c r="CJ148" s="31">
        <f t="shared" ca="1" si="333"/>
        <v>-1638.19</v>
      </c>
      <c r="CK148" s="32">
        <f t="shared" ca="1" si="382"/>
        <v>35.380000000000003</v>
      </c>
      <c r="CL148" s="32">
        <f t="shared" ca="1" si="383"/>
        <v>7.38</v>
      </c>
      <c r="CM148" s="32">
        <f t="shared" ca="1" si="384"/>
        <v>0</v>
      </c>
      <c r="CN148" s="32">
        <f t="shared" ca="1" si="385"/>
        <v>1.1399999999999999</v>
      </c>
      <c r="CO148" s="32">
        <f t="shared" ca="1" si="386"/>
        <v>0</v>
      </c>
      <c r="CP148" s="32">
        <f t="shared" ca="1" si="387"/>
        <v>25.48</v>
      </c>
      <c r="CQ148" s="32">
        <f t="shared" ca="1" si="388"/>
        <v>115.5</v>
      </c>
      <c r="CR148" s="32">
        <f t="shared" ca="1" si="389"/>
        <v>0</v>
      </c>
      <c r="CS148" s="32">
        <f t="shared" ca="1" si="390"/>
        <v>17.190000000000001</v>
      </c>
      <c r="CT148" s="32">
        <f t="shared" ca="1" si="391"/>
        <v>14.78</v>
      </c>
      <c r="CU148" s="32">
        <f t="shared" ca="1" si="392"/>
        <v>62.61</v>
      </c>
      <c r="CV148" s="32">
        <f t="shared" ca="1" si="393"/>
        <v>62.32</v>
      </c>
      <c r="CW148" s="31">
        <f t="shared" ca="1" si="394"/>
        <v>-1875.3100000000002</v>
      </c>
      <c r="CX148" s="31">
        <f t="shared" ca="1" si="395"/>
        <v>-391.07</v>
      </c>
      <c r="CY148" s="31">
        <f t="shared" ca="1" si="396"/>
        <v>0</v>
      </c>
      <c r="CZ148" s="31">
        <f t="shared" ca="1" si="397"/>
        <v>-59.879999999999995</v>
      </c>
      <c r="DA148" s="31">
        <f t="shared" ca="1" si="398"/>
        <v>0</v>
      </c>
      <c r="DB148" s="31">
        <f t="shared" ca="1" si="399"/>
        <v>-1335.7600000000002</v>
      </c>
      <c r="DC148" s="31">
        <f t="shared" ca="1" si="400"/>
        <v>-6550.6</v>
      </c>
      <c r="DD148" s="31">
        <f t="shared" ca="1" si="401"/>
        <v>0</v>
      </c>
      <c r="DE148" s="31">
        <f t="shared" ca="1" si="402"/>
        <v>-975</v>
      </c>
      <c r="DF148" s="31">
        <f t="shared" ca="1" si="403"/>
        <v>-947.87000000000012</v>
      </c>
      <c r="DG148" s="31">
        <f t="shared" ca="1" si="404"/>
        <v>-4015.86</v>
      </c>
      <c r="DH148" s="31">
        <f t="shared" ca="1" si="405"/>
        <v>-3997.55</v>
      </c>
      <c r="DI148" s="32">
        <f t="shared" ca="1" si="334"/>
        <v>-93.77</v>
      </c>
      <c r="DJ148" s="32">
        <f t="shared" ca="1" si="335"/>
        <v>-19.55</v>
      </c>
      <c r="DK148" s="32">
        <f t="shared" ca="1" si="336"/>
        <v>0</v>
      </c>
      <c r="DL148" s="32">
        <f t="shared" ca="1" si="337"/>
        <v>-2.99</v>
      </c>
      <c r="DM148" s="32">
        <f t="shared" ca="1" si="338"/>
        <v>0</v>
      </c>
      <c r="DN148" s="32">
        <f t="shared" ca="1" si="339"/>
        <v>-66.790000000000006</v>
      </c>
      <c r="DO148" s="32">
        <f t="shared" ca="1" si="340"/>
        <v>-327.52999999999997</v>
      </c>
      <c r="DP148" s="32">
        <f t="shared" ca="1" si="341"/>
        <v>0</v>
      </c>
      <c r="DQ148" s="32">
        <f t="shared" ca="1" si="342"/>
        <v>-48.75</v>
      </c>
      <c r="DR148" s="32">
        <f t="shared" ca="1" si="343"/>
        <v>-47.39</v>
      </c>
      <c r="DS148" s="32">
        <f t="shared" ca="1" si="344"/>
        <v>-200.79</v>
      </c>
      <c r="DT148" s="32">
        <f t="shared" ca="1" si="345"/>
        <v>-199.88</v>
      </c>
      <c r="DU148" s="31">
        <f t="shared" ca="1" si="346"/>
        <v>-349.59</v>
      </c>
      <c r="DV148" s="31">
        <f t="shared" ca="1" si="347"/>
        <v>-71.989999999999995</v>
      </c>
      <c r="DW148" s="31">
        <f t="shared" ca="1" si="348"/>
        <v>0</v>
      </c>
      <c r="DX148" s="31">
        <f t="shared" ca="1" si="349"/>
        <v>-10.76</v>
      </c>
      <c r="DY148" s="31">
        <f t="shared" ca="1" si="350"/>
        <v>0</v>
      </c>
      <c r="DZ148" s="31">
        <f t="shared" ca="1" si="351"/>
        <v>-233.81</v>
      </c>
      <c r="EA148" s="31">
        <f t="shared" ca="1" si="352"/>
        <v>-1131.8</v>
      </c>
      <c r="EB148" s="31">
        <f t="shared" ca="1" si="353"/>
        <v>0</v>
      </c>
      <c r="EC148" s="31">
        <f t="shared" ca="1" si="354"/>
        <v>-163.9</v>
      </c>
      <c r="ED148" s="31">
        <f t="shared" ca="1" si="355"/>
        <v>-157.19999999999999</v>
      </c>
      <c r="EE148" s="31">
        <f t="shared" ca="1" si="356"/>
        <v>-656.64</v>
      </c>
      <c r="EF148" s="31">
        <f t="shared" ca="1" si="357"/>
        <v>-644.61</v>
      </c>
      <c r="EG148" s="32">
        <f t="shared" ca="1" si="358"/>
        <v>-2318.67</v>
      </c>
      <c r="EH148" s="32">
        <f t="shared" ca="1" si="359"/>
        <v>-482.61</v>
      </c>
      <c r="EI148" s="32">
        <f t="shared" ca="1" si="360"/>
        <v>0</v>
      </c>
      <c r="EJ148" s="32">
        <f t="shared" ca="1" si="361"/>
        <v>-73.63</v>
      </c>
      <c r="EK148" s="32">
        <f t="shared" ca="1" si="362"/>
        <v>0</v>
      </c>
      <c r="EL148" s="32">
        <f t="shared" ca="1" si="363"/>
        <v>-1636.3600000000001</v>
      </c>
      <c r="EM148" s="32">
        <f t="shared" ca="1" si="364"/>
        <v>-8009.93</v>
      </c>
      <c r="EN148" s="32">
        <f t="shared" ca="1" si="365"/>
        <v>0</v>
      </c>
      <c r="EO148" s="32">
        <f t="shared" ca="1" si="366"/>
        <v>-1187.6500000000001</v>
      </c>
      <c r="EP148" s="32">
        <f t="shared" ca="1" si="367"/>
        <v>-1152.46</v>
      </c>
      <c r="EQ148" s="32">
        <f t="shared" ca="1" si="368"/>
        <v>-4873.2900000000009</v>
      </c>
      <c r="ER148" s="32">
        <f t="shared" ca="1" si="369"/>
        <v>-4842.04</v>
      </c>
    </row>
    <row r="149" spans="1:148" x14ac:dyDescent="0.25">
      <c r="A149" t="s">
        <v>513</v>
      </c>
      <c r="B149" s="1" t="s">
        <v>145</v>
      </c>
      <c r="C149" t="str">
        <f t="shared" ca="1" si="406"/>
        <v>BCHEXP</v>
      </c>
      <c r="D149" t="str">
        <f t="shared" ca="1" si="407"/>
        <v>Alberta-BC Intertie - Export</v>
      </c>
      <c r="E149" s="51">
        <v>260</v>
      </c>
      <c r="L149" s="51">
        <v>77</v>
      </c>
      <c r="P149" s="51">
        <v>187.5</v>
      </c>
      <c r="Q149" s="32">
        <v>6240.6</v>
      </c>
      <c r="R149" s="32"/>
      <c r="S149" s="32"/>
      <c r="T149" s="32"/>
      <c r="U149" s="32"/>
      <c r="V149" s="32"/>
      <c r="W149" s="32"/>
      <c r="X149" s="32">
        <v>956.65</v>
      </c>
      <c r="Y149" s="32"/>
      <c r="Z149" s="32"/>
      <c r="AA149" s="32"/>
      <c r="AB149" s="32">
        <v>5476.88</v>
      </c>
      <c r="AC149" s="2">
        <v>0.66</v>
      </c>
      <c r="AJ149" s="2">
        <v>0.66</v>
      </c>
      <c r="AN149" s="2">
        <v>0.66</v>
      </c>
      <c r="AO149" s="33">
        <v>41.19</v>
      </c>
      <c r="AP149" s="33"/>
      <c r="AQ149" s="33"/>
      <c r="AR149" s="33"/>
      <c r="AS149" s="33"/>
      <c r="AT149" s="33"/>
      <c r="AU149" s="33"/>
      <c r="AV149" s="33">
        <v>6.31</v>
      </c>
      <c r="AW149" s="33"/>
      <c r="AX149" s="33"/>
      <c r="AY149" s="33"/>
      <c r="AZ149" s="33">
        <v>36.15</v>
      </c>
      <c r="BA149" s="31">
        <f t="shared" si="370"/>
        <v>-6.86</v>
      </c>
      <c r="BB149" s="31">
        <f t="shared" si="371"/>
        <v>0</v>
      </c>
      <c r="BC149" s="31">
        <f t="shared" si="372"/>
        <v>0</v>
      </c>
      <c r="BD149" s="31">
        <f t="shared" si="373"/>
        <v>0</v>
      </c>
      <c r="BE149" s="31">
        <f t="shared" si="374"/>
        <v>0</v>
      </c>
      <c r="BF149" s="31">
        <f t="shared" si="375"/>
        <v>0</v>
      </c>
      <c r="BG149" s="31">
        <f t="shared" si="376"/>
        <v>0</v>
      </c>
      <c r="BH149" s="31">
        <f t="shared" si="377"/>
        <v>1.43</v>
      </c>
      <c r="BI149" s="31">
        <f t="shared" si="378"/>
        <v>0</v>
      </c>
      <c r="BJ149" s="31">
        <f t="shared" si="379"/>
        <v>0</v>
      </c>
      <c r="BK149" s="31">
        <f t="shared" si="380"/>
        <v>0</v>
      </c>
      <c r="BL149" s="31">
        <f t="shared" si="381"/>
        <v>36.700000000000003</v>
      </c>
      <c r="BM149" s="6">
        <f t="shared" ca="1" si="408"/>
        <v>8.3999999999999995E-3</v>
      </c>
      <c r="BN149" s="6">
        <f t="shared" ca="1" si="408"/>
        <v>8.3999999999999995E-3</v>
      </c>
      <c r="BO149" s="6">
        <f t="shared" ca="1" si="408"/>
        <v>8.3999999999999995E-3</v>
      </c>
      <c r="BP149" s="6">
        <f t="shared" ca="1" si="408"/>
        <v>8.3999999999999995E-3</v>
      </c>
      <c r="BQ149" s="6">
        <f t="shared" ca="1" si="408"/>
        <v>8.3999999999999995E-3</v>
      </c>
      <c r="BR149" s="6">
        <f t="shared" ca="1" si="408"/>
        <v>8.3999999999999995E-3</v>
      </c>
      <c r="BS149" s="6">
        <f t="shared" ca="1" si="408"/>
        <v>8.3999999999999995E-3</v>
      </c>
      <c r="BT149" s="6">
        <f t="shared" ca="1" si="408"/>
        <v>8.3999999999999995E-3</v>
      </c>
      <c r="BU149" s="6">
        <f t="shared" ca="1" si="408"/>
        <v>8.3999999999999995E-3</v>
      </c>
      <c r="BV149" s="6">
        <f t="shared" ca="1" si="408"/>
        <v>8.3999999999999995E-3</v>
      </c>
      <c r="BW149" s="6">
        <f t="shared" ca="1" si="408"/>
        <v>8.3999999999999995E-3</v>
      </c>
      <c r="BX149" s="6">
        <f t="shared" ca="1" si="408"/>
        <v>8.3999999999999995E-3</v>
      </c>
      <c r="BY149" s="31">
        <f t="shared" ca="1" si="322"/>
        <v>52.42</v>
      </c>
      <c r="BZ149" s="31">
        <f t="shared" ca="1" si="323"/>
        <v>0</v>
      </c>
      <c r="CA149" s="31">
        <f t="shared" ca="1" si="324"/>
        <v>0</v>
      </c>
      <c r="CB149" s="31">
        <f t="shared" ca="1" si="325"/>
        <v>0</v>
      </c>
      <c r="CC149" s="31">
        <f t="shared" ca="1" si="326"/>
        <v>0</v>
      </c>
      <c r="CD149" s="31">
        <f t="shared" ca="1" si="327"/>
        <v>0</v>
      </c>
      <c r="CE149" s="31">
        <f t="shared" ca="1" si="328"/>
        <v>0</v>
      </c>
      <c r="CF149" s="31">
        <f t="shared" ca="1" si="329"/>
        <v>8.0399999999999991</v>
      </c>
      <c r="CG149" s="31">
        <f t="shared" ca="1" si="330"/>
        <v>0</v>
      </c>
      <c r="CH149" s="31">
        <f t="shared" ca="1" si="331"/>
        <v>0</v>
      </c>
      <c r="CI149" s="31">
        <f t="shared" ca="1" si="332"/>
        <v>0</v>
      </c>
      <c r="CJ149" s="31">
        <f t="shared" ca="1" si="333"/>
        <v>46.01</v>
      </c>
      <c r="CK149" s="32">
        <f t="shared" ca="1" si="382"/>
        <v>4.37</v>
      </c>
      <c r="CL149" s="32">
        <f t="shared" ca="1" si="383"/>
        <v>0</v>
      </c>
      <c r="CM149" s="32">
        <f t="shared" ca="1" si="384"/>
        <v>0</v>
      </c>
      <c r="CN149" s="32">
        <f t="shared" ca="1" si="385"/>
        <v>0</v>
      </c>
      <c r="CO149" s="32">
        <f t="shared" ca="1" si="386"/>
        <v>0</v>
      </c>
      <c r="CP149" s="32">
        <f t="shared" ca="1" si="387"/>
        <v>0</v>
      </c>
      <c r="CQ149" s="32">
        <f t="shared" ca="1" si="388"/>
        <v>0</v>
      </c>
      <c r="CR149" s="32">
        <f t="shared" ca="1" si="389"/>
        <v>0.67</v>
      </c>
      <c r="CS149" s="32">
        <f t="shared" ca="1" si="390"/>
        <v>0</v>
      </c>
      <c r="CT149" s="32">
        <f t="shared" ca="1" si="391"/>
        <v>0</v>
      </c>
      <c r="CU149" s="32">
        <f t="shared" ca="1" si="392"/>
        <v>0</v>
      </c>
      <c r="CV149" s="32">
        <f t="shared" ca="1" si="393"/>
        <v>3.83</v>
      </c>
      <c r="CW149" s="31">
        <f t="shared" ca="1" si="394"/>
        <v>22.46</v>
      </c>
      <c r="CX149" s="31">
        <f t="shared" ca="1" si="395"/>
        <v>0</v>
      </c>
      <c r="CY149" s="31">
        <f t="shared" ca="1" si="396"/>
        <v>0</v>
      </c>
      <c r="CZ149" s="31">
        <f t="shared" ca="1" si="397"/>
        <v>0</v>
      </c>
      <c r="DA149" s="31">
        <f t="shared" ca="1" si="398"/>
        <v>0</v>
      </c>
      <c r="DB149" s="31">
        <f t="shared" ca="1" si="399"/>
        <v>0</v>
      </c>
      <c r="DC149" s="31">
        <f t="shared" ca="1" si="400"/>
        <v>0</v>
      </c>
      <c r="DD149" s="31">
        <f t="shared" ca="1" si="401"/>
        <v>0.96999999999999953</v>
      </c>
      <c r="DE149" s="31">
        <f t="shared" ca="1" si="402"/>
        <v>0</v>
      </c>
      <c r="DF149" s="31">
        <f t="shared" ca="1" si="403"/>
        <v>0</v>
      </c>
      <c r="DG149" s="31">
        <f t="shared" ca="1" si="404"/>
        <v>0</v>
      </c>
      <c r="DH149" s="31">
        <f t="shared" ca="1" si="405"/>
        <v>-23.010000000000005</v>
      </c>
      <c r="DI149" s="32">
        <f t="shared" ca="1" si="334"/>
        <v>1.1200000000000001</v>
      </c>
      <c r="DJ149" s="32">
        <f t="shared" ca="1" si="335"/>
        <v>0</v>
      </c>
      <c r="DK149" s="32">
        <f t="shared" ca="1" si="336"/>
        <v>0</v>
      </c>
      <c r="DL149" s="32">
        <f t="shared" ca="1" si="337"/>
        <v>0</v>
      </c>
      <c r="DM149" s="32">
        <f t="shared" ca="1" si="338"/>
        <v>0</v>
      </c>
      <c r="DN149" s="32">
        <f t="shared" ca="1" si="339"/>
        <v>0</v>
      </c>
      <c r="DO149" s="32">
        <f t="shared" ca="1" si="340"/>
        <v>0</v>
      </c>
      <c r="DP149" s="32">
        <f t="shared" ca="1" si="341"/>
        <v>0.05</v>
      </c>
      <c r="DQ149" s="32">
        <f t="shared" ca="1" si="342"/>
        <v>0</v>
      </c>
      <c r="DR149" s="32">
        <f t="shared" ca="1" si="343"/>
        <v>0</v>
      </c>
      <c r="DS149" s="32">
        <f t="shared" ca="1" si="344"/>
        <v>0</v>
      </c>
      <c r="DT149" s="32">
        <f t="shared" ca="1" si="345"/>
        <v>-1.1499999999999999</v>
      </c>
      <c r="DU149" s="31">
        <f t="shared" ca="1" si="346"/>
        <v>4.1900000000000004</v>
      </c>
      <c r="DV149" s="31">
        <f t="shared" ca="1" si="347"/>
        <v>0</v>
      </c>
      <c r="DW149" s="31">
        <f t="shared" ca="1" si="348"/>
        <v>0</v>
      </c>
      <c r="DX149" s="31">
        <f t="shared" ca="1" si="349"/>
        <v>0</v>
      </c>
      <c r="DY149" s="31">
        <f t="shared" ca="1" si="350"/>
        <v>0</v>
      </c>
      <c r="DZ149" s="31">
        <f t="shared" ca="1" si="351"/>
        <v>0</v>
      </c>
      <c r="EA149" s="31">
        <f t="shared" ca="1" si="352"/>
        <v>0</v>
      </c>
      <c r="EB149" s="31">
        <f t="shared" ca="1" si="353"/>
        <v>0.17</v>
      </c>
      <c r="EC149" s="31">
        <f t="shared" ca="1" si="354"/>
        <v>0</v>
      </c>
      <c r="ED149" s="31">
        <f t="shared" ca="1" si="355"/>
        <v>0</v>
      </c>
      <c r="EE149" s="31">
        <f t="shared" ca="1" si="356"/>
        <v>0</v>
      </c>
      <c r="EF149" s="31">
        <f t="shared" ca="1" si="357"/>
        <v>-3.71</v>
      </c>
      <c r="EG149" s="32">
        <f t="shared" ca="1" si="358"/>
        <v>27.770000000000003</v>
      </c>
      <c r="EH149" s="32">
        <f t="shared" ca="1" si="359"/>
        <v>0</v>
      </c>
      <c r="EI149" s="32">
        <f t="shared" ca="1" si="360"/>
        <v>0</v>
      </c>
      <c r="EJ149" s="32">
        <f t="shared" ca="1" si="361"/>
        <v>0</v>
      </c>
      <c r="EK149" s="32">
        <f t="shared" ca="1" si="362"/>
        <v>0</v>
      </c>
      <c r="EL149" s="32">
        <f t="shared" ca="1" si="363"/>
        <v>0</v>
      </c>
      <c r="EM149" s="32">
        <f t="shared" ca="1" si="364"/>
        <v>0</v>
      </c>
      <c r="EN149" s="32">
        <f t="shared" ca="1" si="365"/>
        <v>1.1899999999999995</v>
      </c>
      <c r="EO149" s="32">
        <f t="shared" ca="1" si="366"/>
        <v>0</v>
      </c>
      <c r="EP149" s="32">
        <f t="shared" ca="1" si="367"/>
        <v>0</v>
      </c>
      <c r="EQ149" s="32">
        <f t="shared" ca="1" si="368"/>
        <v>0</v>
      </c>
      <c r="ER149" s="32">
        <f t="shared" ca="1" si="369"/>
        <v>-27.870000000000005</v>
      </c>
    </row>
    <row r="150" spans="1:148" x14ac:dyDescent="0.25">
      <c r="A150" t="s">
        <v>513</v>
      </c>
      <c r="B150" s="1" t="s">
        <v>146</v>
      </c>
      <c r="C150" t="str">
        <f t="shared" ca="1" si="406"/>
        <v>120SIMP</v>
      </c>
      <c r="D150" t="str">
        <f t="shared" ca="1" si="407"/>
        <v>Alberta-Montana Intertie - Import</v>
      </c>
      <c r="E150" s="51">
        <v>247.32212860000001</v>
      </c>
      <c r="J150" s="51">
        <v>95.787121600000006</v>
      </c>
      <c r="Q150" s="32">
        <v>34953.74</v>
      </c>
      <c r="R150" s="32"/>
      <c r="S150" s="32"/>
      <c r="T150" s="32"/>
      <c r="U150" s="32"/>
      <c r="V150" s="32">
        <v>3355.21</v>
      </c>
      <c r="W150" s="32"/>
      <c r="X150" s="32"/>
      <c r="Y150" s="32"/>
      <c r="Z150" s="32"/>
      <c r="AA150" s="32"/>
      <c r="AB150" s="32"/>
      <c r="AC150" s="2">
        <v>3.18</v>
      </c>
      <c r="AH150" s="2">
        <v>3.18</v>
      </c>
      <c r="AO150" s="33">
        <v>1111.53</v>
      </c>
      <c r="AP150" s="33"/>
      <c r="AQ150" s="33"/>
      <c r="AR150" s="33"/>
      <c r="AS150" s="33"/>
      <c r="AT150" s="33">
        <v>106.7</v>
      </c>
      <c r="AU150" s="33"/>
      <c r="AV150" s="33"/>
      <c r="AW150" s="33"/>
      <c r="AX150" s="33"/>
      <c r="AY150" s="33"/>
      <c r="AZ150" s="33"/>
      <c r="BA150" s="31">
        <f t="shared" si="370"/>
        <v>-38.450000000000003</v>
      </c>
      <c r="BB150" s="31">
        <f t="shared" si="371"/>
        <v>0</v>
      </c>
      <c r="BC150" s="31">
        <f t="shared" si="372"/>
        <v>0</v>
      </c>
      <c r="BD150" s="31">
        <f t="shared" si="373"/>
        <v>0</v>
      </c>
      <c r="BE150" s="31">
        <f t="shared" si="374"/>
        <v>0</v>
      </c>
      <c r="BF150" s="31">
        <f t="shared" si="375"/>
        <v>-5.03</v>
      </c>
      <c r="BG150" s="31">
        <f t="shared" si="376"/>
        <v>0</v>
      </c>
      <c r="BH150" s="31">
        <f t="shared" si="377"/>
        <v>0</v>
      </c>
      <c r="BI150" s="31">
        <f t="shared" si="378"/>
        <v>0</v>
      </c>
      <c r="BJ150" s="31">
        <f t="shared" si="379"/>
        <v>0</v>
      </c>
      <c r="BK150" s="31">
        <f t="shared" si="380"/>
        <v>0</v>
      </c>
      <c r="BL150" s="31">
        <f t="shared" si="381"/>
        <v>0</v>
      </c>
      <c r="BM150" s="6">
        <f t="shared" ca="1" si="408"/>
        <v>7.7999999999999996E-3</v>
      </c>
      <c r="BN150" s="6">
        <f t="shared" ca="1" si="408"/>
        <v>7.7999999999999996E-3</v>
      </c>
      <c r="BO150" s="6">
        <f t="shared" ca="1" si="408"/>
        <v>7.7999999999999996E-3</v>
      </c>
      <c r="BP150" s="6">
        <f t="shared" ca="1" si="408"/>
        <v>7.7999999999999996E-3</v>
      </c>
      <c r="BQ150" s="6">
        <f t="shared" ca="1" si="408"/>
        <v>7.7999999999999996E-3</v>
      </c>
      <c r="BR150" s="6">
        <f t="shared" ca="1" si="408"/>
        <v>7.7999999999999996E-3</v>
      </c>
      <c r="BS150" s="6">
        <f t="shared" ca="1" si="408"/>
        <v>7.7999999999999996E-3</v>
      </c>
      <c r="BT150" s="6">
        <f t="shared" ca="1" si="408"/>
        <v>7.7999999999999996E-3</v>
      </c>
      <c r="BU150" s="6">
        <f t="shared" ca="1" si="408"/>
        <v>7.7999999999999996E-3</v>
      </c>
      <c r="BV150" s="6">
        <f t="shared" ca="1" si="408"/>
        <v>7.7999999999999996E-3</v>
      </c>
      <c r="BW150" s="6">
        <f t="shared" ca="1" si="408"/>
        <v>7.7999999999999996E-3</v>
      </c>
      <c r="BX150" s="6">
        <f t="shared" ca="1" si="408"/>
        <v>7.7999999999999996E-3</v>
      </c>
      <c r="BY150" s="31">
        <f t="shared" ca="1" si="322"/>
        <v>272.64</v>
      </c>
      <c r="BZ150" s="31">
        <f t="shared" ca="1" si="323"/>
        <v>0</v>
      </c>
      <c r="CA150" s="31">
        <f t="shared" ca="1" si="324"/>
        <v>0</v>
      </c>
      <c r="CB150" s="31">
        <f t="shared" ca="1" si="325"/>
        <v>0</v>
      </c>
      <c r="CC150" s="31">
        <f t="shared" ca="1" si="326"/>
        <v>0</v>
      </c>
      <c r="CD150" s="31">
        <f t="shared" ca="1" si="327"/>
        <v>26.17</v>
      </c>
      <c r="CE150" s="31">
        <f t="shared" ca="1" si="328"/>
        <v>0</v>
      </c>
      <c r="CF150" s="31">
        <f t="shared" ca="1" si="329"/>
        <v>0</v>
      </c>
      <c r="CG150" s="31">
        <f t="shared" ca="1" si="330"/>
        <v>0</v>
      </c>
      <c r="CH150" s="31">
        <f t="shared" ca="1" si="331"/>
        <v>0</v>
      </c>
      <c r="CI150" s="31">
        <f t="shared" ca="1" si="332"/>
        <v>0</v>
      </c>
      <c r="CJ150" s="31">
        <f t="shared" ca="1" si="333"/>
        <v>0</v>
      </c>
      <c r="CK150" s="32">
        <f t="shared" ca="1" si="382"/>
        <v>24.47</v>
      </c>
      <c r="CL150" s="32">
        <f t="shared" ca="1" si="383"/>
        <v>0</v>
      </c>
      <c r="CM150" s="32">
        <f t="shared" ca="1" si="384"/>
        <v>0</v>
      </c>
      <c r="CN150" s="32">
        <f t="shared" ca="1" si="385"/>
        <v>0</v>
      </c>
      <c r="CO150" s="32">
        <f t="shared" ca="1" si="386"/>
        <v>0</v>
      </c>
      <c r="CP150" s="32">
        <f t="shared" ca="1" si="387"/>
        <v>2.35</v>
      </c>
      <c r="CQ150" s="32">
        <f t="shared" ca="1" si="388"/>
        <v>0</v>
      </c>
      <c r="CR150" s="32">
        <f t="shared" ca="1" si="389"/>
        <v>0</v>
      </c>
      <c r="CS150" s="32">
        <f t="shared" ca="1" si="390"/>
        <v>0</v>
      </c>
      <c r="CT150" s="32">
        <f t="shared" ca="1" si="391"/>
        <v>0</v>
      </c>
      <c r="CU150" s="32">
        <f t="shared" ca="1" si="392"/>
        <v>0</v>
      </c>
      <c r="CV150" s="32">
        <f t="shared" ca="1" si="393"/>
        <v>0</v>
      </c>
      <c r="CW150" s="31">
        <f t="shared" ca="1" si="394"/>
        <v>-775.96999999999991</v>
      </c>
      <c r="CX150" s="31">
        <f t="shared" ca="1" si="395"/>
        <v>0</v>
      </c>
      <c r="CY150" s="31">
        <f t="shared" ca="1" si="396"/>
        <v>0</v>
      </c>
      <c r="CZ150" s="31">
        <f t="shared" ca="1" si="397"/>
        <v>0</v>
      </c>
      <c r="DA150" s="31">
        <f t="shared" ca="1" si="398"/>
        <v>0</v>
      </c>
      <c r="DB150" s="31">
        <f t="shared" ca="1" si="399"/>
        <v>-73.150000000000006</v>
      </c>
      <c r="DC150" s="31">
        <f t="shared" ca="1" si="400"/>
        <v>0</v>
      </c>
      <c r="DD150" s="31">
        <f t="shared" ca="1" si="401"/>
        <v>0</v>
      </c>
      <c r="DE150" s="31">
        <f t="shared" ca="1" si="402"/>
        <v>0</v>
      </c>
      <c r="DF150" s="31">
        <f t="shared" ca="1" si="403"/>
        <v>0</v>
      </c>
      <c r="DG150" s="31">
        <f t="shared" ca="1" si="404"/>
        <v>0</v>
      </c>
      <c r="DH150" s="31">
        <f t="shared" ca="1" si="405"/>
        <v>0</v>
      </c>
      <c r="DI150" s="32">
        <f t="shared" ca="1" si="334"/>
        <v>-38.799999999999997</v>
      </c>
      <c r="DJ150" s="32">
        <f t="shared" ca="1" si="335"/>
        <v>0</v>
      </c>
      <c r="DK150" s="32">
        <f t="shared" ca="1" si="336"/>
        <v>0</v>
      </c>
      <c r="DL150" s="32">
        <f t="shared" ca="1" si="337"/>
        <v>0</v>
      </c>
      <c r="DM150" s="32">
        <f t="shared" ca="1" si="338"/>
        <v>0</v>
      </c>
      <c r="DN150" s="32">
        <f t="shared" ca="1" si="339"/>
        <v>-3.66</v>
      </c>
      <c r="DO150" s="32">
        <f t="shared" ca="1" si="340"/>
        <v>0</v>
      </c>
      <c r="DP150" s="32">
        <f t="shared" ca="1" si="341"/>
        <v>0</v>
      </c>
      <c r="DQ150" s="32">
        <f t="shared" ca="1" si="342"/>
        <v>0</v>
      </c>
      <c r="DR150" s="32">
        <f t="shared" ca="1" si="343"/>
        <v>0</v>
      </c>
      <c r="DS150" s="32">
        <f t="shared" ca="1" si="344"/>
        <v>0</v>
      </c>
      <c r="DT150" s="32">
        <f t="shared" ca="1" si="345"/>
        <v>0</v>
      </c>
      <c r="DU150" s="31">
        <f t="shared" ca="1" si="346"/>
        <v>-144.65</v>
      </c>
      <c r="DV150" s="31">
        <f t="shared" ca="1" si="347"/>
        <v>0</v>
      </c>
      <c r="DW150" s="31">
        <f t="shared" ca="1" si="348"/>
        <v>0</v>
      </c>
      <c r="DX150" s="31">
        <f t="shared" ca="1" si="349"/>
        <v>0</v>
      </c>
      <c r="DY150" s="31">
        <f t="shared" ca="1" si="350"/>
        <v>0</v>
      </c>
      <c r="DZ150" s="31">
        <f t="shared" ca="1" si="351"/>
        <v>-12.8</v>
      </c>
      <c r="EA150" s="31">
        <f t="shared" ca="1" si="352"/>
        <v>0</v>
      </c>
      <c r="EB150" s="31">
        <f t="shared" ca="1" si="353"/>
        <v>0</v>
      </c>
      <c r="EC150" s="31">
        <f t="shared" ca="1" si="354"/>
        <v>0</v>
      </c>
      <c r="ED150" s="31">
        <f t="shared" ca="1" si="355"/>
        <v>0</v>
      </c>
      <c r="EE150" s="31">
        <f t="shared" ca="1" si="356"/>
        <v>0</v>
      </c>
      <c r="EF150" s="31">
        <f t="shared" ca="1" si="357"/>
        <v>0</v>
      </c>
      <c r="EG150" s="32">
        <f t="shared" ca="1" si="358"/>
        <v>-959.41999999999985</v>
      </c>
      <c r="EH150" s="32">
        <f t="shared" ca="1" si="359"/>
        <v>0</v>
      </c>
      <c r="EI150" s="32">
        <f t="shared" ca="1" si="360"/>
        <v>0</v>
      </c>
      <c r="EJ150" s="32">
        <f t="shared" ca="1" si="361"/>
        <v>0</v>
      </c>
      <c r="EK150" s="32">
        <f t="shared" ca="1" si="362"/>
        <v>0</v>
      </c>
      <c r="EL150" s="32">
        <f t="shared" ca="1" si="363"/>
        <v>-89.61</v>
      </c>
      <c r="EM150" s="32">
        <f t="shared" ca="1" si="364"/>
        <v>0</v>
      </c>
      <c r="EN150" s="32">
        <f t="shared" ca="1" si="365"/>
        <v>0</v>
      </c>
      <c r="EO150" s="32">
        <f t="shared" ca="1" si="366"/>
        <v>0</v>
      </c>
      <c r="EP150" s="32">
        <f t="shared" ca="1" si="367"/>
        <v>0</v>
      </c>
      <c r="EQ150" s="32">
        <f t="shared" ca="1" si="368"/>
        <v>0</v>
      </c>
      <c r="ER150" s="32">
        <f t="shared" ca="1" si="369"/>
        <v>0</v>
      </c>
    </row>
    <row r="151" spans="1:148" x14ac:dyDescent="0.25">
      <c r="A151" t="s">
        <v>461</v>
      </c>
      <c r="B151" s="1" t="s">
        <v>134</v>
      </c>
      <c r="C151" t="str">
        <f t="shared" ca="1" si="406"/>
        <v>THS</v>
      </c>
      <c r="D151" t="str">
        <f t="shared" ca="1" si="407"/>
        <v>Three Sisters Hydro Plant</v>
      </c>
      <c r="E151" s="51">
        <v>716.49407910000002</v>
      </c>
      <c r="F151" s="51">
        <v>188.1844212</v>
      </c>
      <c r="G151" s="51">
        <v>0</v>
      </c>
      <c r="H151" s="51">
        <v>0</v>
      </c>
      <c r="I151" s="51">
        <v>0</v>
      </c>
      <c r="J151" s="51">
        <v>0.89801339999999996</v>
      </c>
      <c r="K151" s="51">
        <v>48.893844799999997</v>
      </c>
      <c r="L151" s="51">
        <v>0</v>
      </c>
      <c r="M151" s="51">
        <v>71.424579800000004</v>
      </c>
      <c r="N151" s="51">
        <v>275.28160739999998</v>
      </c>
      <c r="O151" s="51">
        <v>331.87658320000003</v>
      </c>
      <c r="P151" s="51">
        <v>691.27353800000003</v>
      </c>
      <c r="Q151" s="32">
        <v>34380.120000000003</v>
      </c>
      <c r="R151" s="32">
        <v>28373.96</v>
      </c>
      <c r="S151" s="32">
        <v>0</v>
      </c>
      <c r="T151" s="32">
        <v>0</v>
      </c>
      <c r="U151" s="32">
        <v>0</v>
      </c>
      <c r="V151" s="32">
        <v>110.61</v>
      </c>
      <c r="W151" s="32">
        <v>7833.86</v>
      </c>
      <c r="X151" s="32">
        <v>0</v>
      </c>
      <c r="Y151" s="32">
        <v>2236.19</v>
      </c>
      <c r="Z151" s="32">
        <v>7858.77</v>
      </c>
      <c r="AA151" s="32">
        <v>10598.52</v>
      </c>
      <c r="AB151" s="32">
        <v>18948.8</v>
      </c>
      <c r="AC151" s="2">
        <v>0.31</v>
      </c>
      <c r="AD151" s="2">
        <v>0.31</v>
      </c>
      <c r="AE151" s="2">
        <v>0.31</v>
      </c>
      <c r="AF151" s="2">
        <v>0.31</v>
      </c>
      <c r="AG151" s="2">
        <v>0.31</v>
      </c>
      <c r="AH151" s="2">
        <v>0.31</v>
      </c>
      <c r="AI151" s="2">
        <v>0.31</v>
      </c>
      <c r="AJ151" s="2">
        <v>0.31</v>
      </c>
      <c r="AK151" s="2">
        <v>0.31</v>
      </c>
      <c r="AL151" s="2">
        <v>0.31</v>
      </c>
      <c r="AM151" s="2">
        <v>0.31</v>
      </c>
      <c r="AN151" s="2">
        <v>0.31</v>
      </c>
      <c r="AO151" s="33">
        <v>106.58</v>
      </c>
      <c r="AP151" s="33">
        <v>87.96</v>
      </c>
      <c r="AQ151" s="33">
        <v>0</v>
      </c>
      <c r="AR151" s="33">
        <v>0</v>
      </c>
      <c r="AS151" s="33">
        <v>0</v>
      </c>
      <c r="AT151" s="33">
        <v>0.34</v>
      </c>
      <c r="AU151" s="33">
        <v>24.28</v>
      </c>
      <c r="AV151" s="33">
        <v>0</v>
      </c>
      <c r="AW151" s="33">
        <v>6.93</v>
      </c>
      <c r="AX151" s="33">
        <v>24.36</v>
      </c>
      <c r="AY151" s="33">
        <v>32.86</v>
      </c>
      <c r="AZ151" s="33">
        <v>58.74</v>
      </c>
      <c r="BA151" s="31">
        <f t="shared" si="370"/>
        <v>-37.82</v>
      </c>
      <c r="BB151" s="31">
        <f t="shared" si="371"/>
        <v>-31.21</v>
      </c>
      <c r="BC151" s="31">
        <f t="shared" si="372"/>
        <v>0</v>
      </c>
      <c r="BD151" s="31">
        <f t="shared" si="373"/>
        <v>0</v>
      </c>
      <c r="BE151" s="31">
        <f t="shared" si="374"/>
        <v>0</v>
      </c>
      <c r="BF151" s="31">
        <f t="shared" si="375"/>
        <v>-0.17</v>
      </c>
      <c r="BG151" s="31">
        <f t="shared" si="376"/>
        <v>11.75</v>
      </c>
      <c r="BH151" s="31">
        <f t="shared" si="377"/>
        <v>0</v>
      </c>
      <c r="BI151" s="31">
        <f t="shared" si="378"/>
        <v>3.35</v>
      </c>
      <c r="BJ151" s="31">
        <f t="shared" si="379"/>
        <v>52.65</v>
      </c>
      <c r="BK151" s="31">
        <f t="shared" si="380"/>
        <v>71.010000000000005</v>
      </c>
      <c r="BL151" s="31">
        <f t="shared" si="381"/>
        <v>126.96</v>
      </c>
      <c r="BM151" s="6">
        <f t="shared" ca="1" si="408"/>
        <v>-3.1800000000000002E-2</v>
      </c>
      <c r="BN151" s="6">
        <f t="shared" ca="1" si="408"/>
        <v>-3.1800000000000002E-2</v>
      </c>
      <c r="BO151" s="6">
        <f t="shared" ca="1" si="408"/>
        <v>-3.1800000000000002E-2</v>
      </c>
      <c r="BP151" s="6">
        <f t="shared" ca="1" si="408"/>
        <v>-3.1800000000000002E-2</v>
      </c>
      <c r="BQ151" s="6">
        <f t="shared" ca="1" si="408"/>
        <v>-3.1800000000000002E-2</v>
      </c>
      <c r="BR151" s="6">
        <f t="shared" ca="1" si="408"/>
        <v>-3.1800000000000002E-2</v>
      </c>
      <c r="BS151" s="6">
        <f t="shared" ca="1" si="408"/>
        <v>-3.1800000000000002E-2</v>
      </c>
      <c r="BT151" s="6">
        <f t="shared" ca="1" si="408"/>
        <v>-3.1800000000000002E-2</v>
      </c>
      <c r="BU151" s="6">
        <f t="shared" ca="1" si="408"/>
        <v>-3.1800000000000002E-2</v>
      </c>
      <c r="BV151" s="6">
        <f t="shared" ca="1" si="408"/>
        <v>-3.1800000000000002E-2</v>
      </c>
      <c r="BW151" s="6">
        <f t="shared" ca="1" si="408"/>
        <v>-3.1800000000000002E-2</v>
      </c>
      <c r="BX151" s="6">
        <f t="shared" ca="1" si="408"/>
        <v>-3.1800000000000002E-2</v>
      </c>
      <c r="BY151" s="31">
        <f t="shared" ca="1" si="322"/>
        <v>-1093.29</v>
      </c>
      <c r="BZ151" s="31">
        <f t="shared" ca="1" si="323"/>
        <v>-902.29</v>
      </c>
      <c r="CA151" s="31">
        <f t="shared" ca="1" si="324"/>
        <v>0</v>
      </c>
      <c r="CB151" s="31">
        <f t="shared" ca="1" si="325"/>
        <v>0</v>
      </c>
      <c r="CC151" s="31">
        <f t="shared" ca="1" si="326"/>
        <v>0</v>
      </c>
      <c r="CD151" s="31">
        <f t="shared" ca="1" si="327"/>
        <v>-3.52</v>
      </c>
      <c r="CE151" s="31">
        <f t="shared" ca="1" si="328"/>
        <v>-249.12</v>
      </c>
      <c r="CF151" s="31">
        <f t="shared" ca="1" si="329"/>
        <v>0</v>
      </c>
      <c r="CG151" s="31">
        <f t="shared" ca="1" si="330"/>
        <v>-71.11</v>
      </c>
      <c r="CH151" s="31">
        <f t="shared" ca="1" si="331"/>
        <v>-249.91</v>
      </c>
      <c r="CI151" s="31">
        <f t="shared" ca="1" si="332"/>
        <v>-337.03</v>
      </c>
      <c r="CJ151" s="31">
        <f t="shared" ca="1" si="333"/>
        <v>-602.57000000000005</v>
      </c>
      <c r="CK151" s="32">
        <f t="shared" ca="1" si="382"/>
        <v>24.07</v>
      </c>
      <c r="CL151" s="32">
        <f t="shared" ca="1" si="383"/>
        <v>19.86</v>
      </c>
      <c r="CM151" s="32">
        <f t="shared" ca="1" si="384"/>
        <v>0</v>
      </c>
      <c r="CN151" s="32">
        <f t="shared" ca="1" si="385"/>
        <v>0</v>
      </c>
      <c r="CO151" s="32">
        <f t="shared" ca="1" si="386"/>
        <v>0</v>
      </c>
      <c r="CP151" s="32">
        <f t="shared" ca="1" si="387"/>
        <v>0.08</v>
      </c>
      <c r="CQ151" s="32">
        <f t="shared" ca="1" si="388"/>
        <v>5.48</v>
      </c>
      <c r="CR151" s="32">
        <f t="shared" ca="1" si="389"/>
        <v>0</v>
      </c>
      <c r="CS151" s="32">
        <f t="shared" ca="1" si="390"/>
        <v>1.57</v>
      </c>
      <c r="CT151" s="32">
        <f t="shared" ca="1" si="391"/>
        <v>5.5</v>
      </c>
      <c r="CU151" s="32">
        <f t="shared" ca="1" si="392"/>
        <v>7.42</v>
      </c>
      <c r="CV151" s="32">
        <f t="shared" ca="1" si="393"/>
        <v>13.26</v>
      </c>
      <c r="CW151" s="31">
        <f t="shared" ca="1" si="394"/>
        <v>-1137.98</v>
      </c>
      <c r="CX151" s="31">
        <f t="shared" ca="1" si="395"/>
        <v>-939.18</v>
      </c>
      <c r="CY151" s="31">
        <f t="shared" ca="1" si="396"/>
        <v>0</v>
      </c>
      <c r="CZ151" s="31">
        <f t="shared" ca="1" si="397"/>
        <v>0</v>
      </c>
      <c r="DA151" s="31">
        <f t="shared" ca="1" si="398"/>
        <v>0</v>
      </c>
      <c r="DB151" s="31">
        <f t="shared" ca="1" si="399"/>
        <v>-3.61</v>
      </c>
      <c r="DC151" s="31">
        <f t="shared" ca="1" si="400"/>
        <v>-279.67</v>
      </c>
      <c r="DD151" s="31">
        <f t="shared" ca="1" si="401"/>
        <v>0</v>
      </c>
      <c r="DE151" s="31">
        <f t="shared" ca="1" si="402"/>
        <v>-79.819999999999993</v>
      </c>
      <c r="DF151" s="31">
        <f t="shared" ca="1" si="403"/>
        <v>-321.41999999999996</v>
      </c>
      <c r="DG151" s="31">
        <f t="shared" ca="1" si="404"/>
        <v>-433.47999999999996</v>
      </c>
      <c r="DH151" s="31">
        <f t="shared" ca="1" si="405"/>
        <v>-775.0100000000001</v>
      </c>
      <c r="DI151" s="32">
        <f t="shared" ca="1" si="334"/>
        <v>-56.9</v>
      </c>
      <c r="DJ151" s="32">
        <f t="shared" ca="1" si="335"/>
        <v>-46.96</v>
      </c>
      <c r="DK151" s="32">
        <f t="shared" ca="1" si="336"/>
        <v>0</v>
      </c>
      <c r="DL151" s="32">
        <f t="shared" ca="1" si="337"/>
        <v>0</v>
      </c>
      <c r="DM151" s="32">
        <f t="shared" ca="1" si="338"/>
        <v>0</v>
      </c>
      <c r="DN151" s="32">
        <f t="shared" ca="1" si="339"/>
        <v>-0.18</v>
      </c>
      <c r="DO151" s="32">
        <f t="shared" ca="1" si="340"/>
        <v>-13.98</v>
      </c>
      <c r="DP151" s="32">
        <f t="shared" ca="1" si="341"/>
        <v>0</v>
      </c>
      <c r="DQ151" s="32">
        <f t="shared" ca="1" si="342"/>
        <v>-3.99</v>
      </c>
      <c r="DR151" s="32">
        <f t="shared" ca="1" si="343"/>
        <v>-16.07</v>
      </c>
      <c r="DS151" s="32">
        <f t="shared" ca="1" si="344"/>
        <v>-21.67</v>
      </c>
      <c r="DT151" s="32">
        <f t="shared" ca="1" si="345"/>
        <v>-38.75</v>
      </c>
      <c r="DU151" s="31">
        <f t="shared" ca="1" si="346"/>
        <v>-212.14</v>
      </c>
      <c r="DV151" s="31">
        <f t="shared" ca="1" si="347"/>
        <v>-172.88</v>
      </c>
      <c r="DW151" s="31">
        <f t="shared" ca="1" si="348"/>
        <v>0</v>
      </c>
      <c r="DX151" s="31">
        <f t="shared" ca="1" si="349"/>
        <v>0</v>
      </c>
      <c r="DY151" s="31">
        <f t="shared" ca="1" si="350"/>
        <v>0</v>
      </c>
      <c r="DZ151" s="31">
        <f t="shared" ca="1" si="351"/>
        <v>-0.63</v>
      </c>
      <c r="EA151" s="31">
        <f t="shared" ca="1" si="352"/>
        <v>-48.32</v>
      </c>
      <c r="EB151" s="31">
        <f t="shared" ca="1" si="353"/>
        <v>0</v>
      </c>
      <c r="EC151" s="31">
        <f t="shared" ca="1" si="354"/>
        <v>-13.42</v>
      </c>
      <c r="ED151" s="31">
        <f t="shared" ca="1" si="355"/>
        <v>-53.31</v>
      </c>
      <c r="EE151" s="31">
        <f t="shared" ca="1" si="356"/>
        <v>-70.88</v>
      </c>
      <c r="EF151" s="31">
        <f t="shared" ca="1" si="357"/>
        <v>-124.97</v>
      </c>
      <c r="EG151" s="32">
        <f t="shared" ca="1" si="358"/>
        <v>-1407.02</v>
      </c>
      <c r="EH151" s="32">
        <f t="shared" ca="1" si="359"/>
        <v>-1159.02</v>
      </c>
      <c r="EI151" s="32">
        <f t="shared" ca="1" si="360"/>
        <v>0</v>
      </c>
      <c r="EJ151" s="32">
        <f t="shared" ca="1" si="361"/>
        <v>0</v>
      </c>
      <c r="EK151" s="32">
        <f t="shared" ca="1" si="362"/>
        <v>0</v>
      </c>
      <c r="EL151" s="32">
        <f t="shared" ca="1" si="363"/>
        <v>-4.42</v>
      </c>
      <c r="EM151" s="32">
        <f t="shared" ca="1" si="364"/>
        <v>-341.97</v>
      </c>
      <c r="EN151" s="32">
        <f t="shared" ca="1" si="365"/>
        <v>0</v>
      </c>
      <c r="EO151" s="32">
        <f t="shared" ca="1" si="366"/>
        <v>-97.22999999999999</v>
      </c>
      <c r="EP151" s="32">
        <f t="shared" ca="1" si="367"/>
        <v>-390.79999999999995</v>
      </c>
      <c r="EQ151" s="32">
        <f t="shared" ca="1" si="368"/>
        <v>-526.03</v>
      </c>
      <c r="ER151" s="32">
        <f t="shared" ca="1" si="369"/>
        <v>-938.73000000000013</v>
      </c>
    </row>
    <row r="152" spans="1:148" x14ac:dyDescent="0.25">
      <c r="A152" t="s">
        <v>557</v>
      </c>
      <c r="B152" s="1" t="s">
        <v>433</v>
      </c>
      <c r="C152" t="str">
        <f t="shared" ca="1" si="406"/>
        <v>120SIMP</v>
      </c>
      <c r="D152" t="str">
        <f t="shared" ca="1" si="407"/>
        <v>Alberta-Montana Intertie - Import</v>
      </c>
      <c r="K152" s="51">
        <v>4.9484000000000004</v>
      </c>
      <c r="N152" s="51">
        <v>37.910812</v>
      </c>
      <c r="Q152" s="32"/>
      <c r="R152" s="32"/>
      <c r="S152" s="32"/>
      <c r="T152" s="32"/>
      <c r="U152" s="32"/>
      <c r="V152" s="32"/>
      <c r="W152" s="32">
        <v>223.12</v>
      </c>
      <c r="X152" s="32"/>
      <c r="Y152" s="32"/>
      <c r="Z152" s="32">
        <v>1762.62</v>
      </c>
      <c r="AA152" s="32"/>
      <c r="AB152" s="32"/>
      <c r="AI152" s="2">
        <v>3.18</v>
      </c>
      <c r="AL152" s="2">
        <v>3.18</v>
      </c>
      <c r="AO152" s="33"/>
      <c r="AP152" s="33"/>
      <c r="AQ152" s="33"/>
      <c r="AR152" s="33"/>
      <c r="AS152" s="33"/>
      <c r="AT152" s="33"/>
      <c r="AU152" s="33">
        <v>7.1</v>
      </c>
      <c r="AV152" s="33"/>
      <c r="AW152" s="33"/>
      <c r="AX152" s="33">
        <v>56.05</v>
      </c>
      <c r="AY152" s="33"/>
      <c r="AZ152" s="33"/>
      <c r="BA152" s="31">
        <f t="shared" si="370"/>
        <v>0</v>
      </c>
      <c r="BB152" s="31">
        <f t="shared" si="371"/>
        <v>0</v>
      </c>
      <c r="BC152" s="31">
        <f t="shared" si="372"/>
        <v>0</v>
      </c>
      <c r="BD152" s="31">
        <f t="shared" si="373"/>
        <v>0</v>
      </c>
      <c r="BE152" s="31">
        <f t="shared" si="374"/>
        <v>0</v>
      </c>
      <c r="BF152" s="31">
        <f t="shared" si="375"/>
        <v>0</v>
      </c>
      <c r="BG152" s="31">
        <f t="shared" si="376"/>
        <v>0.33</v>
      </c>
      <c r="BH152" s="31">
        <f t="shared" si="377"/>
        <v>0</v>
      </c>
      <c r="BI152" s="31">
        <f t="shared" si="378"/>
        <v>0</v>
      </c>
      <c r="BJ152" s="31">
        <f t="shared" si="379"/>
        <v>11.81</v>
      </c>
      <c r="BK152" s="31">
        <f t="shared" si="380"/>
        <v>0</v>
      </c>
      <c r="BL152" s="31">
        <f t="shared" si="381"/>
        <v>0</v>
      </c>
      <c r="BM152" s="6">
        <f t="shared" ca="1" si="408"/>
        <v>7.7999999999999996E-3</v>
      </c>
      <c r="BN152" s="6">
        <f t="shared" ca="1" si="408"/>
        <v>7.7999999999999996E-3</v>
      </c>
      <c r="BO152" s="6">
        <f t="shared" ca="1" si="408"/>
        <v>7.7999999999999996E-3</v>
      </c>
      <c r="BP152" s="6">
        <f t="shared" ca="1" si="408"/>
        <v>7.7999999999999996E-3</v>
      </c>
      <c r="BQ152" s="6">
        <f t="shared" ca="1" si="408"/>
        <v>7.7999999999999996E-3</v>
      </c>
      <c r="BR152" s="6">
        <f t="shared" ca="1" si="408"/>
        <v>7.7999999999999996E-3</v>
      </c>
      <c r="BS152" s="6">
        <f t="shared" ca="1" si="408"/>
        <v>7.7999999999999996E-3</v>
      </c>
      <c r="BT152" s="6">
        <f t="shared" ca="1" si="408"/>
        <v>7.7999999999999996E-3</v>
      </c>
      <c r="BU152" s="6">
        <f t="shared" ca="1" si="408"/>
        <v>7.7999999999999996E-3</v>
      </c>
      <c r="BV152" s="6">
        <f t="shared" ca="1" si="408"/>
        <v>7.7999999999999996E-3</v>
      </c>
      <c r="BW152" s="6">
        <f t="shared" ca="1" si="408"/>
        <v>7.7999999999999996E-3</v>
      </c>
      <c r="BX152" s="6">
        <f t="shared" ca="1" si="408"/>
        <v>7.7999999999999996E-3</v>
      </c>
      <c r="BY152" s="31">
        <f t="shared" ca="1" si="322"/>
        <v>0</v>
      </c>
      <c r="BZ152" s="31">
        <f t="shared" ca="1" si="323"/>
        <v>0</v>
      </c>
      <c r="CA152" s="31">
        <f t="shared" ca="1" si="324"/>
        <v>0</v>
      </c>
      <c r="CB152" s="31">
        <f t="shared" ca="1" si="325"/>
        <v>0</v>
      </c>
      <c r="CC152" s="31">
        <f t="shared" ca="1" si="326"/>
        <v>0</v>
      </c>
      <c r="CD152" s="31">
        <f t="shared" ca="1" si="327"/>
        <v>0</v>
      </c>
      <c r="CE152" s="31">
        <f t="shared" ca="1" si="328"/>
        <v>1.74</v>
      </c>
      <c r="CF152" s="31">
        <f t="shared" ca="1" si="329"/>
        <v>0</v>
      </c>
      <c r="CG152" s="31">
        <f t="shared" ca="1" si="330"/>
        <v>0</v>
      </c>
      <c r="CH152" s="31">
        <f t="shared" ca="1" si="331"/>
        <v>13.75</v>
      </c>
      <c r="CI152" s="31">
        <f t="shared" ca="1" si="332"/>
        <v>0</v>
      </c>
      <c r="CJ152" s="31">
        <f t="shared" ca="1" si="333"/>
        <v>0</v>
      </c>
      <c r="CK152" s="32">
        <f t="shared" ca="1" si="382"/>
        <v>0</v>
      </c>
      <c r="CL152" s="32">
        <f t="shared" ca="1" si="383"/>
        <v>0</v>
      </c>
      <c r="CM152" s="32">
        <f t="shared" ca="1" si="384"/>
        <v>0</v>
      </c>
      <c r="CN152" s="32">
        <f t="shared" ca="1" si="385"/>
        <v>0</v>
      </c>
      <c r="CO152" s="32">
        <f t="shared" ca="1" si="386"/>
        <v>0</v>
      </c>
      <c r="CP152" s="32">
        <f t="shared" ca="1" si="387"/>
        <v>0</v>
      </c>
      <c r="CQ152" s="32">
        <f t="shared" ca="1" si="388"/>
        <v>0.16</v>
      </c>
      <c r="CR152" s="32">
        <f t="shared" ca="1" si="389"/>
        <v>0</v>
      </c>
      <c r="CS152" s="32">
        <f t="shared" ca="1" si="390"/>
        <v>0</v>
      </c>
      <c r="CT152" s="32">
        <f t="shared" ca="1" si="391"/>
        <v>1.23</v>
      </c>
      <c r="CU152" s="32">
        <f t="shared" ca="1" si="392"/>
        <v>0</v>
      </c>
      <c r="CV152" s="32">
        <f t="shared" ca="1" si="393"/>
        <v>0</v>
      </c>
      <c r="CW152" s="31">
        <f t="shared" ca="1" si="394"/>
        <v>0</v>
      </c>
      <c r="CX152" s="31">
        <f t="shared" ca="1" si="395"/>
        <v>0</v>
      </c>
      <c r="CY152" s="31">
        <f t="shared" ca="1" si="396"/>
        <v>0</v>
      </c>
      <c r="CZ152" s="31">
        <f t="shared" ca="1" si="397"/>
        <v>0</v>
      </c>
      <c r="DA152" s="31">
        <f t="shared" ca="1" si="398"/>
        <v>0</v>
      </c>
      <c r="DB152" s="31">
        <f t="shared" ca="1" si="399"/>
        <v>0</v>
      </c>
      <c r="DC152" s="31">
        <f t="shared" ca="1" si="400"/>
        <v>-5.5299999999999994</v>
      </c>
      <c r="DD152" s="31">
        <f t="shared" ca="1" si="401"/>
        <v>0</v>
      </c>
      <c r="DE152" s="31">
        <f t="shared" ca="1" si="402"/>
        <v>0</v>
      </c>
      <c r="DF152" s="31">
        <f t="shared" ca="1" si="403"/>
        <v>-52.879999999999995</v>
      </c>
      <c r="DG152" s="31">
        <f t="shared" ca="1" si="404"/>
        <v>0</v>
      </c>
      <c r="DH152" s="31">
        <f t="shared" ca="1" si="405"/>
        <v>0</v>
      </c>
      <c r="DI152" s="32">
        <f t="shared" ca="1" si="334"/>
        <v>0</v>
      </c>
      <c r="DJ152" s="32">
        <f t="shared" ca="1" si="335"/>
        <v>0</v>
      </c>
      <c r="DK152" s="32">
        <f t="shared" ca="1" si="336"/>
        <v>0</v>
      </c>
      <c r="DL152" s="32">
        <f t="shared" ca="1" si="337"/>
        <v>0</v>
      </c>
      <c r="DM152" s="32">
        <f t="shared" ca="1" si="338"/>
        <v>0</v>
      </c>
      <c r="DN152" s="32">
        <f t="shared" ca="1" si="339"/>
        <v>0</v>
      </c>
      <c r="DO152" s="32">
        <f t="shared" ca="1" si="340"/>
        <v>-0.28000000000000003</v>
      </c>
      <c r="DP152" s="32">
        <f t="shared" ca="1" si="341"/>
        <v>0</v>
      </c>
      <c r="DQ152" s="32">
        <f t="shared" ca="1" si="342"/>
        <v>0</v>
      </c>
      <c r="DR152" s="32">
        <f t="shared" ca="1" si="343"/>
        <v>-2.64</v>
      </c>
      <c r="DS152" s="32">
        <f t="shared" ca="1" si="344"/>
        <v>0</v>
      </c>
      <c r="DT152" s="32">
        <f t="shared" ca="1" si="345"/>
        <v>0</v>
      </c>
      <c r="DU152" s="31">
        <f t="shared" ca="1" si="346"/>
        <v>0</v>
      </c>
      <c r="DV152" s="31">
        <f t="shared" ca="1" si="347"/>
        <v>0</v>
      </c>
      <c r="DW152" s="31">
        <f t="shared" ca="1" si="348"/>
        <v>0</v>
      </c>
      <c r="DX152" s="31">
        <f t="shared" ca="1" si="349"/>
        <v>0</v>
      </c>
      <c r="DY152" s="31">
        <f t="shared" ca="1" si="350"/>
        <v>0</v>
      </c>
      <c r="DZ152" s="31">
        <f t="shared" ca="1" si="351"/>
        <v>0</v>
      </c>
      <c r="EA152" s="31">
        <f t="shared" ca="1" si="352"/>
        <v>-0.96</v>
      </c>
      <c r="EB152" s="31">
        <f t="shared" ca="1" si="353"/>
        <v>0</v>
      </c>
      <c r="EC152" s="31">
        <f t="shared" ca="1" si="354"/>
        <v>0</v>
      </c>
      <c r="ED152" s="31">
        <f t="shared" ca="1" si="355"/>
        <v>-8.77</v>
      </c>
      <c r="EE152" s="31">
        <f t="shared" ca="1" si="356"/>
        <v>0</v>
      </c>
      <c r="EF152" s="31">
        <f t="shared" ca="1" si="357"/>
        <v>0</v>
      </c>
      <c r="EG152" s="32">
        <f t="shared" ca="1" si="358"/>
        <v>0</v>
      </c>
      <c r="EH152" s="32">
        <f t="shared" ca="1" si="359"/>
        <v>0</v>
      </c>
      <c r="EI152" s="32">
        <f t="shared" ca="1" si="360"/>
        <v>0</v>
      </c>
      <c r="EJ152" s="32">
        <f t="shared" ca="1" si="361"/>
        <v>0</v>
      </c>
      <c r="EK152" s="32">
        <f t="shared" ca="1" si="362"/>
        <v>0</v>
      </c>
      <c r="EL152" s="32">
        <f t="shared" ca="1" si="363"/>
        <v>0</v>
      </c>
      <c r="EM152" s="32">
        <f t="shared" ca="1" si="364"/>
        <v>-6.77</v>
      </c>
      <c r="EN152" s="32">
        <f t="shared" ca="1" si="365"/>
        <v>0</v>
      </c>
      <c r="EO152" s="32">
        <f t="shared" ca="1" si="366"/>
        <v>0</v>
      </c>
      <c r="EP152" s="32">
        <f t="shared" ca="1" si="367"/>
        <v>-64.289999999999992</v>
      </c>
      <c r="EQ152" s="32">
        <f t="shared" ca="1" si="368"/>
        <v>0</v>
      </c>
      <c r="ER152" s="32">
        <f t="shared" ca="1" si="369"/>
        <v>0</v>
      </c>
    </row>
    <row r="153" spans="1:148" x14ac:dyDescent="0.25">
      <c r="A153" t="s">
        <v>501</v>
      </c>
      <c r="B153" s="1" t="s">
        <v>53</v>
      </c>
      <c r="C153" t="str">
        <f t="shared" ca="1" si="406"/>
        <v>VVW1</v>
      </c>
      <c r="D153" t="str">
        <f t="shared" ca="1" si="407"/>
        <v>Valleyview #1</v>
      </c>
      <c r="E153" s="51">
        <v>50.26</v>
      </c>
      <c r="F153" s="51">
        <v>323.70800000000003</v>
      </c>
      <c r="G153" s="51">
        <v>82.963999999999999</v>
      </c>
      <c r="H153" s="51">
        <v>1387.0640000000001</v>
      </c>
      <c r="I153" s="51">
        <v>590.18399999999997</v>
      </c>
      <c r="J153" s="51">
        <v>71.945999999999998</v>
      </c>
      <c r="K153" s="51">
        <v>2189.348</v>
      </c>
      <c r="L153" s="51">
        <v>240.04400000000001</v>
      </c>
      <c r="M153" s="51">
        <v>38.808</v>
      </c>
      <c r="N153" s="51">
        <v>507.71</v>
      </c>
      <c r="O153" s="51">
        <v>92.12</v>
      </c>
      <c r="P153" s="51">
        <v>8.68</v>
      </c>
      <c r="Q153" s="32">
        <v>37100.699999999997</v>
      </c>
      <c r="R153" s="32">
        <v>184394.9</v>
      </c>
      <c r="S153" s="32">
        <v>2738.23</v>
      </c>
      <c r="T153" s="32">
        <v>37881.019999999997</v>
      </c>
      <c r="U153" s="32">
        <v>25364.19</v>
      </c>
      <c r="V153" s="32">
        <v>6497.69</v>
      </c>
      <c r="W153" s="32">
        <v>1421275.64</v>
      </c>
      <c r="X153" s="32">
        <v>211056.98</v>
      </c>
      <c r="Y153" s="32">
        <v>875.27</v>
      </c>
      <c r="Z153" s="32">
        <v>11032.41</v>
      </c>
      <c r="AA153" s="32">
        <v>7365.9</v>
      </c>
      <c r="AB153" s="32">
        <v>337.5</v>
      </c>
      <c r="AC153" s="2">
        <v>-2.31</v>
      </c>
      <c r="AD153" s="2">
        <v>-2.31</v>
      </c>
      <c r="AE153" s="2">
        <v>-2.31</v>
      </c>
      <c r="AF153" s="2">
        <v>-2.31</v>
      </c>
      <c r="AG153" s="2">
        <v>-2.31</v>
      </c>
      <c r="AH153" s="2">
        <v>-2.31</v>
      </c>
      <c r="AI153" s="2">
        <v>-2.31</v>
      </c>
      <c r="AJ153" s="2">
        <v>-2.31</v>
      </c>
      <c r="AK153" s="2">
        <v>-2.31</v>
      </c>
      <c r="AL153" s="2">
        <v>-2.31</v>
      </c>
      <c r="AM153" s="2">
        <v>-2.31</v>
      </c>
      <c r="AN153" s="2">
        <v>-2.31</v>
      </c>
      <c r="AO153" s="33">
        <v>-857.03</v>
      </c>
      <c r="AP153" s="33">
        <v>-4259.5200000000004</v>
      </c>
      <c r="AQ153" s="33">
        <v>-63.25</v>
      </c>
      <c r="AR153" s="33">
        <v>-875.05</v>
      </c>
      <c r="AS153" s="33">
        <v>-585.91</v>
      </c>
      <c r="AT153" s="33">
        <v>-150.1</v>
      </c>
      <c r="AU153" s="33">
        <v>-32831.47</v>
      </c>
      <c r="AV153" s="33">
        <v>-4875.42</v>
      </c>
      <c r="AW153" s="33">
        <v>-20.22</v>
      </c>
      <c r="AX153" s="33">
        <v>-254.85</v>
      </c>
      <c r="AY153" s="33">
        <v>-170.15</v>
      </c>
      <c r="AZ153" s="33">
        <v>-7.8</v>
      </c>
      <c r="BA153" s="31">
        <f t="shared" si="370"/>
        <v>-40.81</v>
      </c>
      <c r="BB153" s="31">
        <f t="shared" si="371"/>
        <v>-202.83</v>
      </c>
      <c r="BC153" s="31">
        <f t="shared" si="372"/>
        <v>-3.01</v>
      </c>
      <c r="BD153" s="31">
        <f t="shared" si="373"/>
        <v>-56.82</v>
      </c>
      <c r="BE153" s="31">
        <f t="shared" si="374"/>
        <v>-38.049999999999997</v>
      </c>
      <c r="BF153" s="31">
        <f t="shared" si="375"/>
        <v>-9.75</v>
      </c>
      <c r="BG153" s="31">
        <f t="shared" si="376"/>
        <v>2131.91</v>
      </c>
      <c r="BH153" s="31">
        <f t="shared" si="377"/>
        <v>316.58999999999997</v>
      </c>
      <c r="BI153" s="31">
        <f t="shared" si="378"/>
        <v>1.31</v>
      </c>
      <c r="BJ153" s="31">
        <f t="shared" si="379"/>
        <v>73.92</v>
      </c>
      <c r="BK153" s="31">
        <f t="shared" si="380"/>
        <v>49.35</v>
      </c>
      <c r="BL153" s="31">
        <f t="shared" si="381"/>
        <v>2.2599999999999998</v>
      </c>
      <c r="BM153" s="6">
        <f t="shared" ca="1" si="408"/>
        <v>1.1999999999999999E-3</v>
      </c>
      <c r="BN153" s="6">
        <f t="shared" ca="1" si="408"/>
        <v>1.1999999999999999E-3</v>
      </c>
      <c r="BO153" s="6">
        <f t="shared" ca="1" si="408"/>
        <v>1.1999999999999999E-3</v>
      </c>
      <c r="BP153" s="6">
        <f t="shared" ca="1" si="408"/>
        <v>1.1999999999999999E-3</v>
      </c>
      <c r="BQ153" s="6">
        <f t="shared" ca="1" si="408"/>
        <v>1.1999999999999999E-3</v>
      </c>
      <c r="BR153" s="6">
        <f t="shared" ca="1" si="408"/>
        <v>1.1999999999999999E-3</v>
      </c>
      <c r="BS153" s="6">
        <f t="shared" ca="1" si="408"/>
        <v>1.1999999999999999E-3</v>
      </c>
      <c r="BT153" s="6">
        <f t="shared" ca="1" si="408"/>
        <v>1.1999999999999999E-3</v>
      </c>
      <c r="BU153" s="6">
        <f t="shared" ca="1" si="408"/>
        <v>1.1999999999999999E-3</v>
      </c>
      <c r="BV153" s="6">
        <f t="shared" ca="1" si="408"/>
        <v>1.1999999999999999E-3</v>
      </c>
      <c r="BW153" s="6">
        <f t="shared" ca="1" si="408"/>
        <v>1.1999999999999999E-3</v>
      </c>
      <c r="BX153" s="6">
        <f t="shared" ca="1" si="408"/>
        <v>1.1999999999999999E-3</v>
      </c>
      <c r="BY153" s="31">
        <f t="shared" ca="1" si="322"/>
        <v>44.52</v>
      </c>
      <c r="BZ153" s="31">
        <f t="shared" ca="1" si="323"/>
        <v>221.27</v>
      </c>
      <c r="CA153" s="31">
        <f t="shared" ca="1" si="324"/>
        <v>3.29</v>
      </c>
      <c r="CB153" s="31">
        <f t="shared" ca="1" si="325"/>
        <v>45.46</v>
      </c>
      <c r="CC153" s="31">
        <f t="shared" ca="1" si="326"/>
        <v>30.44</v>
      </c>
      <c r="CD153" s="31">
        <f t="shared" ca="1" si="327"/>
        <v>7.8</v>
      </c>
      <c r="CE153" s="31">
        <f t="shared" ca="1" si="328"/>
        <v>1705.53</v>
      </c>
      <c r="CF153" s="31">
        <f t="shared" ca="1" si="329"/>
        <v>253.27</v>
      </c>
      <c r="CG153" s="31">
        <f t="shared" ca="1" si="330"/>
        <v>1.05</v>
      </c>
      <c r="CH153" s="31">
        <f t="shared" ca="1" si="331"/>
        <v>13.24</v>
      </c>
      <c r="CI153" s="31">
        <f t="shared" ca="1" si="332"/>
        <v>8.84</v>
      </c>
      <c r="CJ153" s="31">
        <f t="shared" ca="1" si="333"/>
        <v>0.41</v>
      </c>
      <c r="CK153" s="32">
        <f t="shared" ca="1" si="382"/>
        <v>25.97</v>
      </c>
      <c r="CL153" s="32">
        <f t="shared" ca="1" si="383"/>
        <v>129.08000000000001</v>
      </c>
      <c r="CM153" s="32">
        <f t="shared" ca="1" si="384"/>
        <v>1.92</v>
      </c>
      <c r="CN153" s="32">
        <f t="shared" ca="1" si="385"/>
        <v>26.52</v>
      </c>
      <c r="CO153" s="32">
        <f t="shared" ca="1" si="386"/>
        <v>17.75</v>
      </c>
      <c r="CP153" s="32">
        <f t="shared" ca="1" si="387"/>
        <v>4.55</v>
      </c>
      <c r="CQ153" s="32">
        <f t="shared" ca="1" si="388"/>
        <v>994.89</v>
      </c>
      <c r="CR153" s="32">
        <f t="shared" ca="1" si="389"/>
        <v>147.74</v>
      </c>
      <c r="CS153" s="32">
        <f t="shared" ca="1" si="390"/>
        <v>0.61</v>
      </c>
      <c r="CT153" s="32">
        <f t="shared" ca="1" si="391"/>
        <v>7.72</v>
      </c>
      <c r="CU153" s="32">
        <f t="shared" ca="1" si="392"/>
        <v>5.16</v>
      </c>
      <c r="CV153" s="32">
        <f t="shared" ca="1" si="393"/>
        <v>0.24</v>
      </c>
      <c r="CW153" s="31">
        <f t="shared" ca="1" si="394"/>
        <v>968.32999999999993</v>
      </c>
      <c r="CX153" s="31">
        <f t="shared" ca="1" si="395"/>
        <v>4812.7000000000007</v>
      </c>
      <c r="CY153" s="31">
        <f t="shared" ca="1" si="396"/>
        <v>71.47</v>
      </c>
      <c r="CZ153" s="31">
        <f t="shared" ca="1" si="397"/>
        <v>1003.85</v>
      </c>
      <c r="DA153" s="31">
        <f t="shared" ca="1" si="398"/>
        <v>672.14999999999986</v>
      </c>
      <c r="DB153" s="31">
        <f t="shared" ca="1" si="399"/>
        <v>172.2</v>
      </c>
      <c r="DC153" s="31">
        <f t="shared" ca="1" si="400"/>
        <v>33399.979999999996</v>
      </c>
      <c r="DD153" s="31">
        <f t="shared" ca="1" si="401"/>
        <v>4959.84</v>
      </c>
      <c r="DE153" s="31">
        <f t="shared" ca="1" si="402"/>
        <v>20.57</v>
      </c>
      <c r="DF153" s="31">
        <f t="shared" ca="1" si="403"/>
        <v>201.89</v>
      </c>
      <c r="DG153" s="31">
        <f t="shared" ca="1" si="404"/>
        <v>134.80000000000001</v>
      </c>
      <c r="DH153" s="31">
        <f t="shared" ca="1" si="405"/>
        <v>6.1899999999999995</v>
      </c>
      <c r="DI153" s="32">
        <f t="shared" ca="1" si="334"/>
        <v>48.42</v>
      </c>
      <c r="DJ153" s="32">
        <f t="shared" ca="1" si="335"/>
        <v>240.64</v>
      </c>
      <c r="DK153" s="32">
        <f t="shared" ca="1" si="336"/>
        <v>3.57</v>
      </c>
      <c r="DL153" s="32">
        <f t="shared" ca="1" si="337"/>
        <v>50.19</v>
      </c>
      <c r="DM153" s="32">
        <f t="shared" ca="1" si="338"/>
        <v>33.61</v>
      </c>
      <c r="DN153" s="32">
        <f t="shared" ca="1" si="339"/>
        <v>8.61</v>
      </c>
      <c r="DO153" s="32">
        <f t="shared" ca="1" si="340"/>
        <v>1670</v>
      </c>
      <c r="DP153" s="32">
        <f t="shared" ca="1" si="341"/>
        <v>247.99</v>
      </c>
      <c r="DQ153" s="32">
        <f t="shared" ca="1" si="342"/>
        <v>1.03</v>
      </c>
      <c r="DR153" s="32">
        <f t="shared" ca="1" si="343"/>
        <v>10.09</v>
      </c>
      <c r="DS153" s="32">
        <f t="shared" ca="1" si="344"/>
        <v>6.74</v>
      </c>
      <c r="DT153" s="32">
        <f t="shared" ca="1" si="345"/>
        <v>0.31</v>
      </c>
      <c r="DU153" s="31">
        <f t="shared" ca="1" si="346"/>
        <v>180.51</v>
      </c>
      <c r="DV153" s="31">
        <f t="shared" ca="1" si="347"/>
        <v>885.92</v>
      </c>
      <c r="DW153" s="31">
        <f t="shared" ca="1" si="348"/>
        <v>13.01</v>
      </c>
      <c r="DX153" s="31">
        <f t="shared" ca="1" si="349"/>
        <v>180.33</v>
      </c>
      <c r="DY153" s="31">
        <f t="shared" ca="1" si="350"/>
        <v>119.22</v>
      </c>
      <c r="DZ153" s="31">
        <f t="shared" ca="1" si="351"/>
        <v>30.14</v>
      </c>
      <c r="EA153" s="31">
        <f t="shared" ca="1" si="352"/>
        <v>5770.77</v>
      </c>
      <c r="EB153" s="31">
        <f t="shared" ca="1" si="353"/>
        <v>845.36</v>
      </c>
      <c r="EC153" s="31">
        <f t="shared" ca="1" si="354"/>
        <v>3.46</v>
      </c>
      <c r="ED153" s="31">
        <f t="shared" ca="1" si="355"/>
        <v>33.479999999999997</v>
      </c>
      <c r="EE153" s="31">
        <f t="shared" ca="1" si="356"/>
        <v>22.04</v>
      </c>
      <c r="EF153" s="31">
        <f t="shared" ca="1" si="357"/>
        <v>1</v>
      </c>
      <c r="EG153" s="32">
        <f t="shared" ca="1" si="358"/>
        <v>1197.2599999999998</v>
      </c>
      <c r="EH153" s="32">
        <f t="shared" ca="1" si="359"/>
        <v>5939.2600000000011</v>
      </c>
      <c r="EI153" s="32">
        <f t="shared" ca="1" si="360"/>
        <v>88.05</v>
      </c>
      <c r="EJ153" s="32">
        <f t="shared" ca="1" si="361"/>
        <v>1234.3699999999999</v>
      </c>
      <c r="EK153" s="32">
        <f t="shared" ca="1" si="362"/>
        <v>824.9799999999999</v>
      </c>
      <c r="EL153" s="32">
        <f t="shared" ca="1" si="363"/>
        <v>210.95</v>
      </c>
      <c r="EM153" s="32">
        <f t="shared" ca="1" si="364"/>
        <v>40840.75</v>
      </c>
      <c r="EN153" s="32">
        <f t="shared" ca="1" si="365"/>
        <v>6053.19</v>
      </c>
      <c r="EO153" s="32">
        <f t="shared" ca="1" si="366"/>
        <v>25.060000000000002</v>
      </c>
      <c r="EP153" s="32">
        <f t="shared" ca="1" si="367"/>
        <v>245.45999999999998</v>
      </c>
      <c r="EQ153" s="32">
        <f t="shared" ca="1" si="368"/>
        <v>163.58000000000001</v>
      </c>
      <c r="ER153" s="32">
        <f t="shared" ca="1" si="369"/>
        <v>7.4999999999999991</v>
      </c>
    </row>
    <row r="154" spans="1:148" x14ac:dyDescent="0.25">
      <c r="A154" t="s">
        <v>501</v>
      </c>
      <c r="B154" s="1" t="s">
        <v>54</v>
      </c>
      <c r="C154" t="str">
        <f t="shared" ca="1" si="406"/>
        <v>VVW2</v>
      </c>
      <c r="D154" t="str">
        <f t="shared" ca="1" si="407"/>
        <v>Valleyview #2</v>
      </c>
      <c r="E154" s="51">
        <v>52.625999999999998</v>
      </c>
      <c r="F154" s="51">
        <v>202.86</v>
      </c>
      <c r="G154" s="51">
        <v>105.504</v>
      </c>
      <c r="H154" s="51">
        <v>786.28200000000004</v>
      </c>
      <c r="I154" s="51">
        <v>518.11199999999997</v>
      </c>
      <c r="J154" s="51">
        <v>8.4</v>
      </c>
      <c r="K154" s="51">
        <v>596.96</v>
      </c>
      <c r="L154" s="51">
        <v>100.38</v>
      </c>
      <c r="M154" s="51">
        <v>1.47</v>
      </c>
      <c r="N154" s="51">
        <v>71.105999999999995</v>
      </c>
      <c r="O154" s="51">
        <v>378.22399999999999</v>
      </c>
      <c r="P154" s="51">
        <v>8.4</v>
      </c>
      <c r="Q154" s="32">
        <v>23132.75</v>
      </c>
      <c r="R154" s="32">
        <v>112535.13</v>
      </c>
      <c r="S154" s="32">
        <v>3905.88</v>
      </c>
      <c r="T154" s="32">
        <v>17057.240000000002</v>
      </c>
      <c r="U154" s="32">
        <v>25560.94</v>
      </c>
      <c r="V154" s="32">
        <v>352.06</v>
      </c>
      <c r="W154" s="32">
        <v>541843.05000000005</v>
      </c>
      <c r="X154" s="32">
        <v>75536.97</v>
      </c>
      <c r="Y154" s="32">
        <v>83.79</v>
      </c>
      <c r="Z154" s="32">
        <v>1725.99</v>
      </c>
      <c r="AA154" s="32">
        <v>68785.14</v>
      </c>
      <c r="AB154" s="32">
        <v>275.52</v>
      </c>
      <c r="AC154" s="2">
        <v>-2.31</v>
      </c>
      <c r="AD154" s="2">
        <v>-2.31</v>
      </c>
      <c r="AE154" s="2">
        <v>-2.31</v>
      </c>
      <c r="AF154" s="2">
        <v>-2.31</v>
      </c>
      <c r="AG154" s="2">
        <v>-2.31</v>
      </c>
      <c r="AH154" s="2">
        <v>-2.31</v>
      </c>
      <c r="AI154" s="2">
        <v>-2.31</v>
      </c>
      <c r="AJ154" s="2">
        <v>-2.31</v>
      </c>
      <c r="AK154" s="2">
        <v>-2.31</v>
      </c>
      <c r="AL154" s="2">
        <v>-2.31</v>
      </c>
      <c r="AM154" s="2">
        <v>-2.31</v>
      </c>
      <c r="AN154" s="2">
        <v>-2.31</v>
      </c>
      <c r="AO154" s="33">
        <v>-534.37</v>
      </c>
      <c r="AP154" s="33">
        <v>-2599.56</v>
      </c>
      <c r="AQ154" s="33">
        <v>-90.23</v>
      </c>
      <c r="AR154" s="33">
        <v>-394.02</v>
      </c>
      <c r="AS154" s="33">
        <v>-590.46</v>
      </c>
      <c r="AT154" s="33">
        <v>-8.1300000000000008</v>
      </c>
      <c r="AU154" s="33">
        <v>-12516.57</v>
      </c>
      <c r="AV154" s="33">
        <v>-1744.9</v>
      </c>
      <c r="AW154" s="33">
        <v>-1.94</v>
      </c>
      <c r="AX154" s="33">
        <v>-39.869999999999997</v>
      </c>
      <c r="AY154" s="33">
        <v>-1588.94</v>
      </c>
      <c r="AZ154" s="33">
        <v>-6.36</v>
      </c>
      <c r="BA154" s="31">
        <f t="shared" si="370"/>
        <v>-25.45</v>
      </c>
      <c r="BB154" s="31">
        <f t="shared" si="371"/>
        <v>-123.79</v>
      </c>
      <c r="BC154" s="31">
        <f t="shared" si="372"/>
        <v>-4.3</v>
      </c>
      <c r="BD154" s="31">
        <f t="shared" si="373"/>
        <v>-25.59</v>
      </c>
      <c r="BE154" s="31">
        <f t="shared" si="374"/>
        <v>-38.340000000000003</v>
      </c>
      <c r="BF154" s="31">
        <f t="shared" si="375"/>
        <v>-0.53</v>
      </c>
      <c r="BG154" s="31">
        <f t="shared" si="376"/>
        <v>812.76</v>
      </c>
      <c r="BH154" s="31">
        <f t="shared" si="377"/>
        <v>113.31</v>
      </c>
      <c r="BI154" s="31">
        <f t="shared" si="378"/>
        <v>0.13</v>
      </c>
      <c r="BJ154" s="31">
        <f t="shared" si="379"/>
        <v>11.56</v>
      </c>
      <c r="BK154" s="31">
        <f t="shared" si="380"/>
        <v>460.86</v>
      </c>
      <c r="BL154" s="31">
        <f t="shared" si="381"/>
        <v>1.85</v>
      </c>
      <c r="BM154" s="6">
        <f t="shared" ca="1" si="408"/>
        <v>8.3000000000000001E-3</v>
      </c>
      <c r="BN154" s="6">
        <f t="shared" ca="1" si="408"/>
        <v>8.3000000000000001E-3</v>
      </c>
      <c r="BO154" s="6">
        <f t="shared" ca="1" si="408"/>
        <v>8.3000000000000001E-3</v>
      </c>
      <c r="BP154" s="6">
        <f t="shared" ca="1" si="408"/>
        <v>8.3000000000000001E-3</v>
      </c>
      <c r="BQ154" s="6">
        <f t="shared" ca="1" si="408"/>
        <v>8.3000000000000001E-3</v>
      </c>
      <c r="BR154" s="6">
        <f t="shared" ca="1" si="408"/>
        <v>8.3000000000000001E-3</v>
      </c>
      <c r="BS154" s="6">
        <f t="shared" ca="1" si="408"/>
        <v>8.3000000000000001E-3</v>
      </c>
      <c r="BT154" s="6">
        <f t="shared" ca="1" si="408"/>
        <v>8.3000000000000001E-3</v>
      </c>
      <c r="BU154" s="6">
        <f t="shared" ca="1" si="408"/>
        <v>8.3000000000000001E-3</v>
      </c>
      <c r="BV154" s="6">
        <f t="shared" ca="1" si="408"/>
        <v>8.3000000000000001E-3</v>
      </c>
      <c r="BW154" s="6">
        <f t="shared" ca="1" si="408"/>
        <v>8.3000000000000001E-3</v>
      </c>
      <c r="BX154" s="6">
        <f t="shared" ca="1" si="408"/>
        <v>8.3000000000000001E-3</v>
      </c>
      <c r="BY154" s="31">
        <f t="shared" ca="1" si="322"/>
        <v>192</v>
      </c>
      <c r="BZ154" s="31">
        <f t="shared" ca="1" si="323"/>
        <v>934.04</v>
      </c>
      <c r="CA154" s="31">
        <f t="shared" ca="1" si="324"/>
        <v>32.42</v>
      </c>
      <c r="CB154" s="31">
        <f t="shared" ca="1" si="325"/>
        <v>141.58000000000001</v>
      </c>
      <c r="CC154" s="31">
        <f t="shared" ca="1" si="326"/>
        <v>212.16</v>
      </c>
      <c r="CD154" s="31">
        <f t="shared" ca="1" si="327"/>
        <v>2.92</v>
      </c>
      <c r="CE154" s="31">
        <f t="shared" ca="1" si="328"/>
        <v>4497.3</v>
      </c>
      <c r="CF154" s="31">
        <f t="shared" ca="1" si="329"/>
        <v>626.96</v>
      </c>
      <c r="CG154" s="31">
        <f t="shared" ca="1" si="330"/>
        <v>0.7</v>
      </c>
      <c r="CH154" s="31">
        <f t="shared" ca="1" si="331"/>
        <v>14.33</v>
      </c>
      <c r="CI154" s="31">
        <f t="shared" ca="1" si="332"/>
        <v>570.91999999999996</v>
      </c>
      <c r="CJ154" s="31">
        <f t="shared" ca="1" si="333"/>
        <v>2.29</v>
      </c>
      <c r="CK154" s="32">
        <f t="shared" ca="1" si="382"/>
        <v>16.190000000000001</v>
      </c>
      <c r="CL154" s="32">
        <f t="shared" ca="1" si="383"/>
        <v>78.77</v>
      </c>
      <c r="CM154" s="32">
        <f t="shared" ca="1" si="384"/>
        <v>2.73</v>
      </c>
      <c r="CN154" s="32">
        <f t="shared" ca="1" si="385"/>
        <v>11.94</v>
      </c>
      <c r="CO154" s="32">
        <f t="shared" ca="1" si="386"/>
        <v>17.89</v>
      </c>
      <c r="CP154" s="32">
        <f t="shared" ca="1" si="387"/>
        <v>0.25</v>
      </c>
      <c r="CQ154" s="32">
        <f t="shared" ca="1" si="388"/>
        <v>379.29</v>
      </c>
      <c r="CR154" s="32">
        <f t="shared" ca="1" si="389"/>
        <v>52.88</v>
      </c>
      <c r="CS154" s="32">
        <f t="shared" ca="1" si="390"/>
        <v>0.06</v>
      </c>
      <c r="CT154" s="32">
        <f t="shared" ca="1" si="391"/>
        <v>1.21</v>
      </c>
      <c r="CU154" s="32">
        <f t="shared" ca="1" si="392"/>
        <v>48.15</v>
      </c>
      <c r="CV154" s="32">
        <f t="shared" ca="1" si="393"/>
        <v>0.19</v>
      </c>
      <c r="CW154" s="31">
        <f t="shared" ca="1" si="394"/>
        <v>768.01</v>
      </c>
      <c r="CX154" s="31">
        <f t="shared" ca="1" si="395"/>
        <v>3736.16</v>
      </c>
      <c r="CY154" s="31">
        <f t="shared" ca="1" si="396"/>
        <v>129.68</v>
      </c>
      <c r="CZ154" s="31">
        <f t="shared" ca="1" si="397"/>
        <v>573.13</v>
      </c>
      <c r="DA154" s="31">
        <f t="shared" ca="1" si="398"/>
        <v>858.85</v>
      </c>
      <c r="DB154" s="31">
        <f t="shared" ca="1" si="399"/>
        <v>11.83</v>
      </c>
      <c r="DC154" s="31">
        <f t="shared" ca="1" si="400"/>
        <v>16580.400000000001</v>
      </c>
      <c r="DD154" s="31">
        <f t="shared" ca="1" si="401"/>
        <v>2311.4300000000003</v>
      </c>
      <c r="DE154" s="31">
        <f t="shared" ca="1" si="402"/>
        <v>2.5700000000000003</v>
      </c>
      <c r="DF154" s="31">
        <f t="shared" ca="1" si="403"/>
        <v>43.849999999999994</v>
      </c>
      <c r="DG154" s="31">
        <f t="shared" ca="1" si="404"/>
        <v>1747.15</v>
      </c>
      <c r="DH154" s="31">
        <f t="shared" ca="1" si="405"/>
        <v>6.99</v>
      </c>
      <c r="DI154" s="32">
        <f t="shared" ca="1" si="334"/>
        <v>38.4</v>
      </c>
      <c r="DJ154" s="32">
        <f t="shared" ca="1" si="335"/>
        <v>186.81</v>
      </c>
      <c r="DK154" s="32">
        <f t="shared" ca="1" si="336"/>
        <v>6.48</v>
      </c>
      <c r="DL154" s="32">
        <f t="shared" ca="1" si="337"/>
        <v>28.66</v>
      </c>
      <c r="DM154" s="32">
        <f t="shared" ca="1" si="338"/>
        <v>42.94</v>
      </c>
      <c r="DN154" s="32">
        <f t="shared" ca="1" si="339"/>
        <v>0.59</v>
      </c>
      <c r="DO154" s="32">
        <f t="shared" ca="1" si="340"/>
        <v>829.02</v>
      </c>
      <c r="DP154" s="32">
        <f t="shared" ca="1" si="341"/>
        <v>115.57</v>
      </c>
      <c r="DQ154" s="32">
        <f t="shared" ca="1" si="342"/>
        <v>0.13</v>
      </c>
      <c r="DR154" s="32">
        <f t="shared" ca="1" si="343"/>
        <v>2.19</v>
      </c>
      <c r="DS154" s="32">
        <f t="shared" ca="1" si="344"/>
        <v>87.36</v>
      </c>
      <c r="DT154" s="32">
        <f t="shared" ca="1" si="345"/>
        <v>0.35</v>
      </c>
      <c r="DU154" s="31">
        <f t="shared" ca="1" si="346"/>
        <v>143.16999999999999</v>
      </c>
      <c r="DV154" s="31">
        <f t="shared" ca="1" si="347"/>
        <v>687.75</v>
      </c>
      <c r="DW154" s="31">
        <f t="shared" ca="1" si="348"/>
        <v>23.6</v>
      </c>
      <c r="DX154" s="31">
        <f t="shared" ca="1" si="349"/>
        <v>102.95</v>
      </c>
      <c r="DY154" s="31">
        <f t="shared" ca="1" si="350"/>
        <v>152.34</v>
      </c>
      <c r="DZ154" s="31">
        <f t="shared" ca="1" si="351"/>
        <v>2.0699999999999998</v>
      </c>
      <c r="EA154" s="31">
        <f t="shared" ca="1" si="352"/>
        <v>2864.72</v>
      </c>
      <c r="EB154" s="31">
        <f t="shared" ca="1" si="353"/>
        <v>393.96</v>
      </c>
      <c r="EC154" s="31">
        <f t="shared" ca="1" si="354"/>
        <v>0.43</v>
      </c>
      <c r="ED154" s="31">
        <f t="shared" ca="1" si="355"/>
        <v>7.27</v>
      </c>
      <c r="EE154" s="31">
        <f t="shared" ca="1" si="356"/>
        <v>285.68</v>
      </c>
      <c r="EF154" s="31">
        <f t="shared" ca="1" si="357"/>
        <v>1.1299999999999999</v>
      </c>
      <c r="EG154" s="32">
        <f t="shared" ca="1" si="358"/>
        <v>949.57999999999993</v>
      </c>
      <c r="EH154" s="32">
        <f t="shared" ca="1" si="359"/>
        <v>4610.7199999999993</v>
      </c>
      <c r="EI154" s="32">
        <f t="shared" ca="1" si="360"/>
        <v>159.76</v>
      </c>
      <c r="EJ154" s="32">
        <f t="shared" ca="1" si="361"/>
        <v>704.74</v>
      </c>
      <c r="EK154" s="32">
        <f t="shared" ca="1" si="362"/>
        <v>1054.1299999999999</v>
      </c>
      <c r="EL154" s="32">
        <f t="shared" ca="1" si="363"/>
        <v>14.49</v>
      </c>
      <c r="EM154" s="32">
        <f t="shared" ca="1" si="364"/>
        <v>20274.140000000003</v>
      </c>
      <c r="EN154" s="32">
        <f t="shared" ca="1" si="365"/>
        <v>2820.9600000000005</v>
      </c>
      <c r="EO154" s="32">
        <f t="shared" ca="1" si="366"/>
        <v>3.1300000000000003</v>
      </c>
      <c r="EP154" s="32">
        <f t="shared" ca="1" si="367"/>
        <v>53.309999999999988</v>
      </c>
      <c r="EQ154" s="32">
        <f t="shared" ca="1" si="368"/>
        <v>2120.19</v>
      </c>
      <c r="ER154" s="32">
        <f t="shared" ca="1" si="369"/>
        <v>8.4699999999999989</v>
      </c>
    </row>
    <row r="155" spans="1:148" x14ac:dyDescent="0.25">
      <c r="A155" t="s">
        <v>514</v>
      </c>
      <c r="B155" s="1" t="s">
        <v>87</v>
      </c>
      <c r="C155" t="str">
        <f t="shared" ca="1" si="406"/>
        <v>WEY1</v>
      </c>
      <c r="D155" t="str">
        <f t="shared" ca="1" si="407"/>
        <v>Weyerhaeuser</v>
      </c>
      <c r="E155" s="51">
        <v>479.39634899999999</v>
      </c>
      <c r="F155" s="51">
        <v>498.35209500000002</v>
      </c>
      <c r="G155" s="51">
        <v>140.70074399999999</v>
      </c>
      <c r="H155" s="51">
        <v>478.547753</v>
      </c>
      <c r="I155" s="51">
        <v>565.86954800000001</v>
      </c>
      <c r="J155" s="51">
        <v>351.57431400000002</v>
      </c>
      <c r="K155" s="51">
        <v>716.45649600000002</v>
      </c>
      <c r="L155" s="51">
        <v>723.08695999999998</v>
      </c>
      <c r="M155" s="51">
        <v>230.55237099999999</v>
      </c>
      <c r="N155" s="51">
        <v>874.46152400000005</v>
      </c>
      <c r="O155" s="51">
        <v>1179.055979</v>
      </c>
      <c r="P155" s="51">
        <v>925.56697899999995</v>
      </c>
      <c r="Q155" s="32">
        <v>20877.23</v>
      </c>
      <c r="R155" s="32">
        <v>33552.01</v>
      </c>
      <c r="S155" s="32">
        <v>6535.25</v>
      </c>
      <c r="T155" s="32">
        <v>17481.73</v>
      </c>
      <c r="U155" s="32">
        <v>33091.39</v>
      </c>
      <c r="V155" s="32">
        <v>12092.01</v>
      </c>
      <c r="W155" s="32">
        <v>114178.47</v>
      </c>
      <c r="X155" s="32">
        <v>53275.07</v>
      </c>
      <c r="Y155" s="32">
        <v>5017.3900000000003</v>
      </c>
      <c r="Z155" s="32">
        <v>24887.77</v>
      </c>
      <c r="AA155" s="32">
        <v>48249.56</v>
      </c>
      <c r="AB155" s="32">
        <v>24159.4</v>
      </c>
      <c r="AC155" s="2">
        <v>-5.89</v>
      </c>
      <c r="AD155" s="2">
        <v>-5.89</v>
      </c>
      <c r="AE155" s="2">
        <v>-5.89</v>
      </c>
      <c r="AF155" s="2">
        <v>-5.89</v>
      </c>
      <c r="AG155" s="2">
        <v>-5.89</v>
      </c>
      <c r="AH155" s="2">
        <v>-5.89</v>
      </c>
      <c r="AI155" s="2">
        <v>-5.89</v>
      </c>
      <c r="AJ155" s="2">
        <v>-5.89</v>
      </c>
      <c r="AK155" s="2">
        <v>-5.89</v>
      </c>
      <c r="AL155" s="2">
        <v>-5.89</v>
      </c>
      <c r="AM155" s="2">
        <v>-5.89</v>
      </c>
      <c r="AN155" s="2">
        <v>-5.89</v>
      </c>
      <c r="AO155" s="33">
        <v>-1229.67</v>
      </c>
      <c r="AP155" s="33">
        <v>-1976.21</v>
      </c>
      <c r="AQ155" s="33">
        <v>-384.93</v>
      </c>
      <c r="AR155" s="33">
        <v>-1029.67</v>
      </c>
      <c r="AS155" s="33">
        <v>-1949.08</v>
      </c>
      <c r="AT155" s="33">
        <v>-712.22</v>
      </c>
      <c r="AU155" s="33">
        <v>-6725.11</v>
      </c>
      <c r="AV155" s="33">
        <v>-3137.9</v>
      </c>
      <c r="AW155" s="33">
        <v>-295.52</v>
      </c>
      <c r="AX155" s="33">
        <v>-1465.89</v>
      </c>
      <c r="AY155" s="33">
        <v>-2841.9</v>
      </c>
      <c r="AZ155" s="33">
        <v>-1422.99</v>
      </c>
      <c r="BA155" s="31">
        <f t="shared" si="370"/>
        <v>-22.96</v>
      </c>
      <c r="BB155" s="31">
        <f t="shared" si="371"/>
        <v>-36.909999999999997</v>
      </c>
      <c r="BC155" s="31">
        <f t="shared" si="372"/>
        <v>-7.19</v>
      </c>
      <c r="BD155" s="31">
        <f t="shared" si="373"/>
        <v>-26.22</v>
      </c>
      <c r="BE155" s="31">
        <f t="shared" si="374"/>
        <v>-49.64</v>
      </c>
      <c r="BF155" s="31">
        <f t="shared" si="375"/>
        <v>-18.14</v>
      </c>
      <c r="BG155" s="31">
        <f t="shared" si="376"/>
        <v>171.27</v>
      </c>
      <c r="BH155" s="31">
        <f t="shared" si="377"/>
        <v>79.91</v>
      </c>
      <c r="BI155" s="31">
        <f t="shared" si="378"/>
        <v>7.53</v>
      </c>
      <c r="BJ155" s="31">
        <f t="shared" si="379"/>
        <v>166.75</v>
      </c>
      <c r="BK155" s="31">
        <f t="shared" si="380"/>
        <v>323.27</v>
      </c>
      <c r="BL155" s="31">
        <f t="shared" si="381"/>
        <v>161.87</v>
      </c>
      <c r="BM155" s="6">
        <f t="shared" ca="1" si="408"/>
        <v>-0.106</v>
      </c>
      <c r="BN155" s="6">
        <f t="shared" ca="1" si="408"/>
        <v>-0.106</v>
      </c>
      <c r="BO155" s="6">
        <f t="shared" ca="1" si="408"/>
        <v>-0.106</v>
      </c>
      <c r="BP155" s="6">
        <f t="shared" ca="1" si="408"/>
        <v>-0.106</v>
      </c>
      <c r="BQ155" s="6">
        <f t="shared" ca="1" si="408"/>
        <v>-0.106</v>
      </c>
      <c r="BR155" s="6">
        <f t="shared" ca="1" si="408"/>
        <v>-0.106</v>
      </c>
      <c r="BS155" s="6">
        <f t="shared" ca="1" si="408"/>
        <v>-0.106</v>
      </c>
      <c r="BT155" s="6">
        <f t="shared" ca="1" si="408"/>
        <v>-0.106</v>
      </c>
      <c r="BU155" s="6">
        <f t="shared" ca="1" si="408"/>
        <v>-0.106</v>
      </c>
      <c r="BV155" s="6">
        <f t="shared" ca="1" si="408"/>
        <v>-0.106</v>
      </c>
      <c r="BW155" s="6">
        <f t="shared" ca="1" si="408"/>
        <v>-0.106</v>
      </c>
      <c r="BX155" s="6">
        <f t="shared" ca="1" si="408"/>
        <v>-0.106</v>
      </c>
      <c r="BY155" s="31">
        <f t="shared" ca="1" si="322"/>
        <v>-2212.9899999999998</v>
      </c>
      <c r="BZ155" s="31">
        <f t="shared" ca="1" si="323"/>
        <v>-3556.51</v>
      </c>
      <c r="CA155" s="31">
        <f t="shared" ca="1" si="324"/>
        <v>-692.74</v>
      </c>
      <c r="CB155" s="31">
        <f t="shared" ca="1" si="325"/>
        <v>-1853.06</v>
      </c>
      <c r="CC155" s="31">
        <f t="shared" ca="1" si="326"/>
        <v>-3507.69</v>
      </c>
      <c r="CD155" s="31">
        <f t="shared" ca="1" si="327"/>
        <v>-1281.75</v>
      </c>
      <c r="CE155" s="31">
        <f t="shared" ca="1" si="328"/>
        <v>-12102.92</v>
      </c>
      <c r="CF155" s="31">
        <f t="shared" ca="1" si="329"/>
        <v>-5647.16</v>
      </c>
      <c r="CG155" s="31">
        <f t="shared" ca="1" si="330"/>
        <v>-531.84</v>
      </c>
      <c r="CH155" s="31">
        <f t="shared" ca="1" si="331"/>
        <v>-2638.1</v>
      </c>
      <c r="CI155" s="31">
        <f t="shared" ca="1" si="332"/>
        <v>-5114.45</v>
      </c>
      <c r="CJ155" s="31">
        <f t="shared" ca="1" si="333"/>
        <v>-2560.9</v>
      </c>
      <c r="CK155" s="32">
        <f t="shared" ca="1" si="382"/>
        <v>14.61</v>
      </c>
      <c r="CL155" s="32">
        <f t="shared" ca="1" si="383"/>
        <v>23.49</v>
      </c>
      <c r="CM155" s="32">
        <f t="shared" ca="1" si="384"/>
        <v>4.57</v>
      </c>
      <c r="CN155" s="32">
        <f t="shared" ca="1" si="385"/>
        <v>12.24</v>
      </c>
      <c r="CO155" s="32">
        <f t="shared" ca="1" si="386"/>
        <v>23.16</v>
      </c>
      <c r="CP155" s="32">
        <f t="shared" ca="1" si="387"/>
        <v>8.4600000000000009</v>
      </c>
      <c r="CQ155" s="32">
        <f t="shared" ca="1" si="388"/>
        <v>79.92</v>
      </c>
      <c r="CR155" s="32">
        <f t="shared" ca="1" si="389"/>
        <v>37.29</v>
      </c>
      <c r="CS155" s="32">
        <f t="shared" ca="1" si="390"/>
        <v>3.51</v>
      </c>
      <c r="CT155" s="32">
        <f t="shared" ca="1" si="391"/>
        <v>17.420000000000002</v>
      </c>
      <c r="CU155" s="32">
        <f t="shared" ca="1" si="392"/>
        <v>33.770000000000003</v>
      </c>
      <c r="CV155" s="32">
        <f t="shared" ca="1" si="393"/>
        <v>16.91</v>
      </c>
      <c r="CW155" s="31">
        <f t="shared" ca="1" si="394"/>
        <v>-945.74999999999955</v>
      </c>
      <c r="CX155" s="31">
        <f t="shared" ca="1" si="395"/>
        <v>-1519.9000000000003</v>
      </c>
      <c r="CY155" s="31">
        <f t="shared" ca="1" si="396"/>
        <v>-296.04999999999995</v>
      </c>
      <c r="CZ155" s="31">
        <f t="shared" ca="1" si="397"/>
        <v>-784.92999999999984</v>
      </c>
      <c r="DA155" s="31">
        <f t="shared" ca="1" si="398"/>
        <v>-1485.8100000000002</v>
      </c>
      <c r="DB155" s="31">
        <f t="shared" ca="1" si="399"/>
        <v>-542.92999999999995</v>
      </c>
      <c r="DC155" s="31">
        <f t="shared" ca="1" si="400"/>
        <v>-5469.1600000000008</v>
      </c>
      <c r="DD155" s="31">
        <f t="shared" ca="1" si="401"/>
        <v>-2551.8799999999997</v>
      </c>
      <c r="DE155" s="31">
        <f t="shared" ca="1" si="402"/>
        <v>-240.34000000000006</v>
      </c>
      <c r="DF155" s="31">
        <f t="shared" ca="1" si="403"/>
        <v>-1321.5399999999997</v>
      </c>
      <c r="DG155" s="31">
        <f t="shared" ca="1" si="404"/>
        <v>-2562.0499999999993</v>
      </c>
      <c r="DH155" s="31">
        <f t="shared" ca="1" si="405"/>
        <v>-1282.8700000000003</v>
      </c>
      <c r="DI155" s="32">
        <f t="shared" ca="1" si="334"/>
        <v>-47.29</v>
      </c>
      <c r="DJ155" s="32">
        <f t="shared" ca="1" si="335"/>
        <v>-76</v>
      </c>
      <c r="DK155" s="32">
        <f t="shared" ca="1" si="336"/>
        <v>-14.8</v>
      </c>
      <c r="DL155" s="32">
        <f t="shared" ca="1" si="337"/>
        <v>-39.25</v>
      </c>
      <c r="DM155" s="32">
        <f t="shared" ca="1" si="338"/>
        <v>-74.290000000000006</v>
      </c>
      <c r="DN155" s="32">
        <f t="shared" ca="1" si="339"/>
        <v>-27.15</v>
      </c>
      <c r="DO155" s="32">
        <f t="shared" ca="1" si="340"/>
        <v>-273.45999999999998</v>
      </c>
      <c r="DP155" s="32">
        <f t="shared" ca="1" si="341"/>
        <v>-127.59</v>
      </c>
      <c r="DQ155" s="32">
        <f t="shared" ca="1" si="342"/>
        <v>-12.02</v>
      </c>
      <c r="DR155" s="32">
        <f t="shared" ca="1" si="343"/>
        <v>-66.08</v>
      </c>
      <c r="DS155" s="32">
        <f t="shared" ca="1" si="344"/>
        <v>-128.1</v>
      </c>
      <c r="DT155" s="32">
        <f t="shared" ca="1" si="345"/>
        <v>-64.14</v>
      </c>
      <c r="DU155" s="31">
        <f t="shared" ca="1" si="346"/>
        <v>-176.3</v>
      </c>
      <c r="DV155" s="31">
        <f t="shared" ca="1" si="347"/>
        <v>-279.77999999999997</v>
      </c>
      <c r="DW155" s="31">
        <f t="shared" ca="1" si="348"/>
        <v>-53.87</v>
      </c>
      <c r="DX155" s="31">
        <f t="shared" ca="1" si="349"/>
        <v>-141</v>
      </c>
      <c r="DY155" s="31">
        <f t="shared" ca="1" si="350"/>
        <v>-263.54000000000002</v>
      </c>
      <c r="DZ155" s="31">
        <f t="shared" ca="1" si="351"/>
        <v>-95.03</v>
      </c>
      <c r="EA155" s="31">
        <f t="shared" ca="1" si="352"/>
        <v>-944.95</v>
      </c>
      <c r="EB155" s="31">
        <f t="shared" ca="1" si="353"/>
        <v>-434.95</v>
      </c>
      <c r="EC155" s="31">
        <f t="shared" ca="1" si="354"/>
        <v>-40.4</v>
      </c>
      <c r="ED155" s="31">
        <f t="shared" ca="1" si="355"/>
        <v>-219.17</v>
      </c>
      <c r="EE155" s="31">
        <f t="shared" ca="1" si="356"/>
        <v>-418.92</v>
      </c>
      <c r="EF155" s="31">
        <f t="shared" ca="1" si="357"/>
        <v>-206.86</v>
      </c>
      <c r="EG155" s="32">
        <f t="shared" ca="1" si="358"/>
        <v>-1169.3399999999995</v>
      </c>
      <c r="EH155" s="32">
        <f t="shared" ca="1" si="359"/>
        <v>-1875.6800000000003</v>
      </c>
      <c r="EI155" s="32">
        <f t="shared" ca="1" si="360"/>
        <v>-364.71999999999997</v>
      </c>
      <c r="EJ155" s="32">
        <f t="shared" ca="1" si="361"/>
        <v>-965.17999999999984</v>
      </c>
      <c r="EK155" s="32">
        <f t="shared" ca="1" si="362"/>
        <v>-1823.64</v>
      </c>
      <c r="EL155" s="32">
        <f t="shared" ca="1" si="363"/>
        <v>-665.1099999999999</v>
      </c>
      <c r="EM155" s="32">
        <f t="shared" ca="1" si="364"/>
        <v>-6687.5700000000006</v>
      </c>
      <c r="EN155" s="32">
        <f t="shared" ca="1" si="365"/>
        <v>-3114.4199999999996</v>
      </c>
      <c r="EO155" s="32">
        <f t="shared" ca="1" si="366"/>
        <v>-292.76000000000005</v>
      </c>
      <c r="EP155" s="32">
        <f t="shared" ca="1" si="367"/>
        <v>-1606.7899999999997</v>
      </c>
      <c r="EQ155" s="32">
        <f t="shared" ca="1" si="368"/>
        <v>-3109.0699999999993</v>
      </c>
      <c r="ER155" s="32">
        <f t="shared" ca="1" si="369"/>
        <v>-1553.8700000000003</v>
      </c>
    </row>
    <row r="157" spans="1:148" x14ac:dyDescent="0.25">
      <c r="A157" t="s">
        <v>558</v>
      </c>
    </row>
    <row r="158" spans="1:148" x14ac:dyDescent="0.25">
      <c r="A158" t="s">
        <v>567</v>
      </c>
    </row>
    <row r="159" spans="1:148" x14ac:dyDescent="0.25">
      <c r="A159" t="s">
        <v>559</v>
      </c>
    </row>
    <row r="160" spans="1:148" x14ac:dyDescent="0.25">
      <c r="A160" t="s">
        <v>560</v>
      </c>
    </row>
    <row r="161" spans="1:1" x14ac:dyDescent="0.25">
      <c r="A161" t="s">
        <v>561</v>
      </c>
    </row>
    <row r="162" spans="1:1" x14ac:dyDescent="0.25">
      <c r="A162" t="s">
        <v>562</v>
      </c>
    </row>
    <row r="163" spans="1:1" x14ac:dyDescent="0.25">
      <c r="A163" t="s">
        <v>563</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9"/>
  <sheetViews>
    <sheetView showZeros="0"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546</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'Module C Adjustments'!A2</f>
        <v>Estimate - October 19, 2020</v>
      </c>
      <c r="B2" s="22"/>
      <c r="E2" s="52" t="s">
        <v>0</v>
      </c>
      <c r="Q2" s="38" t="s">
        <v>540</v>
      </c>
      <c r="R2" s="38"/>
      <c r="S2" s="38"/>
      <c r="T2" s="38"/>
      <c r="U2" s="38"/>
      <c r="V2" s="38"/>
      <c r="W2" s="38"/>
      <c r="X2" s="38"/>
      <c r="Y2" s="38"/>
      <c r="Z2" s="39"/>
      <c r="AA2" s="40"/>
      <c r="AB2" s="39" t="s">
        <v>533</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442</v>
      </c>
      <c r="BM2" s="38" t="s">
        <v>534</v>
      </c>
      <c r="BN2" s="38"/>
      <c r="BO2" s="38"/>
      <c r="BP2" s="38"/>
      <c r="BQ2" s="38"/>
      <c r="BR2" s="38"/>
      <c r="BS2" s="38"/>
      <c r="BT2" s="38"/>
      <c r="BU2" s="38"/>
      <c r="BV2" s="39"/>
      <c r="BW2" s="40"/>
      <c r="BX2" s="39" t="s">
        <v>530</v>
      </c>
      <c r="BY2" s="66" t="s">
        <v>535</v>
      </c>
      <c r="BZ2" s="66"/>
      <c r="CA2" s="66"/>
      <c r="CB2" s="66"/>
      <c r="CC2" s="66"/>
      <c r="CD2" s="66"/>
      <c r="CE2" s="66"/>
      <c r="CF2" s="66"/>
      <c r="CG2" s="66"/>
      <c r="CH2" s="30"/>
      <c r="CI2" s="68"/>
      <c r="CJ2" s="30" t="s">
        <v>536</v>
      </c>
      <c r="CK2" s="5" t="s">
        <v>5</v>
      </c>
      <c r="CL2" s="5"/>
      <c r="CM2" s="5"/>
      <c r="CN2" s="5"/>
      <c r="CO2" s="5"/>
      <c r="CP2" s="5"/>
      <c r="CQ2" s="5"/>
      <c r="CR2" s="5"/>
      <c r="CS2" s="5"/>
      <c r="CT2" s="5"/>
      <c r="CU2" s="5"/>
      <c r="CV2" s="5"/>
      <c r="CW2" s="61" t="s">
        <v>439</v>
      </c>
      <c r="DH2" s="23" t="s">
        <v>444</v>
      </c>
      <c r="DI2" s="56" t="s">
        <v>537</v>
      </c>
      <c r="DJ2" s="32"/>
      <c r="DK2" s="32"/>
      <c r="DL2" s="32"/>
      <c r="DM2" s="32"/>
      <c r="DN2" s="32"/>
      <c r="DO2" s="32"/>
      <c r="DP2" s="32"/>
      <c r="DQ2" s="32"/>
      <c r="DR2" s="32"/>
      <c r="DS2" s="32"/>
      <c r="DT2" s="24" t="s">
        <v>538</v>
      </c>
      <c r="DU2" s="61" t="s">
        <v>542</v>
      </c>
      <c r="DV2" s="61"/>
      <c r="DW2" s="61"/>
      <c r="DX2" s="61"/>
      <c r="DY2" s="61"/>
      <c r="DZ2" s="61"/>
      <c r="EA2" s="61"/>
      <c r="EB2" s="61"/>
      <c r="EC2" s="61"/>
      <c r="ED2" s="61"/>
      <c r="EE2" s="61"/>
      <c r="EF2" s="23" t="s">
        <v>539</v>
      </c>
      <c r="EG2" s="56" t="s">
        <v>543</v>
      </c>
      <c r="EH2" s="56"/>
      <c r="EI2" s="56"/>
      <c r="EJ2" s="56"/>
      <c r="EK2" s="56"/>
      <c r="EL2" s="56"/>
      <c r="EM2" s="56"/>
      <c r="EN2" s="56"/>
      <c r="EO2" s="56"/>
      <c r="EP2" s="56"/>
      <c r="EQ2" s="56"/>
      <c r="ER2" s="24" t="s">
        <v>544</v>
      </c>
    </row>
    <row r="3" spans="1:148" x14ac:dyDescent="0.25">
      <c r="E3" s="64"/>
      <c r="F3" s="64"/>
      <c r="G3" s="64"/>
      <c r="H3" s="64"/>
      <c r="I3" s="64"/>
      <c r="J3" s="64"/>
      <c r="K3" s="64"/>
      <c r="L3" s="64"/>
      <c r="M3" s="64"/>
      <c r="N3" s="64"/>
      <c r="O3" s="77"/>
      <c r="P3" s="77"/>
      <c r="Q3" s="32"/>
      <c r="R3" s="32"/>
      <c r="S3" s="32"/>
      <c r="T3" s="32"/>
      <c r="U3" s="32"/>
      <c r="V3" s="32"/>
      <c r="W3" s="32"/>
      <c r="X3" s="32"/>
      <c r="Y3" s="32"/>
      <c r="Z3" s="32"/>
      <c r="AA3" s="32"/>
      <c r="AB3" s="32"/>
      <c r="AC3" s="66"/>
      <c r="AD3" s="66"/>
      <c r="AE3" s="66"/>
      <c r="AF3" s="66"/>
      <c r="AG3" s="66"/>
      <c r="AH3" s="66"/>
      <c r="AI3" s="66"/>
      <c r="AJ3" s="66"/>
      <c r="AK3" s="66"/>
      <c r="AL3" s="66"/>
      <c r="AM3" s="78"/>
      <c r="AN3" s="78"/>
      <c r="AO3" s="42"/>
      <c r="AP3" s="41"/>
      <c r="AQ3" s="41"/>
      <c r="AR3" s="41"/>
      <c r="AS3" s="41"/>
      <c r="AT3" s="41"/>
      <c r="AU3" s="41"/>
      <c r="AV3" s="41"/>
      <c r="AW3" s="41"/>
      <c r="AX3" s="41"/>
      <c r="AY3" s="41"/>
      <c r="AZ3" s="41"/>
      <c r="BA3" s="66"/>
      <c r="BB3" s="66"/>
      <c r="BC3" s="66"/>
      <c r="BD3" s="66"/>
      <c r="BE3" s="66"/>
      <c r="BF3" s="66"/>
      <c r="BG3" s="66"/>
      <c r="BH3" s="66"/>
      <c r="BI3" s="66"/>
      <c r="BJ3" s="66"/>
      <c r="BK3" s="78"/>
      <c r="BL3" s="78"/>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78"/>
      <c r="DH3" s="78"/>
      <c r="DI3" s="38"/>
      <c r="DJ3" s="38"/>
      <c r="DK3" s="38"/>
      <c r="DL3" s="38"/>
      <c r="DM3" s="38"/>
      <c r="DN3" s="38"/>
      <c r="DO3" s="38"/>
      <c r="DP3" s="38"/>
      <c r="DQ3" s="38"/>
      <c r="DR3" s="39"/>
      <c r="DS3" s="39"/>
      <c r="DT3" s="38"/>
      <c r="DU3" s="66"/>
      <c r="DV3" s="66"/>
      <c r="DW3" s="66"/>
      <c r="DX3" s="66"/>
      <c r="DY3" s="66"/>
      <c r="DZ3" s="66"/>
      <c r="EA3" s="66"/>
      <c r="EB3" s="66"/>
      <c r="EC3" s="66"/>
      <c r="ED3" s="66"/>
      <c r="EE3" s="78"/>
      <c r="EF3" s="78"/>
      <c r="EG3" s="38"/>
      <c r="EH3" s="38"/>
      <c r="EI3" s="38"/>
      <c r="EJ3" s="38"/>
      <c r="EK3" s="38"/>
      <c r="EL3" s="38"/>
      <c r="EM3" s="38"/>
      <c r="EN3" s="38"/>
      <c r="EO3" s="38"/>
      <c r="EP3" s="38"/>
      <c r="EQ3" s="76"/>
      <c r="ER3" s="76"/>
    </row>
    <row r="4" spans="1:148" s="7" customFormat="1" x14ac:dyDescent="0.25">
      <c r="A4" s="7" t="s">
        <v>8</v>
      </c>
      <c r="B4" s="1" t="s">
        <v>515</v>
      </c>
      <c r="C4" s="7" t="s">
        <v>9</v>
      </c>
      <c r="D4" s="7" t="s">
        <v>10</v>
      </c>
      <c r="E4" s="8">
        <v>41640</v>
      </c>
      <c r="F4" s="8">
        <v>41671</v>
      </c>
      <c r="G4" s="8">
        <v>41699</v>
      </c>
      <c r="H4" s="8">
        <v>41730</v>
      </c>
      <c r="I4" s="8">
        <v>41760</v>
      </c>
      <c r="J4" s="8">
        <v>41791</v>
      </c>
      <c r="K4" s="8">
        <v>41821</v>
      </c>
      <c r="L4" s="8">
        <v>41852</v>
      </c>
      <c r="M4" s="8">
        <v>41883</v>
      </c>
      <c r="N4" s="8">
        <v>41913</v>
      </c>
      <c r="O4" s="8">
        <v>41944</v>
      </c>
      <c r="P4" s="8">
        <v>41974</v>
      </c>
      <c r="Q4" s="9">
        <v>41640</v>
      </c>
      <c r="R4" s="9">
        <v>41671</v>
      </c>
      <c r="S4" s="9">
        <v>41699</v>
      </c>
      <c r="T4" s="9">
        <v>41730</v>
      </c>
      <c r="U4" s="9">
        <v>41760</v>
      </c>
      <c r="V4" s="9">
        <v>41791</v>
      </c>
      <c r="W4" s="9">
        <v>41821</v>
      </c>
      <c r="X4" s="9">
        <v>41852</v>
      </c>
      <c r="Y4" s="9">
        <v>41883</v>
      </c>
      <c r="Z4" s="9">
        <v>41913</v>
      </c>
      <c r="AA4" s="9">
        <v>41944</v>
      </c>
      <c r="AB4" s="9">
        <v>41974</v>
      </c>
      <c r="AC4" s="10">
        <v>41640</v>
      </c>
      <c r="AD4" s="10">
        <v>41671</v>
      </c>
      <c r="AE4" s="10">
        <v>41699</v>
      </c>
      <c r="AF4" s="10">
        <v>41730</v>
      </c>
      <c r="AG4" s="10">
        <v>41760</v>
      </c>
      <c r="AH4" s="10">
        <v>41791</v>
      </c>
      <c r="AI4" s="10">
        <v>41821</v>
      </c>
      <c r="AJ4" s="10">
        <v>41852</v>
      </c>
      <c r="AK4" s="10">
        <v>41883</v>
      </c>
      <c r="AL4" s="10">
        <v>41913</v>
      </c>
      <c r="AM4" s="10">
        <v>41944</v>
      </c>
      <c r="AN4" s="10">
        <v>41974</v>
      </c>
      <c r="AO4" s="9">
        <v>41640</v>
      </c>
      <c r="AP4" s="9">
        <v>41671</v>
      </c>
      <c r="AQ4" s="9">
        <v>41699</v>
      </c>
      <c r="AR4" s="9">
        <v>41730</v>
      </c>
      <c r="AS4" s="9">
        <v>41760</v>
      </c>
      <c r="AT4" s="9">
        <v>41791</v>
      </c>
      <c r="AU4" s="9">
        <v>41821</v>
      </c>
      <c r="AV4" s="9">
        <v>41852</v>
      </c>
      <c r="AW4" s="9">
        <v>41883</v>
      </c>
      <c r="AX4" s="9">
        <v>41913</v>
      </c>
      <c r="AY4" s="9">
        <v>41944</v>
      </c>
      <c r="AZ4" s="9">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c r="BY4" s="10">
        <v>41640</v>
      </c>
      <c r="BZ4" s="10">
        <v>41671</v>
      </c>
      <c r="CA4" s="10">
        <v>41699</v>
      </c>
      <c r="CB4" s="10">
        <v>41730</v>
      </c>
      <c r="CC4" s="10">
        <v>41760</v>
      </c>
      <c r="CD4" s="10">
        <v>41791</v>
      </c>
      <c r="CE4" s="10">
        <v>41821</v>
      </c>
      <c r="CF4" s="10">
        <v>41852</v>
      </c>
      <c r="CG4" s="10">
        <v>41883</v>
      </c>
      <c r="CH4" s="10">
        <v>41913</v>
      </c>
      <c r="CI4" s="10">
        <v>41944</v>
      </c>
      <c r="CJ4" s="10">
        <v>41974</v>
      </c>
      <c r="CK4" s="9">
        <v>41640</v>
      </c>
      <c r="CL4" s="9">
        <v>41671</v>
      </c>
      <c r="CM4" s="9">
        <v>41699</v>
      </c>
      <c r="CN4" s="9">
        <v>41730</v>
      </c>
      <c r="CO4" s="9">
        <v>41760</v>
      </c>
      <c r="CP4" s="9">
        <v>41791</v>
      </c>
      <c r="CQ4" s="9">
        <v>41821</v>
      </c>
      <c r="CR4" s="9">
        <v>41852</v>
      </c>
      <c r="CS4" s="9">
        <v>41883</v>
      </c>
      <c r="CT4" s="9">
        <v>41913</v>
      </c>
      <c r="CU4" s="9">
        <v>41944</v>
      </c>
      <c r="CV4" s="9">
        <v>41974</v>
      </c>
      <c r="CW4" s="10">
        <v>41640</v>
      </c>
      <c r="CX4" s="10">
        <v>41671</v>
      </c>
      <c r="CY4" s="10">
        <v>41699</v>
      </c>
      <c r="CZ4" s="10">
        <v>41730</v>
      </c>
      <c r="DA4" s="10">
        <v>41760</v>
      </c>
      <c r="DB4" s="10">
        <v>41791</v>
      </c>
      <c r="DC4" s="10">
        <v>41821</v>
      </c>
      <c r="DD4" s="10">
        <v>41852</v>
      </c>
      <c r="DE4" s="10">
        <v>41883</v>
      </c>
      <c r="DF4" s="10">
        <v>41913</v>
      </c>
      <c r="DG4" s="10">
        <v>41944</v>
      </c>
      <c r="DH4" s="10">
        <v>41974</v>
      </c>
      <c r="DI4" s="9">
        <v>41640</v>
      </c>
      <c r="DJ4" s="9">
        <v>41671</v>
      </c>
      <c r="DK4" s="9">
        <v>41699</v>
      </c>
      <c r="DL4" s="9">
        <v>41730</v>
      </c>
      <c r="DM4" s="9">
        <v>41760</v>
      </c>
      <c r="DN4" s="9">
        <v>41791</v>
      </c>
      <c r="DO4" s="9">
        <v>41821</v>
      </c>
      <c r="DP4" s="9">
        <v>41852</v>
      </c>
      <c r="DQ4" s="9">
        <v>41883</v>
      </c>
      <c r="DR4" s="9">
        <v>41913</v>
      </c>
      <c r="DS4" s="9">
        <v>41944</v>
      </c>
      <c r="DT4" s="9">
        <v>41974</v>
      </c>
      <c r="DU4" s="10">
        <v>41640</v>
      </c>
      <c r="DV4" s="10">
        <v>41671</v>
      </c>
      <c r="DW4" s="10">
        <v>41699</v>
      </c>
      <c r="DX4" s="10">
        <v>41730</v>
      </c>
      <c r="DY4" s="10">
        <v>41760</v>
      </c>
      <c r="DZ4" s="10">
        <v>41791</v>
      </c>
      <c r="EA4" s="10">
        <v>41821</v>
      </c>
      <c r="EB4" s="10">
        <v>41852</v>
      </c>
      <c r="EC4" s="10">
        <v>41883</v>
      </c>
      <c r="ED4" s="10">
        <v>41913</v>
      </c>
      <c r="EE4" s="10">
        <v>41944</v>
      </c>
      <c r="EF4" s="10">
        <v>41974</v>
      </c>
      <c r="EG4" s="9">
        <v>41640</v>
      </c>
      <c r="EH4" s="9">
        <v>41671</v>
      </c>
      <c r="EI4" s="9">
        <v>41699</v>
      </c>
      <c r="EJ4" s="9">
        <v>41730</v>
      </c>
      <c r="EK4" s="9">
        <v>41760</v>
      </c>
      <c r="EL4" s="9">
        <v>41791</v>
      </c>
      <c r="EM4" s="9">
        <v>41821</v>
      </c>
      <c r="EN4" s="9">
        <v>41852</v>
      </c>
      <c r="EO4" s="9">
        <v>41883</v>
      </c>
      <c r="EP4" s="9">
        <v>41913</v>
      </c>
      <c r="EQ4" s="9">
        <v>41944</v>
      </c>
      <c r="ER4" s="9">
        <v>41974</v>
      </c>
    </row>
    <row r="5" spans="1:148" x14ac:dyDescent="0.25">
      <c r="A5" t="s">
        <v>455</v>
      </c>
      <c r="B5" s="1" t="s">
        <v>194</v>
      </c>
      <c r="C5" t="s">
        <v>531</v>
      </c>
      <c r="D5" t="str">
        <f ca="1">VLOOKUP($B5,LossFactorLookup,2,FALSE)</f>
        <v>FortisAlberta DOS - Cochrane EV Partnership (793S)</v>
      </c>
      <c r="M5" s="51">
        <v>143.51358500000001</v>
      </c>
      <c r="N5" s="51">
        <v>1693.89579</v>
      </c>
      <c r="O5" s="51">
        <v>402.70076999999998</v>
      </c>
      <c r="Q5" s="32"/>
      <c r="R5" s="32"/>
      <c r="S5" s="32"/>
      <c r="T5" s="32"/>
      <c r="U5" s="32"/>
      <c r="V5" s="32"/>
      <c r="W5" s="32"/>
      <c r="X5" s="32"/>
      <c r="Y5" s="32">
        <v>790.76</v>
      </c>
      <c r="Z5" s="32">
        <v>9333.3700000000008</v>
      </c>
      <c r="AA5" s="32">
        <v>2218.88</v>
      </c>
      <c r="AB5" s="32"/>
      <c r="AC5" s="31"/>
      <c r="AD5" s="31"/>
      <c r="AE5" s="31"/>
      <c r="AF5" s="31"/>
      <c r="AG5" s="31"/>
      <c r="AH5" s="31"/>
      <c r="AI5" s="31"/>
      <c r="AJ5" s="31"/>
      <c r="AK5" s="31">
        <v>2972.29</v>
      </c>
      <c r="AL5" s="31">
        <v>44717.84</v>
      </c>
      <c r="AM5" s="31">
        <v>12574.57</v>
      </c>
      <c r="AN5" s="31"/>
      <c r="AO5" s="42">
        <v>0.95</v>
      </c>
      <c r="AP5" s="42">
        <v>0.95</v>
      </c>
      <c r="AQ5" s="42">
        <v>0.95</v>
      </c>
      <c r="AR5" s="42">
        <v>0.95</v>
      </c>
      <c r="AS5" s="42">
        <v>0.95</v>
      </c>
      <c r="AT5" s="42">
        <v>0.95</v>
      </c>
      <c r="AU5" s="42">
        <v>0.95</v>
      </c>
      <c r="AV5" s="42">
        <v>0.95</v>
      </c>
      <c r="AW5" s="42">
        <v>0.95</v>
      </c>
      <c r="AX5" s="42">
        <v>0.95</v>
      </c>
      <c r="AY5" s="42">
        <v>0.95</v>
      </c>
      <c r="AZ5" s="42">
        <v>0.95</v>
      </c>
      <c r="BA5" s="31"/>
      <c r="BB5" s="31"/>
      <c r="BC5" s="31"/>
      <c r="BD5" s="31"/>
      <c r="BE5" s="31"/>
      <c r="BF5" s="31"/>
      <c r="BG5" s="31"/>
      <c r="BH5" s="31"/>
      <c r="BI5" s="31">
        <v>28.23</v>
      </c>
      <c r="BJ5" s="31">
        <v>424.82</v>
      </c>
      <c r="BK5" s="31">
        <v>119.46</v>
      </c>
      <c r="BL5" s="31"/>
      <c r="BM5" s="32"/>
      <c r="BN5" s="32"/>
      <c r="BO5" s="32"/>
      <c r="BP5" s="32"/>
      <c r="BQ5" s="32"/>
      <c r="BR5" s="32"/>
      <c r="BS5" s="32"/>
      <c r="BT5" s="32"/>
      <c r="BU5" s="32">
        <v>2578.6799999999998</v>
      </c>
      <c r="BV5" s="32">
        <v>12893.4</v>
      </c>
      <c r="BW5" s="32">
        <v>8058.38</v>
      </c>
      <c r="BX5" s="32"/>
      <c r="BY5" s="31">
        <f t="shared" ref="BY5" si="0">MAX(Q5+BA5,BM5)</f>
        <v>0</v>
      </c>
      <c r="BZ5" s="31">
        <f t="shared" ref="BZ5" si="1">MAX(R5+BB5,BN5)</f>
        <v>0</v>
      </c>
      <c r="CA5" s="31">
        <f t="shared" ref="CA5" si="2">MAX(S5+BC5,BO5)</f>
        <v>0</v>
      </c>
      <c r="CB5" s="31">
        <f t="shared" ref="CB5" si="3">MAX(T5+BD5,BP5)</f>
        <v>0</v>
      </c>
      <c r="CC5" s="31">
        <f t="shared" ref="CC5" si="4">MAX(U5+BE5,BQ5)</f>
        <v>0</v>
      </c>
      <c r="CD5" s="31">
        <f>MAX(V5+BF5,BR5)</f>
        <v>0</v>
      </c>
      <c r="CE5" s="31">
        <f t="shared" ref="CE5" si="5">MAX(W5+BG5,BS5)</f>
        <v>0</v>
      </c>
      <c r="CF5" s="31">
        <f t="shared" ref="CF5" si="6">MAX(X5+BH5,BT5)</f>
        <v>0</v>
      </c>
      <c r="CG5" s="31">
        <f t="shared" ref="CG5" si="7">MAX(Y5+BI5,BU5)</f>
        <v>2578.6799999999998</v>
      </c>
      <c r="CH5" s="31">
        <f t="shared" ref="CH5" si="8">MAX(Z5+BJ5,BV5)</f>
        <v>12893.4</v>
      </c>
      <c r="CI5" s="31">
        <f t="shared" ref="CI5" si="9">MAX(AA5+BK5,BW5)</f>
        <v>8058.38</v>
      </c>
      <c r="CJ5" s="31">
        <f t="shared" ref="CJ5" si="10">MAX(AB5+BL5,BX5)</f>
        <v>0</v>
      </c>
      <c r="CK5" s="6">
        <f t="shared" ref="CK5:CV9" ca="1" si="11">VLOOKUP($B5,LossFactorLookup,3,FALSE)</f>
        <v>0.12</v>
      </c>
      <c r="CL5" s="6">
        <f t="shared" ca="1" si="11"/>
        <v>0.12</v>
      </c>
      <c r="CM5" s="6">
        <f t="shared" ca="1" si="11"/>
        <v>0.12</v>
      </c>
      <c r="CN5" s="6">
        <f t="shared" ca="1" si="11"/>
        <v>0.12</v>
      </c>
      <c r="CO5" s="6">
        <f t="shared" ca="1" si="11"/>
        <v>0.12</v>
      </c>
      <c r="CP5" s="6">
        <f t="shared" ca="1" si="11"/>
        <v>0.12</v>
      </c>
      <c r="CQ5" s="6">
        <f t="shared" ca="1" si="11"/>
        <v>0.12</v>
      </c>
      <c r="CR5" s="6">
        <f t="shared" ca="1" si="11"/>
        <v>0.12</v>
      </c>
      <c r="CS5" s="6">
        <f t="shared" ca="1" si="11"/>
        <v>0.12</v>
      </c>
      <c r="CT5" s="6">
        <f t="shared" ca="1" si="11"/>
        <v>0.12</v>
      </c>
      <c r="CU5" s="6">
        <f t="shared" ca="1" si="11"/>
        <v>0.12</v>
      </c>
      <c r="CV5" s="6">
        <f t="shared" ca="1" si="11"/>
        <v>0.12</v>
      </c>
      <c r="CW5" s="31">
        <f t="shared" ref="CW5:DH5" ca="1" si="12">ROUND(AC5*CK5,2)</f>
        <v>0</v>
      </c>
      <c r="CX5" s="31">
        <f t="shared" ca="1" si="12"/>
        <v>0</v>
      </c>
      <c r="CY5" s="31">
        <f t="shared" ca="1" si="12"/>
        <v>0</v>
      </c>
      <c r="CZ5" s="31">
        <f t="shared" ca="1" si="12"/>
        <v>0</v>
      </c>
      <c r="DA5" s="31">
        <f t="shared" ca="1" si="12"/>
        <v>0</v>
      </c>
      <c r="DB5" s="31">
        <f t="shared" ca="1" si="12"/>
        <v>0</v>
      </c>
      <c r="DC5" s="31">
        <f t="shared" ca="1" si="12"/>
        <v>0</v>
      </c>
      <c r="DD5" s="31">
        <f t="shared" ca="1" si="12"/>
        <v>0</v>
      </c>
      <c r="DE5" s="31">
        <f t="shared" ca="1" si="12"/>
        <v>356.67</v>
      </c>
      <c r="DF5" s="31">
        <f t="shared" ca="1" si="12"/>
        <v>5366.14</v>
      </c>
      <c r="DG5" s="31">
        <f t="shared" ca="1" si="12"/>
        <v>1508.95</v>
      </c>
      <c r="DH5" s="31">
        <f t="shared" ca="1" si="12"/>
        <v>0</v>
      </c>
      <c r="DI5" s="32">
        <f t="shared" ref="DI5:DM5" ca="1" si="13">MAX(Q5+CW5,BM5)</f>
        <v>0</v>
      </c>
      <c r="DJ5" s="32">
        <f t="shared" ca="1" si="13"/>
        <v>0</v>
      </c>
      <c r="DK5" s="32">
        <f t="shared" ca="1" si="13"/>
        <v>0</v>
      </c>
      <c r="DL5" s="32">
        <f t="shared" ca="1" si="13"/>
        <v>0</v>
      </c>
      <c r="DM5" s="32">
        <f t="shared" ca="1" si="13"/>
        <v>0</v>
      </c>
      <c r="DN5" s="32">
        <f ca="1">MAX(V5+DB5,BR5)</f>
        <v>0</v>
      </c>
      <c r="DO5" s="32">
        <f t="shared" ref="DO5:DT5" ca="1" si="14">MAX(W5+DC5,BS5)</f>
        <v>0</v>
      </c>
      <c r="DP5" s="32">
        <f t="shared" ca="1" si="14"/>
        <v>0</v>
      </c>
      <c r="DQ5" s="32">
        <f t="shared" ca="1" si="14"/>
        <v>2578.6799999999998</v>
      </c>
      <c r="DR5" s="32">
        <f t="shared" ca="1" si="14"/>
        <v>14699.510000000002</v>
      </c>
      <c r="DS5" s="32">
        <f t="shared" ca="1" si="14"/>
        <v>8058.38</v>
      </c>
      <c r="DT5" s="32">
        <f t="shared" ca="1" si="14"/>
        <v>0</v>
      </c>
      <c r="DU5" s="31">
        <f ca="1">DI5-BY5</f>
        <v>0</v>
      </c>
      <c r="DV5" s="31">
        <f t="shared" ref="DV5" ca="1" si="15">DJ5-BZ5</f>
        <v>0</v>
      </c>
      <c r="DW5" s="31">
        <f t="shared" ref="DW5" ca="1" si="16">DK5-CA5</f>
        <v>0</v>
      </c>
      <c r="DX5" s="31">
        <f t="shared" ref="DX5" ca="1" si="17">DL5-CB5</f>
        <v>0</v>
      </c>
      <c r="DY5" s="31">
        <f t="shared" ref="DY5" ca="1" si="18">DM5-CC5</f>
        <v>0</v>
      </c>
      <c r="DZ5" s="31">
        <f t="shared" ref="DZ5" ca="1" si="19">DN5-CD5</f>
        <v>0</v>
      </c>
      <c r="EA5" s="31">
        <f t="shared" ref="EA5" ca="1" si="20">DO5-CE5</f>
        <v>0</v>
      </c>
      <c r="EB5" s="31">
        <f t="shared" ref="EB5" ca="1" si="21">DP5-CF5</f>
        <v>0</v>
      </c>
      <c r="EC5" s="31">
        <f t="shared" ref="EC5" ca="1" si="22">DQ5-CG5</f>
        <v>0</v>
      </c>
      <c r="ED5" s="31">
        <f t="shared" ref="ED5" ca="1" si="23">DR5-CH5</f>
        <v>1806.1100000000024</v>
      </c>
      <c r="EE5" s="31">
        <f t="shared" ref="EE5" ca="1" si="24">DS5-CI5</f>
        <v>0</v>
      </c>
      <c r="EF5" s="31">
        <f t="shared" ref="EF5" ca="1" si="25">DT5-CJ5</f>
        <v>0</v>
      </c>
      <c r="EG5" s="32">
        <f ca="1">DU5+BA5</f>
        <v>0</v>
      </c>
      <c r="EH5" s="32">
        <f t="shared" ref="EH5" ca="1" si="26">DV5+BB5</f>
        <v>0</v>
      </c>
      <c r="EI5" s="32">
        <f t="shared" ref="EI5" ca="1" si="27">DW5+BC5</f>
        <v>0</v>
      </c>
      <c r="EJ5" s="32">
        <f t="shared" ref="EJ5" ca="1" si="28">DX5+BD5</f>
        <v>0</v>
      </c>
      <c r="EK5" s="32">
        <f t="shared" ref="EK5" ca="1" si="29">DY5+BE5</f>
        <v>0</v>
      </c>
      <c r="EL5" s="32">
        <f t="shared" ref="EL5" ca="1" si="30">DZ5+BF5</f>
        <v>0</v>
      </c>
      <c r="EM5" s="32">
        <f t="shared" ref="EM5" ca="1" si="31">EA5+BG5</f>
        <v>0</v>
      </c>
      <c r="EN5" s="32">
        <f t="shared" ref="EN5" ca="1" si="32">EB5+BH5</f>
        <v>0</v>
      </c>
      <c r="EO5" s="32">
        <f t="shared" ref="EO5" ca="1" si="33">EC5+BI5</f>
        <v>28.23</v>
      </c>
      <c r="EP5" s="32">
        <f t="shared" ref="EP5" ca="1" si="34">ED5+BJ5</f>
        <v>2230.9300000000026</v>
      </c>
      <c r="EQ5" s="32">
        <f t="shared" ref="EQ5" ca="1" si="35">EE5+BK5</f>
        <v>119.46</v>
      </c>
      <c r="ER5" s="32">
        <f t="shared" ref="ER5" ca="1" si="36">EF5+BL5</f>
        <v>0</v>
      </c>
    </row>
    <row r="6" spans="1:148" x14ac:dyDescent="0.25">
      <c r="A6" t="s">
        <v>455</v>
      </c>
      <c r="B6" s="1" t="s">
        <v>194</v>
      </c>
      <c r="C6" t="s">
        <v>532</v>
      </c>
      <c r="D6" t="str">
        <f ca="1">VLOOKUP($B6,LossFactorLookup,2,FALSE)</f>
        <v>FortisAlberta DOS - Cochrane EV Partnership (793S)</v>
      </c>
      <c r="M6" s="51">
        <v>724.17317000000003</v>
      </c>
      <c r="N6" s="51">
        <v>2046.62357</v>
      </c>
      <c r="O6" s="51">
        <v>377.99047000000002</v>
      </c>
      <c r="Q6" s="32"/>
      <c r="R6" s="32"/>
      <c r="S6" s="32"/>
      <c r="T6" s="32"/>
      <c r="U6" s="32"/>
      <c r="V6" s="32"/>
      <c r="W6" s="32"/>
      <c r="X6" s="32"/>
      <c r="Y6" s="32">
        <v>3990.19</v>
      </c>
      <c r="Z6" s="32">
        <v>11276.9</v>
      </c>
      <c r="AA6" s="32">
        <v>2082.73</v>
      </c>
      <c r="AB6" s="32"/>
      <c r="AC6" s="31"/>
      <c r="AD6" s="31"/>
      <c r="AE6" s="31"/>
      <c r="AF6" s="31"/>
      <c r="AG6" s="31"/>
      <c r="AH6" s="31"/>
      <c r="AI6" s="31"/>
      <c r="AJ6" s="31"/>
      <c r="AK6" s="31">
        <v>23243.64</v>
      </c>
      <c r="AL6" s="31">
        <v>63563.4</v>
      </c>
      <c r="AM6" s="31">
        <v>7512.57</v>
      </c>
      <c r="AN6" s="31"/>
      <c r="AO6" s="42">
        <v>0.95</v>
      </c>
      <c r="AP6" s="42">
        <v>0.95</v>
      </c>
      <c r="AQ6" s="42">
        <v>0.95</v>
      </c>
      <c r="AR6" s="42">
        <v>0.95</v>
      </c>
      <c r="AS6" s="42">
        <v>0.95</v>
      </c>
      <c r="AT6" s="42">
        <v>0.95</v>
      </c>
      <c r="AU6" s="42">
        <v>0.95</v>
      </c>
      <c r="AV6" s="42">
        <v>0.95</v>
      </c>
      <c r="AW6" s="42">
        <v>0.95</v>
      </c>
      <c r="AX6" s="42">
        <v>0.95</v>
      </c>
      <c r="AY6" s="42">
        <v>0.95</v>
      </c>
      <c r="AZ6" s="42">
        <v>0.95</v>
      </c>
      <c r="BA6" s="31"/>
      <c r="BB6" s="31"/>
      <c r="BC6" s="31"/>
      <c r="BD6" s="31"/>
      <c r="BE6" s="31"/>
      <c r="BF6" s="31"/>
      <c r="BG6" s="31"/>
      <c r="BH6" s="31"/>
      <c r="BI6" s="31">
        <v>220.81</v>
      </c>
      <c r="BJ6" s="31">
        <v>603.85</v>
      </c>
      <c r="BK6" s="31">
        <v>71.37</v>
      </c>
      <c r="BL6" s="31"/>
      <c r="BM6" s="32"/>
      <c r="BN6" s="32"/>
      <c r="BO6" s="32"/>
      <c r="BP6" s="32"/>
      <c r="BQ6" s="32"/>
      <c r="BR6" s="32"/>
      <c r="BS6" s="32"/>
      <c r="BT6" s="32"/>
      <c r="BU6" s="32">
        <v>5157.3599999999997</v>
      </c>
      <c r="BV6" s="32">
        <v>12893.4</v>
      </c>
      <c r="BW6" s="32">
        <v>7628.6</v>
      </c>
      <c r="BX6" s="32"/>
      <c r="BY6" s="31">
        <f t="shared" ref="BY6:BY9" si="37">MAX(Q6+BA6,BM6)</f>
        <v>0</v>
      </c>
      <c r="BZ6" s="31">
        <f t="shared" ref="BZ6:BZ9" si="38">MAX(R6+BB6,BN6)</f>
        <v>0</v>
      </c>
      <c r="CA6" s="31">
        <f t="shared" ref="CA6:CA9" si="39">MAX(S6+BC6,BO6)</f>
        <v>0</v>
      </c>
      <c r="CB6" s="31">
        <f t="shared" ref="CB6:CB9" si="40">MAX(T6+BD6,BP6)</f>
        <v>0</v>
      </c>
      <c r="CC6" s="31">
        <f t="shared" ref="CC6:CC9" si="41">MAX(U6+BE6,BQ6)</f>
        <v>0</v>
      </c>
      <c r="CD6" s="31">
        <f t="shared" ref="CD6:CD9" si="42">MAX(V6+BF6,BR6)</f>
        <v>0</v>
      </c>
      <c r="CE6" s="31">
        <f t="shared" ref="CE6:CE9" si="43">MAX(W6+BG6,BS6)</f>
        <v>0</v>
      </c>
      <c r="CF6" s="31">
        <f t="shared" ref="CF6:CF9" si="44">MAX(X6+BH6,BT6)</f>
        <v>0</v>
      </c>
      <c r="CG6" s="31">
        <f t="shared" ref="CG6:CG9" si="45">MAX(Y6+BI6,BU6)</f>
        <v>5157.3599999999997</v>
      </c>
      <c r="CH6" s="31">
        <f t="shared" ref="CH6:CH9" si="46">MAX(Z6+BJ6,BV6)</f>
        <v>12893.4</v>
      </c>
      <c r="CI6" s="31">
        <f t="shared" ref="CI6:CI9" si="47">MAX(AA6+BK6,BW6)</f>
        <v>7628.6</v>
      </c>
      <c r="CJ6" s="31">
        <f t="shared" ref="CJ6:CJ9" si="48">MAX(AB6+BL6,BX6)</f>
        <v>0</v>
      </c>
      <c r="CK6" s="6">
        <f t="shared" ca="1" si="11"/>
        <v>0.12</v>
      </c>
      <c r="CL6" s="6">
        <f t="shared" ca="1" si="11"/>
        <v>0.12</v>
      </c>
      <c r="CM6" s="6">
        <f t="shared" ca="1" si="11"/>
        <v>0.12</v>
      </c>
      <c r="CN6" s="6">
        <f t="shared" ca="1" si="11"/>
        <v>0.12</v>
      </c>
      <c r="CO6" s="6">
        <f t="shared" ca="1" si="11"/>
        <v>0.12</v>
      </c>
      <c r="CP6" s="6">
        <f t="shared" ca="1" si="11"/>
        <v>0.12</v>
      </c>
      <c r="CQ6" s="6">
        <f t="shared" ca="1" si="11"/>
        <v>0.12</v>
      </c>
      <c r="CR6" s="6">
        <f t="shared" ca="1" si="11"/>
        <v>0.12</v>
      </c>
      <c r="CS6" s="6">
        <f t="shared" ca="1" si="11"/>
        <v>0.12</v>
      </c>
      <c r="CT6" s="6">
        <f t="shared" ca="1" si="11"/>
        <v>0.12</v>
      </c>
      <c r="CU6" s="6">
        <f t="shared" ca="1" si="11"/>
        <v>0.12</v>
      </c>
      <c r="CV6" s="6">
        <f t="shared" ca="1" si="11"/>
        <v>0.12</v>
      </c>
      <c r="CW6" s="31">
        <f t="shared" ref="CW6:CW9" ca="1" si="49">ROUND(AC6*CK6,2)</f>
        <v>0</v>
      </c>
      <c r="CX6" s="31">
        <f t="shared" ref="CX6:CX9" ca="1" si="50">ROUND(AD6*CL6,2)</f>
        <v>0</v>
      </c>
      <c r="CY6" s="31">
        <f t="shared" ref="CY6:CY9" ca="1" si="51">ROUND(AE6*CM6,2)</f>
        <v>0</v>
      </c>
      <c r="CZ6" s="31">
        <f t="shared" ref="CZ6:CZ9" ca="1" si="52">ROUND(AF6*CN6,2)</f>
        <v>0</v>
      </c>
      <c r="DA6" s="31">
        <f t="shared" ref="DA6:DA9" ca="1" si="53">ROUND(AG6*CO6,2)</f>
        <v>0</v>
      </c>
      <c r="DB6" s="31">
        <f t="shared" ref="DB6:DB9" ca="1" si="54">ROUND(AH6*CP6,2)</f>
        <v>0</v>
      </c>
      <c r="DC6" s="31">
        <f t="shared" ref="DC6:DC9" ca="1" si="55">ROUND(AI6*CQ6,2)</f>
        <v>0</v>
      </c>
      <c r="DD6" s="31">
        <f t="shared" ref="DD6:DD9" ca="1" si="56">ROUND(AJ6*CR6,2)</f>
        <v>0</v>
      </c>
      <c r="DE6" s="31">
        <f t="shared" ref="DE6:DE9" ca="1" si="57">ROUND(AK6*CS6,2)</f>
        <v>2789.24</v>
      </c>
      <c r="DF6" s="31">
        <f t="shared" ref="DF6:DF9" ca="1" si="58">ROUND(AL6*CT6,2)</f>
        <v>7627.61</v>
      </c>
      <c r="DG6" s="31">
        <f t="shared" ref="DG6:DG9" ca="1" si="59">ROUND(AM6*CU6,2)</f>
        <v>901.51</v>
      </c>
      <c r="DH6" s="31">
        <f t="shared" ref="DH6:DH9" ca="1" si="60">ROUND(AN6*CV6,2)</f>
        <v>0</v>
      </c>
      <c r="DI6" s="32">
        <f t="shared" ref="DI6:DI9" ca="1" si="61">MAX(Q6+CW6,BM6)</f>
        <v>0</v>
      </c>
      <c r="DJ6" s="32">
        <f t="shared" ref="DJ6:DJ9" ca="1" si="62">MAX(R6+CX6,BN6)</f>
        <v>0</v>
      </c>
      <c r="DK6" s="32">
        <f t="shared" ref="DK6:DK9" ca="1" si="63">MAX(S6+CY6,BO6)</f>
        <v>0</v>
      </c>
      <c r="DL6" s="32">
        <f t="shared" ref="DL6:DL9" ca="1" si="64">MAX(T6+CZ6,BP6)</f>
        <v>0</v>
      </c>
      <c r="DM6" s="32">
        <f t="shared" ref="DM6:DM9" ca="1" si="65">MAX(U6+DA6,BQ6)</f>
        <v>0</v>
      </c>
      <c r="DN6" s="32">
        <f t="shared" ref="DN6:DN9" ca="1" si="66">MAX(V6+DB6,BR6)</f>
        <v>0</v>
      </c>
      <c r="DO6" s="32">
        <f t="shared" ref="DO6:DO9" ca="1" si="67">MAX(W6+DC6,BS6)</f>
        <v>0</v>
      </c>
      <c r="DP6" s="32">
        <f t="shared" ref="DP6:DP9" ca="1" si="68">MAX(X6+DD6,BT6)</f>
        <v>0</v>
      </c>
      <c r="DQ6" s="32">
        <f t="shared" ref="DQ6:DQ9" ca="1" si="69">MAX(Y6+DE6,BU6)</f>
        <v>6779.43</v>
      </c>
      <c r="DR6" s="32">
        <f t="shared" ref="DR6:DR9" ca="1" si="70">MAX(Z6+DF6,BV6)</f>
        <v>18904.509999999998</v>
      </c>
      <c r="DS6" s="32">
        <f t="shared" ref="DS6:DS9" ca="1" si="71">MAX(AA6+DG6,BW6)</f>
        <v>7628.6</v>
      </c>
      <c r="DT6" s="32">
        <f t="shared" ref="DT6:DT9" ca="1" si="72">MAX(AB6+DH6,BX6)</f>
        <v>0</v>
      </c>
      <c r="DU6" s="31">
        <f t="shared" ref="DU6:DU9" ca="1" si="73">DI6-BY6</f>
        <v>0</v>
      </c>
      <c r="DV6" s="31">
        <f t="shared" ref="DV6:DV9" ca="1" si="74">DJ6-BZ6</f>
        <v>0</v>
      </c>
      <c r="DW6" s="31">
        <f t="shared" ref="DW6:DW9" ca="1" si="75">DK6-CA6</f>
        <v>0</v>
      </c>
      <c r="DX6" s="31">
        <f t="shared" ref="DX6:DX9" ca="1" si="76">DL6-CB6</f>
        <v>0</v>
      </c>
      <c r="DY6" s="31">
        <f t="shared" ref="DY6:DY9" ca="1" si="77">DM6-CC6</f>
        <v>0</v>
      </c>
      <c r="DZ6" s="31">
        <f t="shared" ref="DZ6:DZ9" ca="1" si="78">DN6-CD6</f>
        <v>0</v>
      </c>
      <c r="EA6" s="31">
        <f t="shared" ref="EA6:EA9" ca="1" si="79">DO6-CE6</f>
        <v>0</v>
      </c>
      <c r="EB6" s="31">
        <f t="shared" ref="EB6:EB9" ca="1" si="80">DP6-CF6</f>
        <v>0</v>
      </c>
      <c r="EC6" s="31">
        <f t="shared" ref="EC6:EC9" ca="1" si="81">DQ6-CG6</f>
        <v>1622.0700000000006</v>
      </c>
      <c r="ED6" s="31">
        <f t="shared" ref="ED6:ED9" ca="1" si="82">DR6-CH6</f>
        <v>6011.1099999999988</v>
      </c>
      <c r="EE6" s="31">
        <f t="shared" ref="EE6:EE9" ca="1" si="83">DS6-CI6</f>
        <v>0</v>
      </c>
      <c r="EF6" s="31">
        <f t="shared" ref="EF6:EF9" ca="1" si="84">DT6-CJ6</f>
        <v>0</v>
      </c>
      <c r="EG6" s="32">
        <f t="shared" ref="EG6:EG9" ca="1" si="85">DU6+BA6</f>
        <v>0</v>
      </c>
      <c r="EH6" s="32">
        <f t="shared" ref="EH6:EH9" ca="1" si="86">DV6+BB6</f>
        <v>0</v>
      </c>
      <c r="EI6" s="32">
        <f t="shared" ref="EI6:EI9" ca="1" si="87">DW6+BC6</f>
        <v>0</v>
      </c>
      <c r="EJ6" s="32">
        <f t="shared" ref="EJ6:EJ9" ca="1" si="88">DX6+BD6</f>
        <v>0</v>
      </c>
      <c r="EK6" s="32">
        <f t="shared" ref="EK6:EK9" ca="1" si="89">DY6+BE6</f>
        <v>0</v>
      </c>
      <c r="EL6" s="32">
        <f t="shared" ref="EL6:EL9" ca="1" si="90">DZ6+BF6</f>
        <v>0</v>
      </c>
      <c r="EM6" s="32">
        <f t="shared" ref="EM6:EM9" ca="1" si="91">EA6+BG6</f>
        <v>0</v>
      </c>
      <c r="EN6" s="32">
        <f t="shared" ref="EN6:EN9" ca="1" si="92">EB6+BH6</f>
        <v>0</v>
      </c>
      <c r="EO6" s="32">
        <f t="shared" ref="EO6:EO9" ca="1" si="93">EC6+BI6</f>
        <v>1842.8800000000006</v>
      </c>
      <c r="EP6" s="32">
        <f t="shared" ref="EP6:EP9" ca="1" si="94">ED6+BJ6</f>
        <v>6614.9599999999991</v>
      </c>
      <c r="EQ6" s="32">
        <f t="shared" ref="EQ6:EQ9" ca="1" si="95">EE6+BK6</f>
        <v>71.37</v>
      </c>
      <c r="ER6" s="32">
        <f t="shared" ref="ER6:ER9" ca="1" si="96">EF6+BL6</f>
        <v>0</v>
      </c>
    </row>
    <row r="7" spans="1:148" x14ac:dyDescent="0.25">
      <c r="A7" t="s">
        <v>455</v>
      </c>
      <c r="B7" s="1" t="s">
        <v>194</v>
      </c>
      <c r="C7" t="s">
        <v>551</v>
      </c>
      <c r="D7" t="str">
        <f ca="1">VLOOKUP($B7,LossFactorLookup,2,FALSE)</f>
        <v>FortisAlberta DOS - Cochrane EV Partnership (793S)</v>
      </c>
      <c r="M7" s="51">
        <v>1380.2636</v>
      </c>
      <c r="N7" s="51">
        <v>1900.91111</v>
      </c>
      <c r="Q7" s="32"/>
      <c r="R7" s="32"/>
      <c r="S7" s="32"/>
      <c r="T7" s="32"/>
      <c r="U7" s="32"/>
      <c r="V7" s="32"/>
      <c r="W7" s="32"/>
      <c r="X7" s="32"/>
      <c r="Y7" s="32">
        <v>7605.25</v>
      </c>
      <c r="Z7" s="32">
        <v>10474.02</v>
      </c>
      <c r="AA7" s="32"/>
      <c r="AB7" s="32"/>
      <c r="AC7" s="31"/>
      <c r="AD7" s="31"/>
      <c r="AE7" s="31"/>
      <c r="AF7" s="31"/>
      <c r="AG7" s="31"/>
      <c r="AH7" s="31"/>
      <c r="AI7" s="31"/>
      <c r="AJ7" s="31"/>
      <c r="AK7" s="31">
        <v>45793.73</v>
      </c>
      <c r="AL7" s="31">
        <v>55259.8</v>
      </c>
      <c r="AM7" s="31"/>
      <c r="AN7" s="31"/>
      <c r="AO7" s="42">
        <v>0.95</v>
      </c>
      <c r="AP7" s="42">
        <v>0.95</v>
      </c>
      <c r="AQ7" s="42">
        <v>0.95</v>
      </c>
      <c r="AR7" s="42">
        <v>0.95</v>
      </c>
      <c r="AS7" s="42">
        <v>0.95</v>
      </c>
      <c r="AT7" s="42">
        <v>0.95</v>
      </c>
      <c r="AU7" s="42">
        <v>0.95</v>
      </c>
      <c r="AV7" s="42">
        <v>0.95</v>
      </c>
      <c r="AW7" s="42">
        <v>0.95</v>
      </c>
      <c r="AX7" s="42">
        <v>0.95</v>
      </c>
      <c r="AY7" s="42">
        <v>0.95</v>
      </c>
      <c r="AZ7" s="42">
        <v>0.95</v>
      </c>
      <c r="BA7" s="31"/>
      <c r="BB7" s="31"/>
      <c r="BC7" s="31"/>
      <c r="BD7" s="31"/>
      <c r="BE7" s="31"/>
      <c r="BF7" s="31"/>
      <c r="BG7" s="31"/>
      <c r="BH7" s="31"/>
      <c r="BI7" s="31">
        <v>435.04</v>
      </c>
      <c r="BJ7" s="31">
        <v>524.97</v>
      </c>
      <c r="BK7" s="31"/>
      <c r="BL7" s="31"/>
      <c r="BM7" s="32"/>
      <c r="BN7" s="32"/>
      <c r="BO7" s="32"/>
      <c r="BP7" s="32"/>
      <c r="BQ7" s="32"/>
      <c r="BR7" s="32"/>
      <c r="BS7" s="32"/>
      <c r="BT7" s="32"/>
      <c r="BU7" s="32">
        <v>9562.6</v>
      </c>
      <c r="BV7" s="32">
        <v>12893.4</v>
      </c>
      <c r="BW7" s="32"/>
      <c r="BX7" s="32"/>
      <c r="BY7" s="31">
        <f t="shared" si="37"/>
        <v>0</v>
      </c>
      <c r="BZ7" s="31">
        <f t="shared" si="38"/>
        <v>0</v>
      </c>
      <c r="CA7" s="31">
        <f t="shared" si="39"/>
        <v>0</v>
      </c>
      <c r="CB7" s="31">
        <f t="shared" si="40"/>
        <v>0</v>
      </c>
      <c r="CC7" s="31">
        <f t="shared" si="41"/>
        <v>0</v>
      </c>
      <c r="CD7" s="31">
        <f t="shared" si="42"/>
        <v>0</v>
      </c>
      <c r="CE7" s="31">
        <f t="shared" si="43"/>
        <v>0</v>
      </c>
      <c r="CF7" s="31">
        <f t="shared" si="44"/>
        <v>0</v>
      </c>
      <c r="CG7" s="31">
        <f t="shared" si="45"/>
        <v>9562.6</v>
      </c>
      <c r="CH7" s="31">
        <f t="shared" si="46"/>
        <v>12893.4</v>
      </c>
      <c r="CI7" s="31">
        <f t="shared" si="47"/>
        <v>0</v>
      </c>
      <c r="CJ7" s="31">
        <f t="shared" si="48"/>
        <v>0</v>
      </c>
      <c r="CK7" s="6">
        <f t="shared" ca="1" si="11"/>
        <v>0.12</v>
      </c>
      <c r="CL7" s="6">
        <f t="shared" ca="1" si="11"/>
        <v>0.12</v>
      </c>
      <c r="CM7" s="6">
        <f t="shared" ca="1" si="11"/>
        <v>0.12</v>
      </c>
      <c r="CN7" s="6">
        <f t="shared" ca="1" si="11"/>
        <v>0.12</v>
      </c>
      <c r="CO7" s="6">
        <f t="shared" ca="1" si="11"/>
        <v>0.12</v>
      </c>
      <c r="CP7" s="6">
        <f t="shared" ca="1" si="11"/>
        <v>0.12</v>
      </c>
      <c r="CQ7" s="6">
        <f t="shared" ca="1" si="11"/>
        <v>0.12</v>
      </c>
      <c r="CR7" s="6">
        <f t="shared" ca="1" si="11"/>
        <v>0.12</v>
      </c>
      <c r="CS7" s="6">
        <f t="shared" ca="1" si="11"/>
        <v>0.12</v>
      </c>
      <c r="CT7" s="6">
        <f t="shared" ca="1" si="11"/>
        <v>0.12</v>
      </c>
      <c r="CU7" s="6">
        <f t="shared" ca="1" si="11"/>
        <v>0.12</v>
      </c>
      <c r="CV7" s="6">
        <f t="shared" ca="1" si="11"/>
        <v>0.12</v>
      </c>
      <c r="CW7" s="31">
        <f t="shared" ca="1" si="49"/>
        <v>0</v>
      </c>
      <c r="CX7" s="31">
        <f t="shared" ca="1" si="50"/>
        <v>0</v>
      </c>
      <c r="CY7" s="31">
        <f t="shared" ca="1" si="51"/>
        <v>0</v>
      </c>
      <c r="CZ7" s="31">
        <f t="shared" ca="1" si="52"/>
        <v>0</v>
      </c>
      <c r="DA7" s="31">
        <f t="shared" ca="1" si="53"/>
        <v>0</v>
      </c>
      <c r="DB7" s="31">
        <f t="shared" ca="1" si="54"/>
        <v>0</v>
      </c>
      <c r="DC7" s="31">
        <f t="shared" ca="1" si="55"/>
        <v>0</v>
      </c>
      <c r="DD7" s="31">
        <f t="shared" ca="1" si="56"/>
        <v>0</v>
      </c>
      <c r="DE7" s="31">
        <f t="shared" ca="1" si="57"/>
        <v>5495.25</v>
      </c>
      <c r="DF7" s="31">
        <f t="shared" ca="1" si="58"/>
        <v>6631.18</v>
      </c>
      <c r="DG7" s="31">
        <f t="shared" ca="1" si="59"/>
        <v>0</v>
      </c>
      <c r="DH7" s="31">
        <f t="shared" ca="1" si="60"/>
        <v>0</v>
      </c>
      <c r="DI7" s="32">
        <f t="shared" ca="1" si="61"/>
        <v>0</v>
      </c>
      <c r="DJ7" s="32">
        <f t="shared" ca="1" si="62"/>
        <v>0</v>
      </c>
      <c r="DK7" s="32">
        <f t="shared" ca="1" si="63"/>
        <v>0</v>
      </c>
      <c r="DL7" s="32">
        <f t="shared" ca="1" si="64"/>
        <v>0</v>
      </c>
      <c r="DM7" s="32">
        <f t="shared" ca="1" si="65"/>
        <v>0</v>
      </c>
      <c r="DN7" s="32">
        <f t="shared" ca="1" si="66"/>
        <v>0</v>
      </c>
      <c r="DO7" s="32">
        <f t="shared" ca="1" si="67"/>
        <v>0</v>
      </c>
      <c r="DP7" s="32">
        <f t="shared" ca="1" si="68"/>
        <v>0</v>
      </c>
      <c r="DQ7" s="32">
        <f t="shared" ca="1" si="69"/>
        <v>13100.5</v>
      </c>
      <c r="DR7" s="32">
        <f t="shared" ca="1" si="70"/>
        <v>17105.2</v>
      </c>
      <c r="DS7" s="32">
        <f t="shared" ca="1" si="71"/>
        <v>0</v>
      </c>
      <c r="DT7" s="32">
        <f t="shared" ca="1" si="72"/>
        <v>0</v>
      </c>
      <c r="DU7" s="31">
        <f t="shared" ca="1" si="73"/>
        <v>0</v>
      </c>
      <c r="DV7" s="31">
        <f t="shared" ca="1" si="74"/>
        <v>0</v>
      </c>
      <c r="DW7" s="31">
        <f t="shared" ca="1" si="75"/>
        <v>0</v>
      </c>
      <c r="DX7" s="31">
        <f t="shared" ca="1" si="76"/>
        <v>0</v>
      </c>
      <c r="DY7" s="31">
        <f t="shared" ca="1" si="77"/>
        <v>0</v>
      </c>
      <c r="DZ7" s="31">
        <f t="shared" ca="1" si="78"/>
        <v>0</v>
      </c>
      <c r="EA7" s="31">
        <f t="shared" ca="1" si="79"/>
        <v>0</v>
      </c>
      <c r="EB7" s="31">
        <f t="shared" ca="1" si="80"/>
        <v>0</v>
      </c>
      <c r="EC7" s="31">
        <f t="shared" ca="1" si="81"/>
        <v>3537.8999999999996</v>
      </c>
      <c r="ED7" s="31">
        <f t="shared" ca="1" si="82"/>
        <v>4211.8000000000011</v>
      </c>
      <c r="EE7" s="31">
        <f t="shared" ca="1" si="83"/>
        <v>0</v>
      </c>
      <c r="EF7" s="31">
        <f t="shared" ca="1" si="84"/>
        <v>0</v>
      </c>
      <c r="EG7" s="32">
        <f t="shared" ca="1" si="85"/>
        <v>0</v>
      </c>
      <c r="EH7" s="32">
        <f t="shared" ca="1" si="86"/>
        <v>0</v>
      </c>
      <c r="EI7" s="32">
        <f t="shared" ca="1" si="87"/>
        <v>0</v>
      </c>
      <c r="EJ7" s="32">
        <f t="shared" ca="1" si="88"/>
        <v>0</v>
      </c>
      <c r="EK7" s="32">
        <f t="shared" ca="1" si="89"/>
        <v>0</v>
      </c>
      <c r="EL7" s="32">
        <f t="shared" ca="1" si="90"/>
        <v>0</v>
      </c>
      <c r="EM7" s="32">
        <f t="shared" ca="1" si="91"/>
        <v>0</v>
      </c>
      <c r="EN7" s="32">
        <f t="shared" ca="1" si="92"/>
        <v>0</v>
      </c>
      <c r="EO7" s="32">
        <f t="shared" ca="1" si="93"/>
        <v>3972.9399999999996</v>
      </c>
      <c r="EP7" s="32">
        <f t="shared" ca="1" si="94"/>
        <v>4736.7700000000013</v>
      </c>
      <c r="EQ7" s="32">
        <f t="shared" ca="1" si="95"/>
        <v>0</v>
      </c>
      <c r="ER7" s="32">
        <f t="shared" ca="1" si="96"/>
        <v>0</v>
      </c>
    </row>
    <row r="8" spans="1:148" x14ac:dyDescent="0.25">
      <c r="A8" t="s">
        <v>455</v>
      </c>
      <c r="B8" s="1" t="s">
        <v>194</v>
      </c>
      <c r="C8" t="s">
        <v>552</v>
      </c>
      <c r="D8" t="str">
        <f ca="1">VLOOKUP($B8,LossFactorLookup,2,FALSE)</f>
        <v>FortisAlberta DOS - Cochrane EV Partnership (793S)</v>
      </c>
      <c r="N8" s="51">
        <v>1747.5723700000001</v>
      </c>
      <c r="Q8" s="32"/>
      <c r="R8" s="32"/>
      <c r="S8" s="32"/>
      <c r="T8" s="32"/>
      <c r="U8" s="32"/>
      <c r="V8" s="32"/>
      <c r="W8" s="32"/>
      <c r="X8" s="32"/>
      <c r="Y8" s="32"/>
      <c r="Z8" s="32">
        <v>9629.1200000000008</v>
      </c>
      <c r="AA8" s="32"/>
      <c r="AB8" s="32"/>
      <c r="AC8" s="31"/>
      <c r="AD8" s="31"/>
      <c r="AE8" s="31"/>
      <c r="AF8" s="31"/>
      <c r="AG8" s="31"/>
      <c r="AH8" s="31"/>
      <c r="AI8" s="31"/>
      <c r="AJ8" s="31"/>
      <c r="AK8" s="31"/>
      <c r="AL8" s="31">
        <v>43374.52</v>
      </c>
      <c r="AM8" s="31"/>
      <c r="AN8" s="31"/>
      <c r="AO8" s="42">
        <v>0.95</v>
      </c>
      <c r="AP8" s="42">
        <v>0.95</v>
      </c>
      <c r="AQ8" s="42">
        <v>0.95</v>
      </c>
      <c r="AR8" s="42">
        <v>0.95</v>
      </c>
      <c r="AS8" s="42">
        <v>0.95</v>
      </c>
      <c r="AT8" s="42">
        <v>0.95</v>
      </c>
      <c r="AU8" s="42">
        <v>0.95</v>
      </c>
      <c r="AV8" s="42">
        <v>0.95</v>
      </c>
      <c r="AW8" s="42">
        <v>0.95</v>
      </c>
      <c r="AX8" s="42">
        <v>0.95</v>
      </c>
      <c r="AY8" s="42">
        <v>0.95</v>
      </c>
      <c r="AZ8" s="42">
        <v>0.95</v>
      </c>
      <c r="BA8" s="31"/>
      <c r="BB8" s="31"/>
      <c r="BC8" s="31"/>
      <c r="BD8" s="31"/>
      <c r="BE8" s="31"/>
      <c r="BF8" s="31"/>
      <c r="BG8" s="31"/>
      <c r="BH8" s="31"/>
      <c r="BI8" s="31"/>
      <c r="BJ8" s="31">
        <v>412.06</v>
      </c>
      <c r="BK8" s="31"/>
      <c r="BL8" s="31"/>
      <c r="BM8" s="32"/>
      <c r="BN8" s="32"/>
      <c r="BO8" s="32"/>
      <c r="BP8" s="32"/>
      <c r="BQ8" s="32"/>
      <c r="BR8" s="32"/>
      <c r="BS8" s="32"/>
      <c r="BT8" s="32"/>
      <c r="BU8" s="32"/>
      <c r="BV8" s="32">
        <v>12893.4</v>
      </c>
      <c r="BW8" s="32"/>
      <c r="BX8" s="32"/>
      <c r="BY8" s="31">
        <f t="shared" si="37"/>
        <v>0</v>
      </c>
      <c r="BZ8" s="31">
        <f t="shared" si="38"/>
        <v>0</v>
      </c>
      <c r="CA8" s="31">
        <f t="shared" si="39"/>
        <v>0</v>
      </c>
      <c r="CB8" s="31">
        <f t="shared" si="40"/>
        <v>0</v>
      </c>
      <c r="CC8" s="31">
        <f t="shared" si="41"/>
        <v>0</v>
      </c>
      <c r="CD8" s="31">
        <f t="shared" si="42"/>
        <v>0</v>
      </c>
      <c r="CE8" s="31">
        <f t="shared" si="43"/>
        <v>0</v>
      </c>
      <c r="CF8" s="31">
        <f t="shared" si="44"/>
        <v>0</v>
      </c>
      <c r="CG8" s="31">
        <f t="shared" si="45"/>
        <v>0</v>
      </c>
      <c r="CH8" s="31">
        <f t="shared" si="46"/>
        <v>12893.4</v>
      </c>
      <c r="CI8" s="31">
        <f t="shared" si="47"/>
        <v>0</v>
      </c>
      <c r="CJ8" s="31">
        <f t="shared" si="48"/>
        <v>0</v>
      </c>
      <c r="CK8" s="6">
        <f t="shared" ca="1" si="11"/>
        <v>0.12</v>
      </c>
      <c r="CL8" s="6">
        <f t="shared" ca="1" si="11"/>
        <v>0.12</v>
      </c>
      <c r="CM8" s="6">
        <f t="shared" ca="1" si="11"/>
        <v>0.12</v>
      </c>
      <c r="CN8" s="6">
        <f t="shared" ca="1" si="11"/>
        <v>0.12</v>
      </c>
      <c r="CO8" s="6">
        <f t="shared" ca="1" si="11"/>
        <v>0.12</v>
      </c>
      <c r="CP8" s="6">
        <f t="shared" ca="1" si="11"/>
        <v>0.12</v>
      </c>
      <c r="CQ8" s="6">
        <f t="shared" ca="1" si="11"/>
        <v>0.12</v>
      </c>
      <c r="CR8" s="6">
        <f t="shared" ca="1" si="11"/>
        <v>0.12</v>
      </c>
      <c r="CS8" s="6">
        <f t="shared" ca="1" si="11"/>
        <v>0.12</v>
      </c>
      <c r="CT8" s="6">
        <f t="shared" ca="1" si="11"/>
        <v>0.12</v>
      </c>
      <c r="CU8" s="6">
        <f t="shared" ca="1" si="11"/>
        <v>0.12</v>
      </c>
      <c r="CV8" s="6">
        <f t="shared" ca="1" si="11"/>
        <v>0.12</v>
      </c>
      <c r="CW8" s="31">
        <f t="shared" ca="1" si="49"/>
        <v>0</v>
      </c>
      <c r="CX8" s="31">
        <f t="shared" ca="1" si="50"/>
        <v>0</v>
      </c>
      <c r="CY8" s="31">
        <f t="shared" ca="1" si="51"/>
        <v>0</v>
      </c>
      <c r="CZ8" s="31">
        <f t="shared" ca="1" si="52"/>
        <v>0</v>
      </c>
      <c r="DA8" s="31">
        <f t="shared" ca="1" si="53"/>
        <v>0</v>
      </c>
      <c r="DB8" s="31">
        <f t="shared" ca="1" si="54"/>
        <v>0</v>
      </c>
      <c r="DC8" s="31">
        <f t="shared" ca="1" si="55"/>
        <v>0</v>
      </c>
      <c r="DD8" s="31">
        <f t="shared" ca="1" si="56"/>
        <v>0</v>
      </c>
      <c r="DE8" s="31">
        <f t="shared" ca="1" si="57"/>
        <v>0</v>
      </c>
      <c r="DF8" s="31">
        <f t="shared" ca="1" si="58"/>
        <v>5204.9399999999996</v>
      </c>
      <c r="DG8" s="31">
        <f t="shared" ca="1" si="59"/>
        <v>0</v>
      </c>
      <c r="DH8" s="31">
        <f t="shared" ca="1" si="60"/>
        <v>0</v>
      </c>
      <c r="DI8" s="32">
        <f t="shared" ca="1" si="61"/>
        <v>0</v>
      </c>
      <c r="DJ8" s="32">
        <f t="shared" ca="1" si="62"/>
        <v>0</v>
      </c>
      <c r="DK8" s="32">
        <f t="shared" ca="1" si="63"/>
        <v>0</v>
      </c>
      <c r="DL8" s="32">
        <f t="shared" ca="1" si="64"/>
        <v>0</v>
      </c>
      <c r="DM8" s="32">
        <f t="shared" ca="1" si="65"/>
        <v>0</v>
      </c>
      <c r="DN8" s="32">
        <f t="shared" ca="1" si="66"/>
        <v>0</v>
      </c>
      <c r="DO8" s="32">
        <f t="shared" ca="1" si="67"/>
        <v>0</v>
      </c>
      <c r="DP8" s="32">
        <f t="shared" ca="1" si="68"/>
        <v>0</v>
      </c>
      <c r="DQ8" s="32">
        <f t="shared" ca="1" si="69"/>
        <v>0</v>
      </c>
      <c r="DR8" s="32">
        <f t="shared" ca="1" si="70"/>
        <v>14834.060000000001</v>
      </c>
      <c r="DS8" s="32">
        <f t="shared" ca="1" si="71"/>
        <v>0</v>
      </c>
      <c r="DT8" s="32">
        <f t="shared" ca="1" si="72"/>
        <v>0</v>
      </c>
      <c r="DU8" s="31">
        <f t="shared" ca="1" si="73"/>
        <v>0</v>
      </c>
      <c r="DV8" s="31">
        <f t="shared" ca="1" si="74"/>
        <v>0</v>
      </c>
      <c r="DW8" s="31">
        <f t="shared" ca="1" si="75"/>
        <v>0</v>
      </c>
      <c r="DX8" s="31">
        <f t="shared" ca="1" si="76"/>
        <v>0</v>
      </c>
      <c r="DY8" s="31">
        <f t="shared" ca="1" si="77"/>
        <v>0</v>
      </c>
      <c r="DZ8" s="31">
        <f t="shared" ca="1" si="78"/>
        <v>0</v>
      </c>
      <c r="EA8" s="31">
        <f t="shared" ca="1" si="79"/>
        <v>0</v>
      </c>
      <c r="EB8" s="31">
        <f t="shared" ca="1" si="80"/>
        <v>0</v>
      </c>
      <c r="EC8" s="31">
        <f t="shared" ca="1" si="81"/>
        <v>0</v>
      </c>
      <c r="ED8" s="31">
        <f t="shared" ca="1" si="82"/>
        <v>1940.6600000000017</v>
      </c>
      <c r="EE8" s="31">
        <f t="shared" ca="1" si="83"/>
        <v>0</v>
      </c>
      <c r="EF8" s="31">
        <f t="shared" ca="1" si="84"/>
        <v>0</v>
      </c>
      <c r="EG8" s="32">
        <f t="shared" ca="1" si="85"/>
        <v>0</v>
      </c>
      <c r="EH8" s="32">
        <f t="shared" ca="1" si="86"/>
        <v>0</v>
      </c>
      <c r="EI8" s="32">
        <f t="shared" ca="1" si="87"/>
        <v>0</v>
      </c>
      <c r="EJ8" s="32">
        <f t="shared" ca="1" si="88"/>
        <v>0</v>
      </c>
      <c r="EK8" s="32">
        <f t="shared" ca="1" si="89"/>
        <v>0</v>
      </c>
      <c r="EL8" s="32">
        <f t="shared" ca="1" si="90"/>
        <v>0</v>
      </c>
      <c r="EM8" s="32">
        <f t="shared" ca="1" si="91"/>
        <v>0</v>
      </c>
      <c r="EN8" s="32">
        <f t="shared" ca="1" si="92"/>
        <v>0</v>
      </c>
      <c r="EO8" s="32">
        <f t="shared" ca="1" si="93"/>
        <v>0</v>
      </c>
      <c r="EP8" s="32">
        <f t="shared" ca="1" si="94"/>
        <v>2352.7200000000016</v>
      </c>
      <c r="EQ8" s="32">
        <f t="shared" ca="1" si="95"/>
        <v>0</v>
      </c>
      <c r="ER8" s="32">
        <f t="shared" ca="1" si="96"/>
        <v>0</v>
      </c>
    </row>
    <row r="9" spans="1:148" x14ac:dyDescent="0.25">
      <c r="A9" t="s">
        <v>455</v>
      </c>
      <c r="B9" s="1" t="s">
        <v>194</v>
      </c>
      <c r="C9" t="s">
        <v>553</v>
      </c>
      <c r="D9" t="str">
        <f ca="1">VLOOKUP($B9,LossFactorLookup,2,FALSE)</f>
        <v>FortisAlberta DOS - Cochrane EV Partnership (793S)</v>
      </c>
      <c r="N9" s="51">
        <v>3423.8447000000001</v>
      </c>
      <c r="Q9" s="32"/>
      <c r="R9" s="32"/>
      <c r="S9" s="32"/>
      <c r="T9" s="32"/>
      <c r="U9" s="32"/>
      <c r="V9" s="32"/>
      <c r="W9" s="32"/>
      <c r="X9" s="32"/>
      <c r="Y9" s="32"/>
      <c r="Z9" s="32">
        <v>18865.38</v>
      </c>
      <c r="AA9" s="32"/>
      <c r="AB9" s="32"/>
      <c r="AC9" s="31"/>
      <c r="AD9" s="31"/>
      <c r="AE9" s="31"/>
      <c r="AF9" s="31"/>
      <c r="AG9" s="31"/>
      <c r="AH9" s="31"/>
      <c r="AI9" s="31"/>
      <c r="AJ9" s="31"/>
      <c r="AK9" s="31"/>
      <c r="AL9" s="31">
        <v>82777.289999999994</v>
      </c>
      <c r="AM9" s="31"/>
      <c r="AN9" s="31"/>
      <c r="AO9" s="42">
        <v>0.95</v>
      </c>
      <c r="AP9" s="42">
        <v>0.95</v>
      </c>
      <c r="AQ9" s="42">
        <v>0.95</v>
      </c>
      <c r="AR9" s="42">
        <v>0.95</v>
      </c>
      <c r="AS9" s="42">
        <v>0.95</v>
      </c>
      <c r="AT9" s="42">
        <v>0.95</v>
      </c>
      <c r="AU9" s="42">
        <v>0.95</v>
      </c>
      <c r="AV9" s="42">
        <v>0.95</v>
      </c>
      <c r="AW9" s="42">
        <v>0.95</v>
      </c>
      <c r="AX9" s="42">
        <v>0.95</v>
      </c>
      <c r="AY9" s="42">
        <v>0.95</v>
      </c>
      <c r="AZ9" s="42">
        <v>0.95</v>
      </c>
      <c r="BA9" s="31"/>
      <c r="BB9" s="31"/>
      <c r="BC9" s="31"/>
      <c r="BD9" s="31"/>
      <c r="BE9" s="31"/>
      <c r="BF9" s="31"/>
      <c r="BG9" s="31"/>
      <c r="BH9" s="31"/>
      <c r="BI9" s="31"/>
      <c r="BJ9" s="31">
        <v>786.38</v>
      </c>
      <c r="BK9" s="31"/>
      <c r="BL9" s="31"/>
      <c r="BM9" s="32"/>
      <c r="BN9" s="32"/>
      <c r="BO9" s="32"/>
      <c r="BP9" s="32"/>
      <c r="BQ9" s="32"/>
      <c r="BR9" s="32"/>
      <c r="BS9" s="32"/>
      <c r="BT9" s="32"/>
      <c r="BU9" s="32"/>
      <c r="BV9" s="32">
        <v>28365.48</v>
      </c>
      <c r="BW9" s="32"/>
      <c r="BX9" s="32"/>
      <c r="BY9" s="31">
        <f t="shared" si="37"/>
        <v>0</v>
      </c>
      <c r="BZ9" s="31">
        <f t="shared" si="38"/>
        <v>0</v>
      </c>
      <c r="CA9" s="31">
        <f t="shared" si="39"/>
        <v>0</v>
      </c>
      <c r="CB9" s="31">
        <f t="shared" si="40"/>
        <v>0</v>
      </c>
      <c r="CC9" s="31">
        <f t="shared" si="41"/>
        <v>0</v>
      </c>
      <c r="CD9" s="31">
        <f t="shared" si="42"/>
        <v>0</v>
      </c>
      <c r="CE9" s="31">
        <f t="shared" si="43"/>
        <v>0</v>
      </c>
      <c r="CF9" s="31">
        <f t="shared" si="44"/>
        <v>0</v>
      </c>
      <c r="CG9" s="31">
        <f t="shared" si="45"/>
        <v>0</v>
      </c>
      <c r="CH9" s="31">
        <f t="shared" si="46"/>
        <v>28365.48</v>
      </c>
      <c r="CI9" s="31">
        <f t="shared" si="47"/>
        <v>0</v>
      </c>
      <c r="CJ9" s="31">
        <f t="shared" si="48"/>
        <v>0</v>
      </c>
      <c r="CK9" s="6">
        <f t="shared" ca="1" si="11"/>
        <v>0.12</v>
      </c>
      <c r="CL9" s="6">
        <f t="shared" ca="1" si="11"/>
        <v>0.12</v>
      </c>
      <c r="CM9" s="6">
        <f t="shared" ca="1" si="11"/>
        <v>0.12</v>
      </c>
      <c r="CN9" s="6">
        <f t="shared" ca="1" si="11"/>
        <v>0.12</v>
      </c>
      <c r="CO9" s="6">
        <f t="shared" ca="1" si="11"/>
        <v>0.12</v>
      </c>
      <c r="CP9" s="6">
        <f t="shared" ca="1" si="11"/>
        <v>0.12</v>
      </c>
      <c r="CQ9" s="6">
        <f t="shared" ca="1" si="11"/>
        <v>0.12</v>
      </c>
      <c r="CR9" s="6">
        <f t="shared" ca="1" si="11"/>
        <v>0.12</v>
      </c>
      <c r="CS9" s="6">
        <f t="shared" ca="1" si="11"/>
        <v>0.12</v>
      </c>
      <c r="CT9" s="6">
        <f t="shared" ca="1" si="11"/>
        <v>0.12</v>
      </c>
      <c r="CU9" s="6">
        <f t="shared" ca="1" si="11"/>
        <v>0.12</v>
      </c>
      <c r="CV9" s="6">
        <f t="shared" ca="1" si="11"/>
        <v>0.12</v>
      </c>
      <c r="CW9" s="31">
        <f t="shared" ca="1" si="49"/>
        <v>0</v>
      </c>
      <c r="CX9" s="31">
        <f t="shared" ca="1" si="50"/>
        <v>0</v>
      </c>
      <c r="CY9" s="31">
        <f t="shared" ca="1" si="51"/>
        <v>0</v>
      </c>
      <c r="CZ9" s="31">
        <f t="shared" ca="1" si="52"/>
        <v>0</v>
      </c>
      <c r="DA9" s="31">
        <f t="shared" ca="1" si="53"/>
        <v>0</v>
      </c>
      <c r="DB9" s="31">
        <f t="shared" ca="1" si="54"/>
        <v>0</v>
      </c>
      <c r="DC9" s="31">
        <f t="shared" ca="1" si="55"/>
        <v>0</v>
      </c>
      <c r="DD9" s="31">
        <f t="shared" ca="1" si="56"/>
        <v>0</v>
      </c>
      <c r="DE9" s="31">
        <f t="shared" ca="1" si="57"/>
        <v>0</v>
      </c>
      <c r="DF9" s="31">
        <f t="shared" ca="1" si="58"/>
        <v>9933.27</v>
      </c>
      <c r="DG9" s="31">
        <f t="shared" ca="1" si="59"/>
        <v>0</v>
      </c>
      <c r="DH9" s="31">
        <f t="shared" ca="1" si="60"/>
        <v>0</v>
      </c>
      <c r="DI9" s="32">
        <f t="shared" ca="1" si="61"/>
        <v>0</v>
      </c>
      <c r="DJ9" s="32">
        <f t="shared" ca="1" si="62"/>
        <v>0</v>
      </c>
      <c r="DK9" s="32">
        <f t="shared" ca="1" si="63"/>
        <v>0</v>
      </c>
      <c r="DL9" s="32">
        <f t="shared" ca="1" si="64"/>
        <v>0</v>
      </c>
      <c r="DM9" s="32">
        <f t="shared" ca="1" si="65"/>
        <v>0</v>
      </c>
      <c r="DN9" s="32">
        <f t="shared" ca="1" si="66"/>
        <v>0</v>
      </c>
      <c r="DO9" s="32">
        <f t="shared" ca="1" si="67"/>
        <v>0</v>
      </c>
      <c r="DP9" s="32">
        <f t="shared" ca="1" si="68"/>
        <v>0</v>
      </c>
      <c r="DQ9" s="32">
        <f t="shared" ca="1" si="69"/>
        <v>0</v>
      </c>
      <c r="DR9" s="32">
        <f t="shared" ca="1" si="70"/>
        <v>28798.65</v>
      </c>
      <c r="DS9" s="32">
        <f t="shared" ca="1" si="71"/>
        <v>0</v>
      </c>
      <c r="DT9" s="32">
        <f t="shared" ca="1" si="72"/>
        <v>0</v>
      </c>
      <c r="DU9" s="31">
        <f t="shared" ca="1" si="73"/>
        <v>0</v>
      </c>
      <c r="DV9" s="31">
        <f t="shared" ca="1" si="74"/>
        <v>0</v>
      </c>
      <c r="DW9" s="31">
        <f t="shared" ca="1" si="75"/>
        <v>0</v>
      </c>
      <c r="DX9" s="31">
        <f t="shared" ca="1" si="76"/>
        <v>0</v>
      </c>
      <c r="DY9" s="31">
        <f t="shared" ca="1" si="77"/>
        <v>0</v>
      </c>
      <c r="DZ9" s="31">
        <f t="shared" ca="1" si="78"/>
        <v>0</v>
      </c>
      <c r="EA9" s="31">
        <f t="shared" ca="1" si="79"/>
        <v>0</v>
      </c>
      <c r="EB9" s="31">
        <f t="shared" ca="1" si="80"/>
        <v>0</v>
      </c>
      <c r="EC9" s="31">
        <f t="shared" ca="1" si="81"/>
        <v>0</v>
      </c>
      <c r="ED9" s="31">
        <f t="shared" ca="1" si="82"/>
        <v>433.17000000000189</v>
      </c>
      <c r="EE9" s="31">
        <f t="shared" ca="1" si="83"/>
        <v>0</v>
      </c>
      <c r="EF9" s="31">
        <f t="shared" ca="1" si="84"/>
        <v>0</v>
      </c>
      <c r="EG9" s="32">
        <f t="shared" ca="1" si="85"/>
        <v>0</v>
      </c>
      <c r="EH9" s="32">
        <f t="shared" ca="1" si="86"/>
        <v>0</v>
      </c>
      <c r="EI9" s="32">
        <f t="shared" ca="1" si="87"/>
        <v>0</v>
      </c>
      <c r="EJ9" s="32">
        <f t="shared" ca="1" si="88"/>
        <v>0</v>
      </c>
      <c r="EK9" s="32">
        <f t="shared" ca="1" si="89"/>
        <v>0</v>
      </c>
      <c r="EL9" s="32">
        <f t="shared" ca="1" si="90"/>
        <v>0</v>
      </c>
      <c r="EM9" s="32">
        <f t="shared" ca="1" si="91"/>
        <v>0</v>
      </c>
      <c r="EN9" s="32">
        <f t="shared" ca="1" si="92"/>
        <v>0</v>
      </c>
      <c r="EO9" s="32">
        <f t="shared" ca="1" si="93"/>
        <v>0</v>
      </c>
      <c r="EP9" s="32">
        <f t="shared" ca="1" si="94"/>
        <v>1219.550000000002</v>
      </c>
      <c r="EQ9" s="32">
        <f t="shared" ca="1" si="95"/>
        <v>0</v>
      </c>
      <c r="ER9" s="32">
        <f t="shared" ca="1" si="96"/>
        <v>0</v>
      </c>
    </row>
    <row r="10" spans="1:148" x14ac:dyDescent="0.25">
      <c r="A10" t="s">
        <v>455</v>
      </c>
      <c r="B10" s="1" t="s">
        <v>194</v>
      </c>
      <c r="C10" t="str">
        <f t="shared" ref="C10:C11" ca="1" si="97">VLOOKUP($B10,LocationLookup,2,FALSE)</f>
        <v>0000079301</v>
      </c>
      <c r="D10" t="str">
        <f t="shared" ref="D10:D11" ca="1" si="98">VLOOKUP($C10,LossFactorLookup,2,FALSE)</f>
        <v>FortisAlberta DOS - Cochrane EV Partnership (793S)</v>
      </c>
      <c r="E10" s="65">
        <f>SUM(E5:E9)</f>
        <v>0</v>
      </c>
      <c r="F10" s="65">
        <f t="shared" ref="F10:P10" si="99">SUM(F5:F9)</f>
        <v>0</v>
      </c>
      <c r="G10" s="65">
        <f t="shared" si="99"/>
        <v>0</v>
      </c>
      <c r="H10" s="65">
        <f t="shared" si="99"/>
        <v>0</v>
      </c>
      <c r="I10" s="65">
        <f t="shared" si="99"/>
        <v>0</v>
      </c>
      <c r="J10" s="65">
        <f t="shared" si="99"/>
        <v>0</v>
      </c>
      <c r="K10" s="65">
        <f t="shared" si="99"/>
        <v>0</v>
      </c>
      <c r="L10" s="65">
        <f t="shared" si="99"/>
        <v>0</v>
      </c>
      <c r="M10" s="65">
        <f t="shared" si="99"/>
        <v>2247.9503549999999</v>
      </c>
      <c r="N10" s="65">
        <f t="shared" si="99"/>
        <v>10812.847540000001</v>
      </c>
      <c r="O10" s="65">
        <f t="shared" si="99"/>
        <v>780.69123999999999</v>
      </c>
      <c r="P10" s="65">
        <f t="shared" si="99"/>
        <v>0</v>
      </c>
      <c r="Q10" s="32"/>
      <c r="R10" s="32"/>
      <c r="S10" s="32"/>
      <c r="T10" s="32"/>
      <c r="U10" s="32"/>
      <c r="V10" s="32"/>
      <c r="W10" s="32"/>
      <c r="X10" s="32"/>
      <c r="Y10" s="32"/>
      <c r="Z10" s="32"/>
      <c r="AA10" s="32"/>
      <c r="AB10" s="32"/>
      <c r="AC10" s="67">
        <f t="shared" ref="AC10:AG10" si="100">SUM(AC5:AC9)</f>
        <v>0</v>
      </c>
      <c r="AD10" s="67">
        <f t="shared" si="100"/>
        <v>0</v>
      </c>
      <c r="AE10" s="67">
        <f t="shared" si="100"/>
        <v>0</v>
      </c>
      <c r="AF10" s="67">
        <f t="shared" si="100"/>
        <v>0</v>
      </c>
      <c r="AG10" s="67">
        <f t="shared" si="100"/>
        <v>0</v>
      </c>
      <c r="AH10" s="67">
        <f>SUM(AH5:AH9)</f>
        <v>0</v>
      </c>
      <c r="AI10" s="67">
        <f t="shared" ref="AI10:AN10" si="101">SUM(AI5:AI9)</f>
        <v>0</v>
      </c>
      <c r="AJ10" s="67">
        <f t="shared" si="101"/>
        <v>0</v>
      </c>
      <c r="AK10" s="67">
        <f t="shared" si="101"/>
        <v>72009.66</v>
      </c>
      <c r="AL10" s="67">
        <f t="shared" si="101"/>
        <v>289692.84999999998</v>
      </c>
      <c r="AM10" s="67">
        <f t="shared" si="101"/>
        <v>20087.14</v>
      </c>
      <c r="AN10" s="67">
        <f t="shared" si="101"/>
        <v>0</v>
      </c>
      <c r="AO10" s="43">
        <v>0.95</v>
      </c>
      <c r="AP10" s="43">
        <v>0.95</v>
      </c>
      <c r="AQ10" s="43">
        <v>0.95</v>
      </c>
      <c r="AR10" s="43">
        <v>0.95</v>
      </c>
      <c r="AS10" s="43">
        <v>0.95</v>
      </c>
      <c r="AT10" s="43">
        <v>0.95</v>
      </c>
      <c r="AU10" s="43">
        <v>0.95</v>
      </c>
      <c r="AV10" s="43">
        <v>0.95</v>
      </c>
      <c r="AW10" s="43">
        <v>0.95</v>
      </c>
      <c r="AX10" s="43">
        <v>0.95</v>
      </c>
      <c r="AY10" s="43">
        <v>0.95</v>
      </c>
      <c r="AZ10" s="43">
        <v>0.95</v>
      </c>
      <c r="BA10" s="67">
        <f t="shared" ref="BA10:BE10" si="102">SUM(BA5:BA9)</f>
        <v>0</v>
      </c>
      <c r="BB10" s="67">
        <f t="shared" si="102"/>
        <v>0</v>
      </c>
      <c r="BC10" s="67">
        <f t="shared" si="102"/>
        <v>0</v>
      </c>
      <c r="BD10" s="67">
        <f t="shared" si="102"/>
        <v>0</v>
      </c>
      <c r="BE10" s="67">
        <f t="shared" si="102"/>
        <v>0</v>
      </c>
      <c r="BF10" s="67">
        <f>SUM(BF5:BF9)</f>
        <v>0</v>
      </c>
      <c r="BG10" s="67">
        <f t="shared" ref="BG10:BL10" si="103">SUM(BG5:BG9)</f>
        <v>0</v>
      </c>
      <c r="BH10" s="67">
        <f t="shared" si="103"/>
        <v>0</v>
      </c>
      <c r="BI10" s="67">
        <f t="shared" si="103"/>
        <v>684.08</v>
      </c>
      <c r="BJ10" s="67">
        <f t="shared" si="103"/>
        <v>2752.08</v>
      </c>
      <c r="BK10" s="67">
        <f t="shared" si="103"/>
        <v>190.82999999999998</v>
      </c>
      <c r="BL10" s="67">
        <f t="shared" si="103"/>
        <v>0</v>
      </c>
      <c r="BM10" s="32"/>
      <c r="BN10" s="32"/>
      <c r="BO10" s="32"/>
      <c r="BP10" s="32"/>
      <c r="BQ10" s="32"/>
      <c r="BR10" s="32"/>
      <c r="BS10" s="32"/>
      <c r="BT10" s="32"/>
      <c r="BU10" s="32"/>
      <c r="BV10" s="32"/>
      <c r="BW10" s="32"/>
      <c r="BX10" s="32"/>
      <c r="BY10" s="67">
        <f t="shared" ref="BY10:CC10" si="104">SUM(BY5:BY9)</f>
        <v>0</v>
      </c>
      <c r="BZ10" s="67">
        <f t="shared" si="104"/>
        <v>0</v>
      </c>
      <c r="CA10" s="67">
        <f t="shared" si="104"/>
        <v>0</v>
      </c>
      <c r="CB10" s="67">
        <f t="shared" si="104"/>
        <v>0</v>
      </c>
      <c r="CC10" s="67">
        <f t="shared" si="104"/>
        <v>0</v>
      </c>
      <c r="CD10" s="67">
        <f>SUM(CD5:CD9)</f>
        <v>0</v>
      </c>
      <c r="CE10" s="67">
        <f t="shared" ref="CE10:CJ10" si="105">SUM(CE5:CE9)</f>
        <v>0</v>
      </c>
      <c r="CF10" s="67">
        <f t="shared" si="105"/>
        <v>0</v>
      </c>
      <c r="CG10" s="67">
        <f t="shared" si="105"/>
        <v>17298.64</v>
      </c>
      <c r="CH10" s="67">
        <f t="shared" si="105"/>
        <v>79939.08</v>
      </c>
      <c r="CI10" s="67">
        <f t="shared" si="105"/>
        <v>15686.98</v>
      </c>
      <c r="CJ10" s="67">
        <f t="shared" si="105"/>
        <v>0</v>
      </c>
      <c r="CK10" s="6"/>
      <c r="CL10" s="6"/>
      <c r="CM10" s="6"/>
      <c r="CN10" s="6"/>
      <c r="CO10" s="6"/>
      <c r="CP10" s="6"/>
      <c r="CQ10" s="6"/>
      <c r="CR10" s="6"/>
      <c r="CS10" s="6"/>
      <c r="CT10" s="6"/>
      <c r="CU10" s="6"/>
      <c r="CV10" s="6"/>
      <c r="CW10" s="67">
        <f t="shared" ref="CW10:DA10" ca="1" si="106">SUM(CW5:CW9)</f>
        <v>0</v>
      </c>
      <c r="CX10" s="67">
        <f t="shared" ca="1" si="106"/>
        <v>0</v>
      </c>
      <c r="CY10" s="67">
        <f t="shared" ca="1" si="106"/>
        <v>0</v>
      </c>
      <c r="CZ10" s="67">
        <f t="shared" ca="1" si="106"/>
        <v>0</v>
      </c>
      <c r="DA10" s="67">
        <f t="shared" ca="1" si="106"/>
        <v>0</v>
      </c>
      <c r="DB10" s="67">
        <f ca="1">SUM(DB5:DB9)</f>
        <v>0</v>
      </c>
      <c r="DC10" s="67">
        <f t="shared" ref="DC10:DH10" ca="1" si="107">SUM(DC5:DC9)</f>
        <v>0</v>
      </c>
      <c r="DD10" s="67">
        <f t="shared" ca="1" si="107"/>
        <v>0</v>
      </c>
      <c r="DE10" s="67">
        <f t="shared" ca="1" si="107"/>
        <v>8641.16</v>
      </c>
      <c r="DF10" s="67">
        <f t="shared" ca="1" si="107"/>
        <v>34763.14</v>
      </c>
      <c r="DG10" s="67">
        <f t="shared" ca="1" si="107"/>
        <v>2410.46</v>
      </c>
      <c r="DH10" s="67">
        <f t="shared" ca="1" si="107"/>
        <v>0</v>
      </c>
      <c r="DI10" s="69">
        <f t="shared" ref="DI10:DM10" ca="1" si="108">SUM(DI5:DI9)</f>
        <v>0</v>
      </c>
      <c r="DJ10" s="69">
        <f t="shared" ca="1" si="108"/>
        <v>0</v>
      </c>
      <c r="DK10" s="69">
        <f t="shared" ca="1" si="108"/>
        <v>0</v>
      </c>
      <c r="DL10" s="69">
        <f t="shared" ca="1" si="108"/>
        <v>0</v>
      </c>
      <c r="DM10" s="69">
        <f t="shared" ca="1" si="108"/>
        <v>0</v>
      </c>
      <c r="DN10" s="69">
        <f ca="1">SUM(DN5:DN9)</f>
        <v>0</v>
      </c>
      <c r="DO10" s="69">
        <f t="shared" ref="DO10:DY10" ca="1" si="109">SUM(DO5:DO9)</f>
        <v>0</v>
      </c>
      <c r="DP10" s="69">
        <f t="shared" ca="1" si="109"/>
        <v>0</v>
      </c>
      <c r="DQ10" s="69">
        <f t="shared" ca="1" si="109"/>
        <v>22458.61</v>
      </c>
      <c r="DR10" s="69">
        <f t="shared" ca="1" si="109"/>
        <v>94341.93</v>
      </c>
      <c r="DS10" s="69">
        <f t="shared" ca="1" si="109"/>
        <v>15686.98</v>
      </c>
      <c r="DT10" s="69">
        <f t="shared" ca="1" si="109"/>
        <v>0</v>
      </c>
      <c r="DU10" s="67">
        <f t="shared" ca="1" si="109"/>
        <v>0</v>
      </c>
      <c r="DV10" s="67">
        <f t="shared" ca="1" si="109"/>
        <v>0</v>
      </c>
      <c r="DW10" s="67">
        <f t="shared" ca="1" si="109"/>
        <v>0</v>
      </c>
      <c r="DX10" s="67">
        <f t="shared" ca="1" si="109"/>
        <v>0</v>
      </c>
      <c r="DY10" s="67">
        <f t="shared" ca="1" si="109"/>
        <v>0</v>
      </c>
      <c r="DZ10" s="67">
        <f ca="1">SUM(DZ5:DZ9)</f>
        <v>0</v>
      </c>
      <c r="EA10" s="67">
        <f t="shared" ref="EA10:EF10" ca="1" si="110">SUM(EA5:EA9)</f>
        <v>0</v>
      </c>
      <c r="EB10" s="67">
        <f t="shared" ca="1" si="110"/>
        <v>0</v>
      </c>
      <c r="EC10" s="67">
        <f t="shared" ca="1" si="110"/>
        <v>5159.97</v>
      </c>
      <c r="ED10" s="67">
        <f t="shared" ca="1" si="110"/>
        <v>14402.850000000006</v>
      </c>
      <c r="EE10" s="67">
        <f t="shared" ca="1" si="110"/>
        <v>0</v>
      </c>
      <c r="EF10" s="67">
        <f t="shared" ca="1" si="110"/>
        <v>0</v>
      </c>
      <c r="EG10" s="69">
        <f t="shared" ref="EG10" ca="1" si="111">SUM(EG5:EG9)</f>
        <v>0</v>
      </c>
      <c r="EH10" s="69">
        <f t="shared" ref="EH10" ca="1" si="112">SUM(EH5:EH9)</f>
        <v>0</v>
      </c>
      <c r="EI10" s="69">
        <f t="shared" ref="EI10" ca="1" si="113">SUM(EI5:EI9)</f>
        <v>0</v>
      </c>
      <c r="EJ10" s="69">
        <f t="shared" ref="EJ10" ca="1" si="114">SUM(EJ5:EJ9)</f>
        <v>0</v>
      </c>
      <c r="EK10" s="69">
        <f t="shared" ref="EK10" ca="1" si="115">SUM(EK5:EK9)</f>
        <v>0</v>
      </c>
      <c r="EL10" s="69">
        <f ca="1">SUM(EL5:EL9)</f>
        <v>0</v>
      </c>
      <c r="EM10" s="69">
        <f t="shared" ref="EM10" ca="1" si="116">SUM(EM5:EM9)</f>
        <v>0</v>
      </c>
      <c r="EN10" s="69">
        <f t="shared" ref="EN10" ca="1" si="117">SUM(EN5:EN9)</f>
        <v>0</v>
      </c>
      <c r="EO10" s="69">
        <f t="shared" ref="EO10" ca="1" si="118">SUM(EO5:EO9)</f>
        <v>5844.05</v>
      </c>
      <c r="EP10" s="69">
        <f t="shared" ref="EP10" ca="1" si="119">SUM(EP5:EP9)</f>
        <v>17154.930000000008</v>
      </c>
      <c r="EQ10" s="69">
        <f t="shared" ref="EQ10" ca="1" si="120">SUM(EQ5:EQ9)</f>
        <v>190.82999999999998</v>
      </c>
      <c r="ER10" s="69">
        <f t="shared" ref="ER10" ca="1" si="121">SUM(ER5:ER9)</f>
        <v>0</v>
      </c>
    </row>
    <row r="11" spans="1:148" x14ac:dyDescent="0.25">
      <c r="A11" t="s">
        <v>456</v>
      </c>
      <c r="B11" s="1" t="s">
        <v>199</v>
      </c>
      <c r="C11" t="str">
        <f t="shared" ca="1" si="97"/>
        <v>321S033</v>
      </c>
      <c r="D11" t="str">
        <f t="shared" ca="1" si="98"/>
        <v>ATCO Electric DOS - Daishowa-Marubeni (839S)</v>
      </c>
      <c r="I11" s="51">
        <v>6.22</v>
      </c>
      <c r="Q11" s="32"/>
      <c r="R11" s="32"/>
      <c r="S11" s="32"/>
      <c r="T11" s="32"/>
      <c r="U11" s="32">
        <v>301.23</v>
      </c>
      <c r="V11" s="32"/>
      <c r="W11" s="32"/>
      <c r="X11" s="32"/>
      <c r="Y11" s="32"/>
      <c r="Z11" s="32"/>
      <c r="AA11" s="32"/>
      <c r="AB11" s="32"/>
      <c r="AC11" s="31"/>
      <c r="AD11" s="31"/>
      <c r="AE11" s="31"/>
      <c r="AF11" s="31"/>
      <c r="AG11" s="31">
        <v>118.73</v>
      </c>
      <c r="AH11" s="31"/>
      <c r="AI11" s="31"/>
      <c r="AJ11" s="31"/>
      <c r="AK11" s="31"/>
      <c r="AL11" s="31"/>
      <c r="AM11" s="31"/>
      <c r="AN11" s="31"/>
      <c r="AO11" s="42">
        <v>4.8899999999999997</v>
      </c>
      <c r="AP11" s="42">
        <v>4.8899999999999997</v>
      </c>
      <c r="AQ11" s="42">
        <v>4.8899999999999997</v>
      </c>
      <c r="AR11" s="42">
        <v>4.8899999999999997</v>
      </c>
      <c r="AS11" s="42">
        <v>4.8899999999999997</v>
      </c>
      <c r="AT11" s="42">
        <v>4.8899999999999997</v>
      </c>
      <c r="AU11" s="42">
        <v>4.8899999999999997</v>
      </c>
      <c r="AV11" s="42">
        <v>4.8899999999999997</v>
      </c>
      <c r="AW11" s="42">
        <v>4.8899999999999997</v>
      </c>
      <c r="AX11" s="42">
        <v>4.8899999999999997</v>
      </c>
      <c r="AY11" s="42">
        <v>4.8899999999999997</v>
      </c>
      <c r="AZ11" s="42">
        <v>4.8899999999999997</v>
      </c>
      <c r="BA11" s="31"/>
      <c r="BB11" s="31"/>
      <c r="BC11" s="31"/>
      <c r="BD11" s="31"/>
      <c r="BE11" s="31">
        <v>5.81</v>
      </c>
      <c r="BF11" s="31"/>
      <c r="BG11" s="31"/>
      <c r="BH11" s="31"/>
      <c r="BI11" s="31"/>
      <c r="BJ11" s="31"/>
      <c r="BK11" s="31"/>
      <c r="BL11" s="31"/>
      <c r="BM11" s="32"/>
      <c r="BN11" s="32"/>
      <c r="BO11" s="32"/>
      <c r="BP11" s="32"/>
      <c r="BQ11" s="32">
        <v>2905.8</v>
      </c>
      <c r="BR11" s="32"/>
      <c r="BS11" s="32"/>
      <c r="BT11" s="32"/>
      <c r="BU11" s="32"/>
      <c r="BV11" s="32"/>
      <c r="BW11" s="32"/>
      <c r="BX11" s="32"/>
      <c r="BY11" s="31">
        <f t="shared" ref="BY11" si="122">MAX(Q11+BA11,BM11)</f>
        <v>0</v>
      </c>
      <c r="BZ11" s="31">
        <f t="shared" ref="BZ11" si="123">MAX(R11+BB11,BN11)</f>
        <v>0</v>
      </c>
      <c r="CA11" s="31">
        <f t="shared" ref="CA11" si="124">MAX(S11+BC11,BO11)</f>
        <v>0</v>
      </c>
      <c r="CB11" s="31">
        <f t="shared" ref="CB11" si="125">MAX(T11+BD11,BP11)</f>
        <v>0</v>
      </c>
      <c r="CC11" s="31">
        <f t="shared" ref="CC11" si="126">MAX(U11+BE11,BQ11)</f>
        <v>2905.8</v>
      </c>
      <c r="CD11" s="31">
        <f t="shared" ref="CD11" si="127">MAX(V11+BF11,BR11)</f>
        <v>0</v>
      </c>
      <c r="CE11" s="31">
        <f t="shared" ref="CE11" si="128">MAX(W11+BG11,BS11)</f>
        <v>0</v>
      </c>
      <c r="CF11" s="31">
        <f t="shared" ref="CF11" si="129">MAX(X11+BH11,BT11)</f>
        <v>0</v>
      </c>
      <c r="CG11" s="31">
        <f t="shared" ref="CG11" si="130">MAX(Y11+BI11,BU11)</f>
        <v>0</v>
      </c>
      <c r="CH11" s="31">
        <f t="shared" ref="CH11" si="131">MAX(Z11+BJ11,BV11)</f>
        <v>0</v>
      </c>
      <c r="CI11" s="31">
        <f t="shared" ref="CI11" si="132">MAX(AA11+BK11,BW11)</f>
        <v>0</v>
      </c>
      <c r="CJ11" s="31">
        <f t="shared" ref="CJ11" si="133">MAX(AB11+BL11,BX11)</f>
        <v>0</v>
      </c>
      <c r="CK11" s="6">
        <f t="shared" ref="CK11:CV11" ca="1" si="134">VLOOKUP($C11,LossFactorLookup,3,FALSE)</f>
        <v>0.12</v>
      </c>
      <c r="CL11" s="6">
        <f t="shared" ca="1" si="134"/>
        <v>0.12</v>
      </c>
      <c r="CM11" s="6">
        <f t="shared" ca="1" si="134"/>
        <v>0.12</v>
      </c>
      <c r="CN11" s="6">
        <f t="shared" ca="1" si="134"/>
        <v>0.12</v>
      </c>
      <c r="CO11" s="6">
        <f t="shared" ca="1" si="134"/>
        <v>0.12</v>
      </c>
      <c r="CP11" s="6">
        <f t="shared" ca="1" si="134"/>
        <v>0.12</v>
      </c>
      <c r="CQ11" s="6">
        <f t="shared" ca="1" si="134"/>
        <v>0.12</v>
      </c>
      <c r="CR11" s="6">
        <f t="shared" ca="1" si="134"/>
        <v>0.12</v>
      </c>
      <c r="CS11" s="6">
        <f t="shared" ca="1" si="134"/>
        <v>0.12</v>
      </c>
      <c r="CT11" s="6">
        <f t="shared" ca="1" si="134"/>
        <v>0.12</v>
      </c>
      <c r="CU11" s="6">
        <f t="shared" ca="1" si="134"/>
        <v>0.12</v>
      </c>
      <c r="CV11" s="6">
        <f t="shared" ca="1" si="134"/>
        <v>0.12</v>
      </c>
      <c r="CW11" s="31">
        <f t="shared" ref="CW11:DH11" ca="1" si="135">ROUND(AC11*CK11,2)</f>
        <v>0</v>
      </c>
      <c r="CX11" s="31">
        <f t="shared" ca="1" si="135"/>
        <v>0</v>
      </c>
      <c r="CY11" s="31">
        <f t="shared" ca="1" si="135"/>
        <v>0</v>
      </c>
      <c r="CZ11" s="31">
        <f t="shared" ca="1" si="135"/>
        <v>0</v>
      </c>
      <c r="DA11" s="31">
        <f t="shared" ca="1" si="135"/>
        <v>14.25</v>
      </c>
      <c r="DB11" s="31">
        <f t="shared" ca="1" si="135"/>
        <v>0</v>
      </c>
      <c r="DC11" s="31">
        <f t="shared" ca="1" si="135"/>
        <v>0</v>
      </c>
      <c r="DD11" s="31">
        <f t="shared" ca="1" si="135"/>
        <v>0</v>
      </c>
      <c r="DE11" s="31">
        <f t="shared" ca="1" si="135"/>
        <v>0</v>
      </c>
      <c r="DF11" s="31">
        <f t="shared" ca="1" si="135"/>
        <v>0</v>
      </c>
      <c r="DG11" s="31">
        <f t="shared" ca="1" si="135"/>
        <v>0</v>
      </c>
      <c r="DH11" s="31">
        <f t="shared" ca="1" si="135"/>
        <v>0</v>
      </c>
      <c r="DI11" s="32">
        <f t="shared" ref="DI11" ca="1" si="136">MAX(Q11+CW11,BM11)</f>
        <v>0</v>
      </c>
      <c r="DJ11" s="32">
        <f t="shared" ref="DJ11" ca="1" si="137">MAX(R11+CX11,BN11)</f>
        <v>0</v>
      </c>
      <c r="DK11" s="32">
        <f t="shared" ref="DK11" ca="1" si="138">MAX(S11+CY11,BO11)</f>
        <v>0</v>
      </c>
      <c r="DL11" s="32">
        <f t="shared" ref="DL11" ca="1" si="139">MAX(T11+CZ11,BP11)</f>
        <v>0</v>
      </c>
      <c r="DM11" s="32">
        <f t="shared" ref="DM11" ca="1" si="140">MAX(U11+DA11,BQ11)</f>
        <v>2905.8</v>
      </c>
      <c r="DN11" s="32">
        <f ca="1">MAX(V11+DB11,BR11)</f>
        <v>0</v>
      </c>
      <c r="DO11" s="32">
        <f t="shared" ref="DO11" ca="1" si="141">MAX(W11+DC11,BS11)</f>
        <v>0</v>
      </c>
      <c r="DP11" s="32">
        <f t="shared" ref="DP11" ca="1" si="142">MAX(X11+DD11,BT11)</f>
        <v>0</v>
      </c>
      <c r="DQ11" s="32">
        <f t="shared" ref="DQ11" ca="1" si="143">MAX(Y11+DE11,BU11)</f>
        <v>0</v>
      </c>
      <c r="DR11" s="32">
        <f t="shared" ref="DR11" ca="1" si="144">MAX(Z11+DF11,BV11)</f>
        <v>0</v>
      </c>
      <c r="DS11" s="32">
        <f t="shared" ref="DS11" ca="1" si="145">MAX(AA11+DG11,BW11)</f>
        <v>0</v>
      </c>
      <c r="DT11" s="32">
        <f t="shared" ref="DT11" ca="1" si="146">MAX(AB11+DH11,BX11)</f>
        <v>0</v>
      </c>
      <c r="DU11" s="31">
        <f t="shared" ref="DU11:EF11" ca="1" si="147">DI11-BY11</f>
        <v>0</v>
      </c>
      <c r="DV11" s="31">
        <f t="shared" ca="1" si="147"/>
        <v>0</v>
      </c>
      <c r="DW11" s="31">
        <f t="shared" ca="1" si="147"/>
        <v>0</v>
      </c>
      <c r="DX11" s="31">
        <f t="shared" ca="1" si="147"/>
        <v>0</v>
      </c>
      <c r="DY11" s="31">
        <f t="shared" ca="1" si="147"/>
        <v>0</v>
      </c>
      <c r="DZ11" s="31">
        <f t="shared" ca="1" si="147"/>
        <v>0</v>
      </c>
      <c r="EA11" s="31">
        <f t="shared" ca="1" si="147"/>
        <v>0</v>
      </c>
      <c r="EB11" s="31">
        <f t="shared" ca="1" si="147"/>
        <v>0</v>
      </c>
      <c r="EC11" s="31">
        <f t="shared" ca="1" si="147"/>
        <v>0</v>
      </c>
      <c r="ED11" s="31">
        <f t="shared" ca="1" si="147"/>
        <v>0</v>
      </c>
      <c r="EE11" s="31">
        <f t="shared" ca="1" si="147"/>
        <v>0</v>
      </c>
      <c r="EF11" s="31">
        <f t="shared" ca="1" si="147"/>
        <v>0</v>
      </c>
      <c r="EG11" s="32">
        <f t="shared" ref="EG11:ER11" ca="1" si="148">DU11+BA11</f>
        <v>0</v>
      </c>
      <c r="EH11" s="32">
        <f t="shared" ca="1" si="148"/>
        <v>0</v>
      </c>
      <c r="EI11" s="32">
        <f t="shared" ca="1" si="148"/>
        <v>0</v>
      </c>
      <c r="EJ11" s="32">
        <f t="shared" ca="1" si="148"/>
        <v>0</v>
      </c>
      <c r="EK11" s="32">
        <f t="shared" ca="1" si="148"/>
        <v>5.81</v>
      </c>
      <c r="EL11" s="32">
        <f t="shared" ca="1" si="148"/>
        <v>0</v>
      </c>
      <c r="EM11" s="32">
        <f t="shared" ca="1" si="148"/>
        <v>0</v>
      </c>
      <c r="EN11" s="32">
        <f t="shared" ca="1" si="148"/>
        <v>0</v>
      </c>
      <c r="EO11" s="32">
        <f t="shared" ca="1" si="148"/>
        <v>0</v>
      </c>
      <c r="EP11" s="32">
        <f t="shared" ca="1" si="148"/>
        <v>0</v>
      </c>
      <c r="EQ11" s="32">
        <f t="shared" ca="1" si="148"/>
        <v>0</v>
      </c>
      <c r="ER11" s="32">
        <f t="shared" ca="1" si="148"/>
        <v>0</v>
      </c>
    </row>
    <row r="13" spans="1:148" x14ac:dyDescent="0.25">
      <c r="A13" t="s">
        <v>558</v>
      </c>
    </row>
    <row r="14" spans="1:148" x14ac:dyDescent="0.25">
      <c r="A14" t="s">
        <v>567</v>
      </c>
    </row>
    <row r="15" spans="1:148" x14ac:dyDescent="0.25">
      <c r="A15" t="s">
        <v>559</v>
      </c>
    </row>
    <row r="16" spans="1:148" x14ac:dyDescent="0.25">
      <c r="A16" t="s">
        <v>560</v>
      </c>
    </row>
    <row r="17" spans="1:1" x14ac:dyDescent="0.25">
      <c r="A17" t="s">
        <v>561</v>
      </c>
    </row>
    <row r="18" spans="1:1" x14ac:dyDescent="0.25">
      <c r="A18" t="s">
        <v>562</v>
      </c>
    </row>
    <row r="19" spans="1:1" x14ac:dyDescent="0.25">
      <c r="A19" t="s">
        <v>563</v>
      </c>
    </row>
  </sheetData>
  <mergeCells count="6">
    <mergeCell ref="EQ3:ER3"/>
    <mergeCell ref="O3:P3"/>
    <mergeCell ref="AM3:AN3"/>
    <mergeCell ref="BK3:BL3"/>
    <mergeCell ref="DG3:DH3"/>
    <mergeCell ref="EE3:EF3"/>
  </mergeCells>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570</v>
      </c>
      <c r="E1" s="48" t="s">
        <v>571</v>
      </c>
      <c r="F1" s="12" t="s">
        <v>572</v>
      </c>
      <c r="G1" s="12" t="s">
        <v>573</v>
      </c>
    </row>
    <row r="2" spans="1:7" x14ac:dyDescent="0.25">
      <c r="A2" s="13" t="s">
        <v>167</v>
      </c>
      <c r="B2" s="14" t="s">
        <v>168</v>
      </c>
      <c r="C2" s="14" t="s">
        <v>169</v>
      </c>
      <c r="D2" s="46" t="s">
        <v>574</v>
      </c>
      <c r="E2" s="49" t="s">
        <v>575</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SUM(F3:F$182)-F$182</f>
        <v>0.48014868253611848</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7">
        <f t="shared" si="1"/>
        <v>1.5068493150684933E-4</v>
      </c>
      <c r="E5" s="50">
        <f t="shared" si="2"/>
        <v>31</v>
      </c>
      <c r="F5" s="16">
        <f t="shared" si="3"/>
        <v>4.6712328767123295E-3</v>
      </c>
      <c r="G5" s="16">
        <f>SUM(F5:F$182)-F$182</f>
        <v>0.47166238116625536</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SUM(F6:F$182)-F$182</f>
        <v>0.46699114828954297</v>
      </c>
    </row>
    <row r="7" spans="1:7" x14ac:dyDescent="0.25">
      <c r="A7" s="15">
        <v>38838</v>
      </c>
      <c r="B7" s="16">
        <v>4.4999999999999998E-2</v>
      </c>
      <c r="C7" s="16">
        <f t="shared" si="0"/>
        <v>0.06</v>
      </c>
      <c r="D7" s="47">
        <f t="shared" si="1"/>
        <v>1.6438356164383562E-4</v>
      </c>
      <c r="E7" s="50">
        <f t="shared" si="2"/>
        <v>31</v>
      </c>
      <c r="F7" s="16">
        <f t="shared" si="3"/>
        <v>5.0958904109589045E-3</v>
      </c>
      <c r="G7" s="16">
        <f>SUM(F7:F$182)-F$182</f>
        <v>0.46226512089228261</v>
      </c>
    </row>
    <row r="8" spans="1:7" x14ac:dyDescent="0.25">
      <c r="A8" s="15">
        <v>38869</v>
      </c>
      <c r="B8" s="16">
        <v>4.4999999999999998E-2</v>
      </c>
      <c r="C8" s="16">
        <f t="shared" si="0"/>
        <v>0.06</v>
      </c>
      <c r="D8" s="47">
        <f t="shared" si="1"/>
        <v>1.6438356164383562E-4</v>
      </c>
      <c r="E8" s="50">
        <f t="shared" si="2"/>
        <v>30</v>
      </c>
      <c r="F8" s="16">
        <f t="shared" si="3"/>
        <v>4.9315068493150684E-3</v>
      </c>
      <c r="G8" s="16">
        <f>SUM(F8:F$182)-F$182</f>
        <v>0.45716923048132374</v>
      </c>
    </row>
    <row r="9" spans="1:7" x14ac:dyDescent="0.25">
      <c r="A9" s="15">
        <v>38899</v>
      </c>
      <c r="B9" s="16">
        <v>4.4999999999999998E-2</v>
      </c>
      <c r="C9" s="16">
        <f t="shared" si="0"/>
        <v>0.06</v>
      </c>
      <c r="D9" s="47">
        <f t="shared" si="1"/>
        <v>1.6438356164383562E-4</v>
      </c>
      <c r="E9" s="50">
        <f t="shared" si="2"/>
        <v>31</v>
      </c>
      <c r="F9" s="16">
        <f t="shared" si="3"/>
        <v>5.0958904109589045E-3</v>
      </c>
      <c r="G9" s="16">
        <f>SUM(F9:F$182)-F$182</f>
        <v>0.45223772363200865</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SUM(F10:F$182)-F$182</f>
        <v>0.44714183322104967</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SUM(F11:F$182)-F$182</f>
        <v>0.44204594281009074</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SUM(F12:F$182)-F$182</f>
        <v>0.4371144359607757</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SUM(F13:F$182)-F$182</f>
        <v>0.43201854554981683</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SUM(F14:F$182)-F$182</f>
        <v>0.42708703870050174</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SUM(F15:F$182)-F$182</f>
        <v>0.42199114828954282</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SUM(F16:F$182)-F$182</f>
        <v>0.41689525787858395</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SUM(F17:F$182)-F$182</f>
        <v>0.41229251815255658</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SUM(F18:F$182)-F$182</f>
        <v>0.40719662774159765</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SUM(F19:F$182)-F$182</f>
        <v>0.40226512089228256</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SUM(F20:F$182)-F$182</f>
        <v>0.39716923048132369</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SUM(F21:F$182)-F$182</f>
        <v>0.39223772363200859</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SUM(F22:F$182)-F$182</f>
        <v>0.38692950445392638</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SUM(F23:F$182)-F$182</f>
        <v>0.38162128527584416</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SUM(F24:F$182)-F$182</f>
        <v>0.37648429897447433</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SUM(F25:F$182)-F$182</f>
        <v>0.37117607979639222</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SUM(F26:F$182)-F$182</f>
        <v>0.36603909349502239</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SUM(F27:F$182)-F$182</f>
        <v>0.36094320308406352</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SUM(F28:F$182)-F$182</f>
        <v>0.35607298450482849</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SUM(F29:F$182)-F$182</f>
        <v>0.3515169735758667</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SUM(F30:F$182)-F$182</f>
        <v>0.34707025226439125</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SUM(F31:F$182)-F$182</f>
        <v>0.34317680964144043</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SUM(F32:F$182)-F$182</f>
        <v>0.33915358559772452</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SUM(F33:F$182)-F$182</f>
        <v>0.33526014297477369</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SUM(F34:F$182)-F$182</f>
        <v>0.33123691893105783</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SUM(F35:F$182)-F$182</f>
        <v>0.32721369488734198</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SUM(F36:F$182)-F$182</f>
        <v>0.32332025226439115</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SUM(F37:F$182)-F$182</f>
        <v>0.31993227412231462</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SUM(F38:F$182)-F$182</f>
        <v>0.31665358559772444</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SUM(F39:F$182)-F$182</f>
        <v>0.31390085335728729</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SUM(F40:F$182)-F$182</f>
        <v>0.31156523691893107</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SUM(F41:F$182)-F$182</f>
        <v>0.30945564787783519</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SUM(F42:F$182)-F$182</f>
        <v>0.30754468897372561</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SUM(F43:F$182)-F$182</f>
        <v>0.30590085335728717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SUM(F44:F$182)-F$182</f>
        <v>0.30420222322030088</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SUM(F45:F$182)-F$182</f>
        <v>0.3025583876038625</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SUM(F46:F$182)-F$182</f>
        <v>0.30085975746687621</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SUM(F47:F$182)-F$182</f>
        <v>0.29916112732988992</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SUM(F48:F$182)-F$182</f>
        <v>0.29751729171345154</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SUM(F49:F$182)-F$182</f>
        <v>0.29581866157646525</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SUM(F50:F$182)-F$182</f>
        <v>0.29417482596002686</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SUM(F51:F$182)-F$182</f>
        <v>0.29247619582304057</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SUM(F52:F$182)-F$182</f>
        <v>0.29077756568605428</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SUM(F53:F$182)-F$182</f>
        <v>0.28924331911071183</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SUM(F54:F$182)-F$182</f>
        <v>0.28754468897372554</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SUM(F55:F$182)-F$182</f>
        <v>0.28590085335728715</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SUM(F56:F$182)-F$182</f>
        <v>0.28420222322030086</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SUM(F57:F$182)-F$182</f>
        <v>0.28235290815180769</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SUM(F58:F$182)-F$182</f>
        <v>0.28022962048057481</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SUM(F59:F$182)-F$182</f>
        <v>0.27810633280934194</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SUM(F60:F$182)-F$182</f>
        <v>0.27584605883673918</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SUM(F61:F$182)-F$182</f>
        <v>0.27351044239838301</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SUM(F62:F$182)-F$182</f>
        <v>0.27125016842578031</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SUM(F63:F$182)-F$182</f>
        <v>0.26891455198742409</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SUM(F64:F$182)-F$182</f>
        <v>0.26657893554906797</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SUM(F65:F$182)-F$182</f>
        <v>0.26446934650797205</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SUM(F66:F$182)-F$182</f>
        <v>0.26213373006961593</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SUM(F67:F$182)-F$182</f>
        <v>0.25987345609701318</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SUM(F69:F$182)-F$182</f>
        <v>0.25527756568605431</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SUM(F70:F$182)-F$182</f>
        <v>0.25294194924769814</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SUM(F71:F$182)-F$182</f>
        <v>0.25060633280934197</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SUM(F72:F$182)-F$182</f>
        <v>0.24834605883673927</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SUM(F73:F$182)-F$182</f>
        <v>0.24601044239838307</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SUM(F74:F$182)-F$182</f>
        <v>0.24375016842578032</v>
      </c>
    </row>
    <row r="75" spans="1:7" x14ac:dyDescent="0.25">
      <c r="A75" s="15">
        <v>40909</v>
      </c>
      <c r="B75" s="16">
        <v>1.2500000000000001E-2</v>
      </c>
      <c r="C75" s="16">
        <f t="shared" si="5"/>
        <v>2.75E-2</v>
      </c>
      <c r="D75" s="47">
        <f>C75/366</f>
        <v>7.5136612021857923E-5</v>
      </c>
      <c r="E75" s="50">
        <f t="shared" si="7"/>
        <v>31</v>
      </c>
      <c r="F75" s="16">
        <f t="shared" si="8"/>
        <v>2.3292349726775955E-3</v>
      </c>
      <c r="G75" s="16">
        <f>SUM(F75:F$182)-F$182</f>
        <v>0.24141455198742415</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SUM(F76:F$182)-F$182</f>
        <v>0.23908531701474658</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SUM(F77:F$182)-F$182</f>
        <v>0.2369063552661127</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SUM(F78:F$182)-F$182</f>
        <v>0.23457712029343511</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SUM(F79:F$182)-F$182</f>
        <v>0.23232302193277934</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SUM(F80:F$182)-F$182</f>
        <v>0.22999378696010175</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SUM(F81:F$182)-F$182</f>
        <v>0.22773968859944602</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SUM(F82:F$182)-F$182</f>
        <v>0.22541045362676843</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SUM(F83:F$182)-F$182</f>
        <v>0.22308121865409083</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SUM(F84:F$182)-F$182</f>
        <v>0.2208271202934351</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SUM(F85:F$182)-F$182</f>
        <v>0.21849788532075748</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SUM(F86:F$182)-F$182</f>
        <v>0.21624378696010177</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SUM(F87:F$182)-F$182</f>
        <v>0.21391455198742418</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SUM(F88:F$182)-F$182</f>
        <v>0.21157893554906801</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SUM(F89:F$182)-F$182</f>
        <v>0.20946934650797211</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SUM(F90:F$182)-F$182</f>
        <v>0.20713373006961594</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SUM(F91:F$182)-F$182</f>
        <v>0.20487345609701318</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SUM(F92:F$182)-F$182</f>
        <v>0.20253783965865702</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SUM(F93:F$182)-F$182</f>
        <v>0.20027756568605429</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SUM(F94:F$182)-F$182</f>
        <v>0.19794194924769812</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SUM(F95:F$182)-F$182</f>
        <v>0.19560633280934198</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SUM(F96:F$182)-F$182</f>
        <v>0.19334605883673925</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SUM(F97:F$182)-F$182</f>
        <v>0.19101044239838308</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SUM(F98:F$182)-F$182</f>
        <v>0.18875016842578032</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SUM(F99:F$182)-F$182</f>
        <v>0.18641455198742415</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SUM(F100:F$182)-F$182</f>
        <v>0.18407893554906798</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SUM(F101:F$182)-F$182</f>
        <v>0.18196934650797209</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SUM(F102:F$182)-F$182</f>
        <v>0.17963373006961592</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SUM(F103:F$182)-F$182</f>
        <v>0.17737345609701319</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SUM(F104:F$182)-F$182</f>
        <v>0.17503783965865702</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SUM(F105:F$182)-F$182</f>
        <v>0.17277756568605429</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SUM(F106:F$182)-F$182</f>
        <v>0.17044194924769809</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SUM(F107:F$182)-F$182</f>
        <v>0.16810633280934195</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SUM(F108:F$182)-F$182</f>
        <v>0.16584605883673922</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SUM(F109:F$182)-F$182</f>
        <v>0.16351044239838308</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SUM(F110:F$182)-F$182</f>
        <v>0.16125016842578033</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SUM(F111:F$182)-F$182</f>
        <v>0.15891455198742416</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SUM(F112:F$182)-F$182</f>
        <v>0.15679126431619128</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SUM(F113:F$182)-F$182</f>
        <v>0.1548734560970132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SUM(F114:F$182)-F$182</f>
        <v>0.15275016842578032</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SUM(F115:F$182)-F$182</f>
        <v>0.15069537390523238</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7">
        <f t="shared" si="10"/>
        <v>6.1475409836065574E-5</v>
      </c>
      <c r="E131" s="50">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7">
        <f t="shared" si="10"/>
        <v>6.1475409836065574E-5</v>
      </c>
      <c r="E132" s="50">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7">
        <f t="shared" ref="D135:D182" si="14">C135/365</f>
        <v>6.1643835616438354E-5</v>
      </c>
      <c r="E135" s="50">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SUM(F140:F$182)-F$182</f>
        <v>0.10336660678194472</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SUM(F141:F$182)-F$182</f>
        <v>0.10151729171345157</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SUM(F142:F$182)-F$182</f>
        <v>9.9394004042218681E-2</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SUM(F143:F$182)-F$182</f>
        <v>9.7270716370985819E-2</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SUM(F144:F$182)-F$182</f>
        <v>9.5010442398383077E-2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SUM(F145:F$182)-F$182</f>
        <v>9.2674825960026908E-2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SUM(F146:F$182)-F$182</f>
        <v>9.0414551987424166E-2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SUM(F147:F$182)-F$182</f>
        <v>8.807893554906801E-2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SUM(F148:F$182)-F$182</f>
        <v>8.5530990343588548E-2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SUM(F149:F$182)-F$182</f>
        <v>8.3229620480574862E-2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SUM(F150:F$182)-F$182</f>
        <v>8.0681675275095399E-2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SUM(F151:F$182)-F$182</f>
        <v>7.8215921850437881E-2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SUM(F155:F$182)-F$182</f>
        <v>6.7681675275095429E-2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SUM(F156:F$182)-F$182</f>
        <v>6.5010442398383106E-2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SUM(F157:F$182)-F$182</f>
        <v>6.2037839658657085E-2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SUM(F158:F$182)-F$182</f>
        <v>5.9161127329889963E-2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SUM(F159:F$182)-F$182</f>
        <v>5.6188524590163942E-2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SUM(F160:F$182)-F$182</f>
        <v>5.3215921850437921E-2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SUM(F161:F$182)-F$182</f>
        <v>5.05309903435886E-2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SUM(F162:F$182)-F$182</f>
        <v>4.7558387603862572E-2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SUM(F163:F$182)-F$182</f>
        <v>4.468167527509545E-2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SUM(F164:F$182)-F$182</f>
        <v>4.1709072535369422E-2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SUM(F165:F$182)-F$182</f>
        <v>3.8832360206602294E-2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SUM(F166:F$182)-F$182</f>
        <v>3.5859757466876266E-2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SUM(F167:F$182)-F$182</f>
        <v>3.2887154727150238E-2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SUM(F168:F$182)-F$182</f>
        <v>3.0010442398383116E-2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SUM(F169:F$182)-F$182</f>
        <v>2.7037839658657088E-2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SUM(F170:F$182)-F$182</f>
        <v>2.4161127329889967E-2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SUM(F171:F$182)-F$182</f>
        <v>2.1188524590163935E-2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SUM(F172:F$182)-F$182</f>
        <v>1.8224043715846995E-2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SUM(F173:F$182)-F$182</f>
        <v>1.5450819672131147E-2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SUM(F174:F$182)-F$182</f>
        <v>1.3333333333333334E-2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SUM(F175:F$182)-F$182</f>
        <v>1.1693989071038252E-2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SUM(F176:F$182)-F$182</f>
        <v>0.01</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SUM(F177:F$182)-F$182</f>
        <v>8.3606557377049178E-3</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SUM(F178:F$182)-F$182</f>
        <v>6.6666666666666662E-3</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7">
        <f t="shared" si="15"/>
        <v>5.4644808743169399E-5</v>
      </c>
      <c r="E180" s="50">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7">
        <f t="shared" si="15"/>
        <v>5.4644808743169399E-5</v>
      </c>
      <c r="E181" s="50">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SUM(F182:F$182)-F$182</f>
        <v>0</v>
      </c>
    </row>
    <row r="184" spans="1:7" x14ac:dyDescent="0.25">
      <c r="A184" s="19" t="s">
        <v>576</v>
      </c>
    </row>
    <row r="185" spans="1:7" x14ac:dyDescent="0.25">
      <c r="A185" s="19"/>
    </row>
    <row r="186" spans="1:7" x14ac:dyDescent="0.25">
      <c r="A186" s="19" t="s">
        <v>454</v>
      </c>
    </row>
    <row r="187" spans="1:7" x14ac:dyDescent="0.25">
      <c r="A187" s="27" t="s">
        <v>453</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22" right="0.51181102362204722" top="0.74803149606299213" bottom="0.51181102362204722" header="0.51181102362204722" footer="0.23622047244094491"/>
  <pageSetup paperSize="17" orientation="landscape" r:id="rId2"/>
  <headerFooter>
    <oddHeader>&amp;C&amp;"-,Bold"&amp;12&amp;F[&amp;A]</oddHeader>
    <oddFooter>&amp;L&amp;9Posted: 19 Oct 2020&amp;C&amp;9Page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5.74E-2</v>
      </c>
      <c r="H2" s="1" t="s">
        <v>194</v>
      </c>
      <c r="I2" s="1" t="s">
        <v>195</v>
      </c>
    </row>
    <row r="3" spans="1:9" x14ac:dyDescent="0.25">
      <c r="A3" s="1" t="s">
        <v>178</v>
      </c>
      <c r="B3" s="1" t="s">
        <v>178</v>
      </c>
      <c r="D3" s="1" t="s">
        <v>156</v>
      </c>
      <c r="E3" s="1" t="s">
        <v>179</v>
      </c>
      <c r="F3" s="28">
        <v>2.8000000000000001E-2</v>
      </c>
      <c r="H3" s="1" t="s">
        <v>199</v>
      </c>
      <c r="I3" s="1" t="s">
        <v>200</v>
      </c>
    </row>
    <row r="4" spans="1:9" x14ac:dyDescent="0.25">
      <c r="A4" s="1" t="s">
        <v>156</v>
      </c>
      <c r="B4" s="1" t="s">
        <v>156</v>
      </c>
      <c r="D4" s="1" t="s">
        <v>149</v>
      </c>
      <c r="E4" s="1" t="s">
        <v>180</v>
      </c>
      <c r="F4" s="28">
        <v>7.7600000000000002E-2</v>
      </c>
    </row>
    <row r="5" spans="1:9" x14ac:dyDescent="0.25">
      <c r="A5" s="1" t="s">
        <v>181</v>
      </c>
      <c r="B5" s="1" t="s">
        <v>181</v>
      </c>
      <c r="D5" s="1" t="s">
        <v>150</v>
      </c>
      <c r="E5" s="1" t="s">
        <v>182</v>
      </c>
      <c r="F5" s="28">
        <v>-2.3800000000000002E-2</v>
      </c>
    </row>
    <row r="6" spans="1:9" x14ac:dyDescent="0.25">
      <c r="A6" s="1" t="s">
        <v>183</v>
      </c>
      <c r="B6" s="1" t="s">
        <v>183</v>
      </c>
      <c r="D6" s="1" t="s">
        <v>152</v>
      </c>
      <c r="E6" s="1" t="s">
        <v>185</v>
      </c>
      <c r="F6" s="28">
        <v>-2.6700000000000002E-2</v>
      </c>
    </row>
    <row r="7" spans="1:9" x14ac:dyDescent="0.25">
      <c r="A7" s="1" t="s">
        <v>184</v>
      </c>
      <c r="B7" s="1" t="s">
        <v>184</v>
      </c>
      <c r="D7" s="1" t="s">
        <v>153</v>
      </c>
      <c r="E7" s="1" t="s">
        <v>187</v>
      </c>
      <c r="F7" s="28">
        <v>1.6299999999999999E-2</v>
      </c>
    </row>
    <row r="8" spans="1:9" x14ac:dyDescent="0.25">
      <c r="A8" s="1" t="s">
        <v>186</v>
      </c>
      <c r="B8" s="1" t="s">
        <v>186</v>
      </c>
      <c r="D8" s="1" t="s">
        <v>154</v>
      </c>
      <c r="E8" s="1" t="s">
        <v>188</v>
      </c>
      <c r="F8" s="28">
        <v>5.3900000000000003E-2</v>
      </c>
    </row>
    <row r="9" spans="1:9" x14ac:dyDescent="0.25">
      <c r="A9" s="1" t="s">
        <v>149</v>
      </c>
      <c r="B9" s="1" t="s">
        <v>149</v>
      </c>
      <c r="D9" s="1" t="s">
        <v>190</v>
      </c>
      <c r="E9" s="1" t="s">
        <v>191</v>
      </c>
      <c r="F9" s="28">
        <v>5.3699999999999998E-2</v>
      </c>
    </row>
    <row r="10" spans="1:9" x14ac:dyDescent="0.25">
      <c r="A10" s="1" t="s">
        <v>189</v>
      </c>
      <c r="B10" s="1" t="s">
        <v>189</v>
      </c>
      <c r="D10" s="1" t="s">
        <v>155</v>
      </c>
      <c r="E10" s="1" t="s">
        <v>192</v>
      </c>
      <c r="F10" s="28">
        <v>4.53E-2</v>
      </c>
    </row>
    <row r="11" spans="1:9" x14ac:dyDescent="0.25">
      <c r="A11" s="1" t="s">
        <v>150</v>
      </c>
      <c r="B11" s="1" t="s">
        <v>150</v>
      </c>
      <c r="D11" s="1" t="s">
        <v>194</v>
      </c>
      <c r="E11" s="1" t="s">
        <v>195</v>
      </c>
      <c r="F11" s="28">
        <v>0.12</v>
      </c>
    </row>
    <row r="12" spans="1:9" x14ac:dyDescent="0.25">
      <c r="A12" s="1" t="s">
        <v>193</v>
      </c>
      <c r="B12" s="1" t="s">
        <v>193</v>
      </c>
      <c r="D12" s="1" t="s">
        <v>19</v>
      </c>
      <c r="E12" s="1" t="s">
        <v>198</v>
      </c>
      <c r="F12" s="28">
        <v>-4.1300000000000003E-2</v>
      </c>
    </row>
    <row r="13" spans="1:9" x14ac:dyDescent="0.25">
      <c r="A13" s="1" t="s">
        <v>151</v>
      </c>
      <c r="B13" s="1" t="s">
        <v>151</v>
      </c>
      <c r="D13" s="1" t="s">
        <v>199</v>
      </c>
      <c r="E13" s="1" t="s">
        <v>200</v>
      </c>
      <c r="F13" s="28">
        <v>0.12</v>
      </c>
    </row>
    <row r="14" spans="1:9" x14ac:dyDescent="0.25">
      <c r="A14" s="1" t="s">
        <v>152</v>
      </c>
      <c r="B14" s="1" t="s">
        <v>152</v>
      </c>
      <c r="D14" s="1" t="s">
        <v>21</v>
      </c>
      <c r="E14" s="1" t="s">
        <v>202</v>
      </c>
      <c r="F14" s="28">
        <v>-2.3599999999999999E-2</v>
      </c>
    </row>
    <row r="15" spans="1:9" x14ac:dyDescent="0.25">
      <c r="A15" s="1" t="s">
        <v>197</v>
      </c>
      <c r="B15" s="1" t="s">
        <v>197</v>
      </c>
      <c r="D15" s="1" t="s">
        <v>17</v>
      </c>
      <c r="E15" s="1" t="s">
        <v>203</v>
      </c>
      <c r="F15" s="28">
        <v>5.1000000000000004E-3</v>
      </c>
    </row>
    <row r="16" spans="1:9" x14ac:dyDescent="0.25">
      <c r="A16" s="1" t="s">
        <v>153</v>
      </c>
      <c r="B16" s="1" t="s">
        <v>153</v>
      </c>
      <c r="D16" s="1" t="s">
        <v>62</v>
      </c>
      <c r="E16" s="1" t="s">
        <v>204</v>
      </c>
      <c r="F16" s="28">
        <v>2.5700000000000001E-2</v>
      </c>
    </row>
    <row r="17" spans="1:6" x14ac:dyDescent="0.25">
      <c r="A17" s="1" t="s">
        <v>154</v>
      </c>
      <c r="B17" s="1" t="s">
        <v>154</v>
      </c>
      <c r="D17" s="1" t="s">
        <v>14</v>
      </c>
      <c r="E17" s="1" t="s">
        <v>205</v>
      </c>
      <c r="F17" s="28">
        <v>4.6800000000000001E-2</v>
      </c>
    </row>
    <row r="18" spans="1:6" x14ac:dyDescent="0.25">
      <c r="A18" s="1" t="s">
        <v>201</v>
      </c>
      <c r="B18" s="1" t="s">
        <v>201</v>
      </c>
      <c r="D18" s="1" t="s">
        <v>157</v>
      </c>
      <c r="E18" s="1" t="s">
        <v>206</v>
      </c>
      <c r="F18" s="28">
        <v>4.9299999999999997E-2</v>
      </c>
    </row>
    <row r="19" spans="1:6" x14ac:dyDescent="0.25">
      <c r="A19" s="1" t="s">
        <v>190</v>
      </c>
      <c r="B19" s="1" t="s">
        <v>190</v>
      </c>
      <c r="D19" s="1" t="s">
        <v>122</v>
      </c>
      <c r="E19" s="1" t="s">
        <v>208</v>
      </c>
      <c r="F19" s="28">
        <v>-3.1800000000000002E-2</v>
      </c>
    </row>
    <row r="20" spans="1:6" x14ac:dyDescent="0.25">
      <c r="A20" s="1" t="s">
        <v>155</v>
      </c>
      <c r="B20" s="1" t="s">
        <v>155</v>
      </c>
      <c r="D20" s="1" t="s">
        <v>138</v>
      </c>
      <c r="E20" s="1" t="s">
        <v>209</v>
      </c>
      <c r="F20" s="28">
        <v>-0.12</v>
      </c>
    </row>
    <row r="21" spans="1:6" x14ac:dyDescent="0.25">
      <c r="A21" s="1" t="s">
        <v>194</v>
      </c>
      <c r="B21" s="1" t="s">
        <v>194</v>
      </c>
      <c r="D21" s="1" t="s">
        <v>139</v>
      </c>
      <c r="E21" s="1" t="s">
        <v>210</v>
      </c>
      <c r="F21" s="28">
        <v>-6.1199999999999997E-2</v>
      </c>
    </row>
    <row r="22" spans="1:6" x14ac:dyDescent="0.25">
      <c r="A22" s="1" t="s">
        <v>196</v>
      </c>
      <c r="B22" s="1" t="s">
        <v>196</v>
      </c>
      <c r="D22" s="1" t="s">
        <v>123</v>
      </c>
      <c r="E22" s="1" t="s">
        <v>211</v>
      </c>
      <c r="F22" s="28">
        <v>-1.2800000000000001E-2</v>
      </c>
    </row>
    <row r="23" spans="1:6" x14ac:dyDescent="0.25">
      <c r="A23" s="1" t="s">
        <v>18</v>
      </c>
      <c r="B23" s="1" t="s">
        <v>18</v>
      </c>
      <c r="D23" s="1" t="s">
        <v>124</v>
      </c>
      <c r="E23" s="1" t="s">
        <v>212</v>
      </c>
      <c r="F23" s="28">
        <v>-4.2000000000000003E-2</v>
      </c>
    </row>
    <row r="24" spans="1:6" x14ac:dyDescent="0.25">
      <c r="A24" s="1" t="s">
        <v>207</v>
      </c>
      <c r="B24" s="1" t="s">
        <v>207</v>
      </c>
      <c r="D24" s="1" t="s">
        <v>12</v>
      </c>
      <c r="E24" s="1" t="s">
        <v>213</v>
      </c>
      <c r="F24" s="28">
        <v>5.6399999999999999E-2</v>
      </c>
    </row>
    <row r="25" spans="1:6" x14ac:dyDescent="0.25">
      <c r="A25" s="1" t="s">
        <v>19</v>
      </c>
      <c r="B25" s="1" t="s">
        <v>19</v>
      </c>
      <c r="D25" s="1" t="s">
        <v>13</v>
      </c>
      <c r="E25" s="1" t="s">
        <v>214</v>
      </c>
      <c r="F25" s="28">
        <v>5.4899999999999997E-2</v>
      </c>
    </row>
    <row r="26" spans="1:6" x14ac:dyDescent="0.25">
      <c r="A26" s="1" t="s">
        <v>199</v>
      </c>
      <c r="B26" s="1" t="s">
        <v>199</v>
      </c>
      <c r="D26" s="1" t="s">
        <v>25</v>
      </c>
      <c r="E26" s="1" t="s">
        <v>215</v>
      </c>
      <c r="F26" s="28">
        <v>3.5900000000000001E-2</v>
      </c>
    </row>
    <row r="27" spans="1:6" x14ac:dyDescent="0.25">
      <c r="A27" s="1" t="s">
        <v>20</v>
      </c>
      <c r="B27" s="1" t="s">
        <v>20</v>
      </c>
      <c r="D27" s="1" t="s">
        <v>125</v>
      </c>
      <c r="E27" s="1" t="s">
        <v>216</v>
      </c>
      <c r="F27" s="28">
        <v>1.2E-2</v>
      </c>
    </row>
    <row r="28" spans="1:6" x14ac:dyDescent="0.25">
      <c r="A28" s="1" t="s">
        <v>21</v>
      </c>
      <c r="B28" s="1" t="s">
        <v>21</v>
      </c>
      <c r="D28" s="1" t="s">
        <v>33</v>
      </c>
      <c r="E28" s="1" t="s">
        <v>217</v>
      </c>
      <c r="F28" s="28">
        <v>1.0800000000000001E-2</v>
      </c>
    </row>
    <row r="29" spans="1:6" x14ac:dyDescent="0.25">
      <c r="A29" s="1" t="s">
        <v>17</v>
      </c>
      <c r="B29" s="1" t="s">
        <v>17</v>
      </c>
      <c r="D29" s="1" t="s">
        <v>158</v>
      </c>
      <c r="E29" s="1" t="s">
        <v>218</v>
      </c>
      <c r="F29" s="28">
        <v>4.8500000000000001E-2</v>
      </c>
    </row>
    <row r="30" spans="1:6" x14ac:dyDescent="0.25">
      <c r="A30" s="1" t="s">
        <v>62</v>
      </c>
      <c r="B30" s="1" t="s">
        <v>62</v>
      </c>
      <c r="D30" s="1" t="s">
        <v>126</v>
      </c>
      <c r="E30" s="1" t="s">
        <v>219</v>
      </c>
      <c r="F30" s="28">
        <v>-5.5E-2</v>
      </c>
    </row>
    <row r="31" spans="1:6" x14ac:dyDescent="0.25">
      <c r="A31" s="1" t="s">
        <v>14</v>
      </c>
      <c r="B31" s="1" t="s">
        <v>14</v>
      </c>
      <c r="D31" s="1" t="s">
        <v>220</v>
      </c>
      <c r="E31" s="1" t="s">
        <v>547</v>
      </c>
      <c r="F31" s="28">
        <v>-3.8699999999999998E-2</v>
      </c>
    </row>
    <row r="32" spans="1:6" x14ac:dyDescent="0.25">
      <c r="A32" s="1" t="s">
        <v>157</v>
      </c>
      <c r="B32" s="1" t="s">
        <v>157</v>
      </c>
      <c r="D32" s="1" t="s">
        <v>85</v>
      </c>
      <c r="E32" s="1" t="s">
        <v>221</v>
      </c>
      <c r="F32" s="28">
        <v>-1.2999999999999999E-2</v>
      </c>
    </row>
    <row r="33" spans="1:6" x14ac:dyDescent="0.25">
      <c r="A33" s="1" t="s">
        <v>138</v>
      </c>
      <c r="B33" s="1" t="s">
        <v>138</v>
      </c>
      <c r="D33" s="1" t="s">
        <v>44</v>
      </c>
      <c r="E33" s="1" t="s">
        <v>222</v>
      </c>
      <c r="F33" s="28">
        <v>-4.4400000000000002E-2</v>
      </c>
    </row>
    <row r="34" spans="1:6" x14ac:dyDescent="0.25">
      <c r="A34" s="1" t="s">
        <v>139</v>
      </c>
      <c r="B34" s="1" t="s">
        <v>139</v>
      </c>
      <c r="D34" s="1" t="s">
        <v>45</v>
      </c>
      <c r="E34" s="1" t="s">
        <v>223</v>
      </c>
      <c r="F34" s="28">
        <v>9.9500000000000005E-2</v>
      </c>
    </row>
    <row r="35" spans="1:6" x14ac:dyDescent="0.25">
      <c r="A35" s="1" t="s">
        <v>123</v>
      </c>
      <c r="B35" s="1" t="s">
        <v>123</v>
      </c>
      <c r="D35" s="1" t="s">
        <v>159</v>
      </c>
      <c r="E35" s="1" t="s">
        <v>224</v>
      </c>
      <c r="F35" s="28">
        <v>2.5499999999999998E-2</v>
      </c>
    </row>
    <row r="36" spans="1:6" x14ac:dyDescent="0.25">
      <c r="A36" s="1" t="s">
        <v>122</v>
      </c>
      <c r="B36" s="1" t="s">
        <v>122</v>
      </c>
      <c r="D36" s="1" t="s">
        <v>237</v>
      </c>
      <c r="E36" s="1" t="s">
        <v>516</v>
      </c>
      <c r="F36" s="28">
        <v>0.12</v>
      </c>
    </row>
    <row r="37" spans="1:6" x14ac:dyDescent="0.25">
      <c r="A37" s="1" t="s">
        <v>124</v>
      </c>
      <c r="B37" s="1" t="s">
        <v>124</v>
      </c>
      <c r="D37" s="1" t="s">
        <v>239</v>
      </c>
      <c r="E37" s="1" t="s">
        <v>517</v>
      </c>
      <c r="F37" s="28">
        <v>9.2799999999999994E-2</v>
      </c>
    </row>
    <row r="38" spans="1:6" x14ac:dyDescent="0.25">
      <c r="A38" s="1" t="s">
        <v>126</v>
      </c>
      <c r="B38" s="1" t="s">
        <v>126</v>
      </c>
      <c r="D38" s="1" t="s">
        <v>160</v>
      </c>
      <c r="E38" s="1" t="s">
        <v>518</v>
      </c>
      <c r="F38" s="28">
        <v>6.4699999999999994E-2</v>
      </c>
    </row>
    <row r="39" spans="1:6" x14ac:dyDescent="0.25">
      <c r="A39" s="1" t="s">
        <v>127</v>
      </c>
      <c r="B39" s="1" t="s">
        <v>127</v>
      </c>
      <c r="D39" s="1" t="s">
        <v>48</v>
      </c>
      <c r="E39" s="1" t="s">
        <v>519</v>
      </c>
      <c r="F39" s="28">
        <v>2.8400000000000002E-2</v>
      </c>
    </row>
    <row r="40" spans="1:6" x14ac:dyDescent="0.25">
      <c r="A40" s="1" t="s">
        <v>128</v>
      </c>
      <c r="B40" s="1" t="s">
        <v>128</v>
      </c>
      <c r="D40" s="1" t="s">
        <v>69</v>
      </c>
      <c r="E40" s="1" t="s">
        <v>225</v>
      </c>
      <c r="F40" s="28">
        <v>8.8999999999999999E-3</v>
      </c>
    </row>
    <row r="41" spans="1:6" x14ac:dyDescent="0.25">
      <c r="A41" s="1" t="s">
        <v>129</v>
      </c>
      <c r="B41" s="1" t="s">
        <v>129</v>
      </c>
      <c r="D41" s="1" t="s">
        <v>70</v>
      </c>
      <c r="E41" s="1" t="s">
        <v>226</v>
      </c>
      <c r="F41" s="28">
        <v>1.09E-2</v>
      </c>
    </row>
    <row r="42" spans="1:6" x14ac:dyDescent="0.25">
      <c r="A42" s="1" t="s">
        <v>130</v>
      </c>
      <c r="B42" s="1" t="s">
        <v>130</v>
      </c>
      <c r="D42" s="1" t="s">
        <v>71</v>
      </c>
      <c r="E42" s="1" t="s">
        <v>227</v>
      </c>
      <c r="F42" s="28">
        <v>0.01</v>
      </c>
    </row>
    <row r="43" spans="1:6" x14ac:dyDescent="0.25">
      <c r="A43" s="1" t="s">
        <v>131</v>
      </c>
      <c r="B43" s="1" t="s">
        <v>131</v>
      </c>
      <c r="D43" s="1" t="s">
        <v>55</v>
      </c>
      <c r="E43" s="1" t="s">
        <v>520</v>
      </c>
      <c r="F43" s="28">
        <v>9.4600000000000004E-2</v>
      </c>
    </row>
    <row r="44" spans="1:6" x14ac:dyDescent="0.25">
      <c r="A44" s="1" t="s">
        <v>132</v>
      </c>
      <c r="B44" s="1" t="s">
        <v>132</v>
      </c>
      <c r="D44" s="1" t="s">
        <v>57</v>
      </c>
      <c r="E44" s="1" t="s">
        <v>228</v>
      </c>
      <c r="F44" s="28">
        <v>-6.2899999999999998E-2</v>
      </c>
    </row>
    <row r="45" spans="1:6" x14ac:dyDescent="0.25">
      <c r="A45" s="1" t="s">
        <v>133</v>
      </c>
      <c r="B45" s="1" t="s">
        <v>133</v>
      </c>
      <c r="D45" s="1" t="s">
        <v>58</v>
      </c>
      <c r="E45" s="1" t="s">
        <v>229</v>
      </c>
      <c r="F45" s="28">
        <v>5.04E-2</v>
      </c>
    </row>
    <row r="46" spans="1:6" x14ac:dyDescent="0.25">
      <c r="A46" s="1" t="s">
        <v>134</v>
      </c>
      <c r="B46" s="1" t="s">
        <v>134</v>
      </c>
      <c r="D46" s="1" t="s">
        <v>32</v>
      </c>
      <c r="E46" s="1" t="s">
        <v>230</v>
      </c>
      <c r="F46" s="28">
        <v>3.6600000000000001E-2</v>
      </c>
    </row>
    <row r="47" spans="1:6" x14ac:dyDescent="0.25">
      <c r="A47" s="1" t="s">
        <v>12</v>
      </c>
      <c r="B47" s="1" t="s">
        <v>12</v>
      </c>
      <c r="D47" s="1" t="s">
        <v>78</v>
      </c>
      <c r="E47" s="1" t="s">
        <v>231</v>
      </c>
      <c r="F47" s="28">
        <v>-5.3499999999999999E-2</v>
      </c>
    </row>
    <row r="48" spans="1:6" x14ac:dyDescent="0.25">
      <c r="A48" s="1" t="s">
        <v>13</v>
      </c>
      <c r="B48" s="1" t="s">
        <v>13</v>
      </c>
      <c r="D48" s="1" t="s">
        <v>73</v>
      </c>
      <c r="E48" s="1" t="s">
        <v>232</v>
      </c>
      <c r="F48" s="28">
        <v>2.87E-2</v>
      </c>
    </row>
    <row r="49" spans="1:6" x14ac:dyDescent="0.25">
      <c r="A49" s="1" t="s">
        <v>25</v>
      </c>
      <c r="B49" s="1" t="s">
        <v>25</v>
      </c>
      <c r="D49" s="1" t="s">
        <v>68</v>
      </c>
      <c r="E49" s="1" t="s">
        <v>233</v>
      </c>
      <c r="F49" s="28">
        <v>-4.48E-2</v>
      </c>
    </row>
    <row r="50" spans="1:6" x14ac:dyDescent="0.25">
      <c r="A50" s="1" t="s">
        <v>125</v>
      </c>
      <c r="B50" s="1" t="s">
        <v>125</v>
      </c>
      <c r="D50" s="1" t="s">
        <v>59</v>
      </c>
      <c r="E50" s="1" t="s">
        <v>234</v>
      </c>
      <c r="F50" s="28">
        <v>4.7199999999999999E-2</v>
      </c>
    </row>
    <row r="51" spans="1:6" x14ac:dyDescent="0.25">
      <c r="A51" s="1" t="s">
        <v>33</v>
      </c>
      <c r="B51" s="1" t="s">
        <v>33</v>
      </c>
      <c r="D51" s="1" t="s">
        <v>60</v>
      </c>
      <c r="E51" s="1" t="s">
        <v>235</v>
      </c>
      <c r="F51" s="28">
        <v>4.3999999999999997E-2</v>
      </c>
    </row>
    <row r="52" spans="1:6" x14ac:dyDescent="0.25">
      <c r="A52" s="1" t="s">
        <v>158</v>
      </c>
      <c r="B52" s="1" t="s">
        <v>158</v>
      </c>
      <c r="D52" s="1" t="s">
        <v>61</v>
      </c>
      <c r="E52" s="1" t="s">
        <v>236</v>
      </c>
      <c r="F52" s="28">
        <v>4.58E-2</v>
      </c>
    </row>
    <row r="53" spans="1:6" x14ac:dyDescent="0.25">
      <c r="A53" s="1" t="s">
        <v>34</v>
      </c>
      <c r="B53" s="1" t="s">
        <v>220</v>
      </c>
      <c r="D53" s="1" t="s">
        <v>106</v>
      </c>
      <c r="E53" s="1" t="s">
        <v>238</v>
      </c>
      <c r="F53" s="28">
        <v>-3.0200000000000001E-2</v>
      </c>
    </row>
    <row r="54" spans="1:6" x14ac:dyDescent="0.25">
      <c r="A54" s="1" t="s">
        <v>35</v>
      </c>
      <c r="B54" s="1" t="s">
        <v>220</v>
      </c>
      <c r="D54" s="1" t="s">
        <v>127</v>
      </c>
      <c r="E54" s="1" t="s">
        <v>240</v>
      </c>
      <c r="F54" s="28">
        <v>-4.6199999999999998E-2</v>
      </c>
    </row>
    <row r="55" spans="1:6" x14ac:dyDescent="0.25">
      <c r="A55" s="1" t="s">
        <v>85</v>
      </c>
      <c r="B55" s="1" t="s">
        <v>85</v>
      </c>
      <c r="D55" s="1" t="s">
        <v>46</v>
      </c>
      <c r="E55" s="1" t="s">
        <v>241</v>
      </c>
      <c r="F55" s="28">
        <v>5.7799999999999997E-2</v>
      </c>
    </row>
    <row r="56" spans="1:6" x14ac:dyDescent="0.25">
      <c r="A56" s="1" t="s">
        <v>72</v>
      </c>
      <c r="B56" s="1" t="s">
        <v>72</v>
      </c>
      <c r="D56" s="1" t="s">
        <v>47</v>
      </c>
      <c r="E56" s="1" t="s">
        <v>242</v>
      </c>
      <c r="F56" s="28">
        <v>5.8000000000000003E-2</v>
      </c>
    </row>
    <row r="57" spans="1:6" x14ac:dyDescent="0.25">
      <c r="A57" s="1" t="s">
        <v>45</v>
      </c>
      <c r="B57" s="1" t="s">
        <v>45</v>
      </c>
      <c r="D57" s="1" t="s">
        <v>79</v>
      </c>
      <c r="E57" s="1" t="s">
        <v>244</v>
      </c>
      <c r="F57" s="28">
        <v>5.7099999999999998E-2</v>
      </c>
    </row>
    <row r="58" spans="1:6" x14ac:dyDescent="0.25">
      <c r="A58" s="1" t="s">
        <v>159</v>
      </c>
      <c r="B58" s="1" t="s">
        <v>159</v>
      </c>
      <c r="D58" s="1" t="s">
        <v>43</v>
      </c>
      <c r="E58" s="1" t="s">
        <v>548</v>
      </c>
      <c r="F58" s="28">
        <v>-0.12</v>
      </c>
    </row>
    <row r="59" spans="1:6" x14ac:dyDescent="0.25">
      <c r="A59" s="1" t="s">
        <v>237</v>
      </c>
      <c r="B59" s="1" t="s">
        <v>237</v>
      </c>
      <c r="D59" s="1" t="s">
        <v>119</v>
      </c>
      <c r="E59" s="1" t="s">
        <v>245</v>
      </c>
      <c r="F59" s="28">
        <v>3.8399999999999997E-2</v>
      </c>
    </row>
    <row r="60" spans="1:6" x14ac:dyDescent="0.25">
      <c r="A60" s="1" t="s">
        <v>529</v>
      </c>
      <c r="B60" s="1" t="s">
        <v>237</v>
      </c>
      <c r="D60" s="1" t="s">
        <v>84</v>
      </c>
      <c r="E60" s="1" t="s">
        <v>246</v>
      </c>
      <c r="F60" s="28">
        <v>4.7699999999999999E-2</v>
      </c>
    </row>
    <row r="61" spans="1:6" x14ac:dyDescent="0.25">
      <c r="A61" s="1" t="s">
        <v>239</v>
      </c>
      <c r="B61" s="1" t="s">
        <v>239</v>
      </c>
      <c r="D61" s="1" t="s">
        <v>92</v>
      </c>
      <c r="E61" s="1" t="s">
        <v>247</v>
      </c>
      <c r="F61" s="28">
        <v>-0.1135</v>
      </c>
    </row>
    <row r="62" spans="1:6" x14ac:dyDescent="0.25">
      <c r="A62" s="1" t="s">
        <v>160</v>
      </c>
      <c r="B62" s="1" t="s">
        <v>160</v>
      </c>
      <c r="D62" s="1" t="s">
        <v>128</v>
      </c>
      <c r="E62" s="1" t="s">
        <v>248</v>
      </c>
      <c r="F62" s="28">
        <v>-3.8300000000000001E-2</v>
      </c>
    </row>
    <row r="63" spans="1:6" x14ac:dyDescent="0.25">
      <c r="A63" s="1" t="s">
        <v>48</v>
      </c>
      <c r="B63" s="1" t="s">
        <v>48</v>
      </c>
      <c r="D63" s="1" t="s">
        <v>161</v>
      </c>
      <c r="E63" s="1" t="s">
        <v>249</v>
      </c>
      <c r="F63" s="28">
        <v>4.3799999999999999E-2</v>
      </c>
    </row>
    <row r="64" spans="1:6" x14ac:dyDescent="0.25">
      <c r="A64" s="1" t="s">
        <v>243</v>
      </c>
      <c r="B64" s="1" t="s">
        <v>243</v>
      </c>
      <c r="D64" s="1" t="s">
        <v>162</v>
      </c>
      <c r="E64" s="1" t="s">
        <v>250</v>
      </c>
      <c r="F64" s="28">
        <v>4.7300000000000002E-2</v>
      </c>
    </row>
    <row r="65" spans="1:6" x14ac:dyDescent="0.25">
      <c r="A65" s="1" t="s">
        <v>69</v>
      </c>
      <c r="B65" s="1" t="s">
        <v>69</v>
      </c>
      <c r="D65" s="1" t="s">
        <v>129</v>
      </c>
      <c r="E65" s="1" t="s">
        <v>251</v>
      </c>
      <c r="F65" s="28">
        <v>7.7999999999999996E-3</v>
      </c>
    </row>
    <row r="66" spans="1:6" x14ac:dyDescent="0.25">
      <c r="A66" s="1" t="s">
        <v>70</v>
      </c>
      <c r="B66" s="1" t="s">
        <v>70</v>
      </c>
      <c r="D66" s="1" t="s">
        <v>81</v>
      </c>
      <c r="E66" s="1" t="s">
        <v>252</v>
      </c>
      <c r="F66" s="28">
        <v>1.06E-2</v>
      </c>
    </row>
    <row r="67" spans="1:6" x14ac:dyDescent="0.25">
      <c r="A67" s="1" t="s">
        <v>71</v>
      </c>
      <c r="B67" s="1" t="s">
        <v>71</v>
      </c>
      <c r="D67" s="1" t="s">
        <v>253</v>
      </c>
      <c r="E67" s="1" t="s">
        <v>254</v>
      </c>
      <c r="F67" s="28">
        <v>3.8600000000000002E-2</v>
      </c>
    </row>
    <row r="68" spans="1:6" x14ac:dyDescent="0.25">
      <c r="A68" s="1" t="s">
        <v>55</v>
      </c>
      <c r="B68" s="1" t="s">
        <v>55</v>
      </c>
      <c r="D68" s="1" t="s">
        <v>130</v>
      </c>
      <c r="E68" s="1" t="s">
        <v>255</v>
      </c>
      <c r="F68" s="28">
        <v>-4.1300000000000003E-2</v>
      </c>
    </row>
    <row r="69" spans="1:6" x14ac:dyDescent="0.25">
      <c r="A69" s="1" t="s">
        <v>57</v>
      </c>
      <c r="B69" s="1" t="s">
        <v>57</v>
      </c>
      <c r="D69" s="1" t="s">
        <v>63</v>
      </c>
      <c r="E69" s="1" t="s">
        <v>256</v>
      </c>
      <c r="F69" s="28">
        <v>6.7100000000000007E-2</v>
      </c>
    </row>
    <row r="70" spans="1:6" x14ac:dyDescent="0.25">
      <c r="A70" s="1" t="s">
        <v>58</v>
      </c>
      <c r="B70" s="1" t="s">
        <v>58</v>
      </c>
      <c r="D70" s="1" t="s">
        <v>64</v>
      </c>
      <c r="E70" s="1" t="s">
        <v>257</v>
      </c>
      <c r="F70" s="28">
        <v>6.8900000000000003E-2</v>
      </c>
    </row>
    <row r="71" spans="1:6" x14ac:dyDescent="0.25">
      <c r="A71" s="1" t="s">
        <v>32</v>
      </c>
      <c r="B71" s="1" t="s">
        <v>32</v>
      </c>
      <c r="D71" s="1" t="s">
        <v>121</v>
      </c>
      <c r="E71" s="1" t="s">
        <v>258</v>
      </c>
      <c r="F71" s="28">
        <v>5.6899999999999999E-2</v>
      </c>
    </row>
    <row r="72" spans="1:6" x14ac:dyDescent="0.25">
      <c r="A72" s="1" t="s">
        <v>80</v>
      </c>
      <c r="B72" s="1" t="s">
        <v>80</v>
      </c>
      <c r="D72" s="1" t="s">
        <v>88</v>
      </c>
      <c r="E72" s="1" t="s">
        <v>260</v>
      </c>
      <c r="F72" s="28">
        <v>2.8500000000000001E-2</v>
      </c>
    </row>
    <row r="73" spans="1:6" x14ac:dyDescent="0.25">
      <c r="A73" s="1" t="s">
        <v>78</v>
      </c>
      <c r="B73" s="1" t="s">
        <v>78</v>
      </c>
      <c r="D73" s="1" t="s">
        <v>91</v>
      </c>
      <c r="E73" s="1" t="s">
        <v>261</v>
      </c>
      <c r="F73" s="28">
        <v>4.1799999999999997E-2</v>
      </c>
    </row>
    <row r="74" spans="1:6" x14ac:dyDescent="0.25">
      <c r="A74" s="1" t="s">
        <v>73</v>
      </c>
      <c r="B74" s="1" t="s">
        <v>73</v>
      </c>
      <c r="D74" s="1" t="s">
        <v>111</v>
      </c>
      <c r="E74" s="1" t="s">
        <v>262</v>
      </c>
      <c r="F74" s="28">
        <v>7.4499999999999997E-2</v>
      </c>
    </row>
    <row r="75" spans="1:6" x14ac:dyDescent="0.25">
      <c r="A75" s="1" t="s">
        <v>68</v>
      </c>
      <c r="B75" s="1" t="s">
        <v>68</v>
      </c>
      <c r="D75" s="1" t="s">
        <v>140</v>
      </c>
      <c r="E75" s="1" t="s">
        <v>263</v>
      </c>
      <c r="F75" s="28">
        <v>5.4899999999999997E-2</v>
      </c>
    </row>
    <row r="76" spans="1:6" x14ac:dyDescent="0.25">
      <c r="A76" s="1" t="s">
        <v>59</v>
      </c>
      <c r="B76" s="1" t="s">
        <v>59</v>
      </c>
      <c r="D76" s="1" t="s">
        <v>83</v>
      </c>
      <c r="E76" s="1" t="s">
        <v>264</v>
      </c>
      <c r="F76" s="28">
        <v>3.6499999999999998E-2</v>
      </c>
    </row>
    <row r="77" spans="1:6" x14ac:dyDescent="0.25">
      <c r="A77" s="1" t="s">
        <v>60</v>
      </c>
      <c r="B77" s="1" t="s">
        <v>60</v>
      </c>
      <c r="D77" s="1" t="s">
        <v>22</v>
      </c>
      <c r="E77" s="1" t="s">
        <v>265</v>
      </c>
      <c r="F77" s="28">
        <v>1.2999999999999999E-3</v>
      </c>
    </row>
    <row r="78" spans="1:6" x14ac:dyDescent="0.25">
      <c r="A78" s="1" t="s">
        <v>61</v>
      </c>
      <c r="B78" s="1" t="s">
        <v>61</v>
      </c>
      <c r="D78" s="1" t="s">
        <v>101</v>
      </c>
      <c r="E78" s="1" t="s">
        <v>521</v>
      </c>
      <c r="F78" s="28">
        <v>-0.12</v>
      </c>
    </row>
    <row r="79" spans="1:6" x14ac:dyDescent="0.25">
      <c r="A79" s="1" t="s">
        <v>259</v>
      </c>
      <c r="B79" s="1" t="s">
        <v>259</v>
      </c>
      <c r="D79" s="1" t="s">
        <v>82</v>
      </c>
      <c r="E79" s="1" t="s">
        <v>266</v>
      </c>
      <c r="F79" s="28">
        <v>-0.12</v>
      </c>
    </row>
    <row r="80" spans="1:6" x14ac:dyDescent="0.25">
      <c r="A80" s="1" t="s">
        <v>106</v>
      </c>
      <c r="B80" s="1" t="s">
        <v>106</v>
      </c>
      <c r="D80" s="1" t="s">
        <v>102</v>
      </c>
      <c r="E80" s="1" t="s">
        <v>267</v>
      </c>
      <c r="F80" s="28">
        <v>1.0699999999999999E-2</v>
      </c>
    </row>
    <row r="81" spans="1:6" x14ac:dyDescent="0.25">
      <c r="A81" s="1" t="s">
        <v>46</v>
      </c>
      <c r="B81" s="1" t="s">
        <v>46</v>
      </c>
      <c r="D81" s="1" t="s">
        <v>103</v>
      </c>
      <c r="E81" s="1" t="s">
        <v>268</v>
      </c>
      <c r="F81" s="28">
        <v>-2.93E-2</v>
      </c>
    </row>
    <row r="82" spans="1:6" x14ac:dyDescent="0.25">
      <c r="A82" s="1" t="s">
        <v>47</v>
      </c>
      <c r="B82" s="1" t="s">
        <v>47</v>
      </c>
      <c r="D82" s="1" t="s">
        <v>104</v>
      </c>
      <c r="E82" s="1" t="s">
        <v>269</v>
      </c>
      <c r="F82" s="28">
        <v>7.0900000000000005E-2</v>
      </c>
    </row>
    <row r="83" spans="1:6" x14ac:dyDescent="0.25">
      <c r="A83" s="1" t="s">
        <v>79</v>
      </c>
      <c r="B83" s="1" t="s">
        <v>79</v>
      </c>
      <c r="D83" s="1" t="s">
        <v>49</v>
      </c>
      <c r="E83" s="1" t="s">
        <v>270</v>
      </c>
      <c r="F83" s="28">
        <v>-2.5999999999999999E-3</v>
      </c>
    </row>
    <row r="84" spans="1:6" x14ac:dyDescent="0.25">
      <c r="A84" s="1" t="s">
        <v>43</v>
      </c>
      <c r="B84" s="1" t="s">
        <v>43</v>
      </c>
      <c r="D84" s="1" t="s">
        <v>105</v>
      </c>
      <c r="E84" s="1" t="s">
        <v>271</v>
      </c>
      <c r="F84" s="28">
        <v>2.87E-2</v>
      </c>
    </row>
    <row r="85" spans="1:6" x14ac:dyDescent="0.25">
      <c r="A85" s="1" t="s">
        <v>119</v>
      </c>
      <c r="B85" s="1" t="s">
        <v>119</v>
      </c>
      <c r="D85" s="1" t="s">
        <v>50</v>
      </c>
      <c r="E85" s="1" t="s">
        <v>272</v>
      </c>
      <c r="F85" s="28">
        <v>-0.12</v>
      </c>
    </row>
    <row r="86" spans="1:6" x14ac:dyDescent="0.25">
      <c r="A86" s="1" t="s">
        <v>84</v>
      </c>
      <c r="B86" s="1" t="s">
        <v>84</v>
      </c>
      <c r="D86" s="1" t="s">
        <v>56</v>
      </c>
      <c r="E86" s="1" t="s">
        <v>273</v>
      </c>
      <c r="F86" s="28">
        <v>0.10050000000000001</v>
      </c>
    </row>
    <row r="87" spans="1:6" x14ac:dyDescent="0.25">
      <c r="A87" s="1" t="s">
        <v>92</v>
      </c>
      <c r="B87" s="1" t="s">
        <v>92</v>
      </c>
      <c r="D87" s="1" t="s">
        <v>131</v>
      </c>
      <c r="E87" s="1" t="s">
        <v>274</v>
      </c>
      <c r="F87" s="28">
        <v>-1.78E-2</v>
      </c>
    </row>
    <row r="88" spans="1:6" x14ac:dyDescent="0.25">
      <c r="A88" s="1" t="s">
        <v>161</v>
      </c>
      <c r="B88" s="1" t="s">
        <v>161</v>
      </c>
      <c r="D88" s="1" t="s">
        <v>11</v>
      </c>
      <c r="E88" s="1" t="s">
        <v>522</v>
      </c>
      <c r="F88" s="28">
        <v>3.04E-2</v>
      </c>
    </row>
    <row r="89" spans="1:6" x14ac:dyDescent="0.25">
      <c r="A89" s="1" t="s">
        <v>162</v>
      </c>
      <c r="B89" s="1" t="s">
        <v>162</v>
      </c>
      <c r="D89" s="1" t="s">
        <v>290</v>
      </c>
      <c r="E89" s="1" t="s">
        <v>523</v>
      </c>
      <c r="F89" s="28">
        <v>3.8699999999999998E-2</v>
      </c>
    </row>
    <row r="90" spans="1:6" x14ac:dyDescent="0.25">
      <c r="A90" s="1" t="s">
        <v>81</v>
      </c>
      <c r="B90" s="1" t="s">
        <v>81</v>
      </c>
      <c r="D90" s="1" t="s">
        <v>292</v>
      </c>
      <c r="E90" s="1" t="s">
        <v>524</v>
      </c>
      <c r="F90" s="28">
        <v>3.8699999999999998E-2</v>
      </c>
    </row>
    <row r="91" spans="1:6" x14ac:dyDescent="0.25">
      <c r="A91" s="1" t="s">
        <v>253</v>
      </c>
      <c r="B91" s="1" t="s">
        <v>253</v>
      </c>
      <c r="D91" s="1" t="s">
        <v>294</v>
      </c>
      <c r="E91" s="1" t="s">
        <v>525</v>
      </c>
      <c r="F91" s="28">
        <v>3.8699999999999998E-2</v>
      </c>
    </row>
    <row r="92" spans="1:6" x14ac:dyDescent="0.25">
      <c r="A92" s="1" t="s">
        <v>22</v>
      </c>
      <c r="B92" s="1" t="s">
        <v>22</v>
      </c>
      <c r="D92" s="1" t="s">
        <v>51</v>
      </c>
      <c r="E92" s="1" t="s">
        <v>275</v>
      </c>
      <c r="F92" s="28">
        <v>-1.8700000000000001E-2</v>
      </c>
    </row>
    <row r="93" spans="1:6" x14ac:dyDescent="0.25">
      <c r="A93" s="1" t="s">
        <v>63</v>
      </c>
      <c r="B93" s="1" t="s">
        <v>63</v>
      </c>
      <c r="D93" s="1" t="s">
        <v>52</v>
      </c>
      <c r="E93" s="1" t="s">
        <v>526</v>
      </c>
      <c r="F93" s="28">
        <v>-0.12</v>
      </c>
    </row>
    <row r="94" spans="1:6" x14ac:dyDescent="0.25">
      <c r="A94" s="1" t="s">
        <v>64</v>
      </c>
      <c r="B94" s="1" t="s">
        <v>64</v>
      </c>
      <c r="D94" s="1" t="s">
        <v>132</v>
      </c>
      <c r="E94" s="1" t="s">
        <v>276</v>
      </c>
      <c r="F94" s="28">
        <v>-4.0500000000000001E-2</v>
      </c>
    </row>
    <row r="95" spans="1:6" x14ac:dyDescent="0.25">
      <c r="A95" s="1" t="s">
        <v>121</v>
      </c>
      <c r="B95" s="1" t="s">
        <v>121</v>
      </c>
      <c r="D95" s="1" t="s">
        <v>86</v>
      </c>
      <c r="E95" s="1" t="s">
        <v>277</v>
      </c>
      <c r="F95" s="28">
        <v>-8.9999999999999998E-4</v>
      </c>
    </row>
    <row r="96" spans="1:6" x14ac:dyDescent="0.25">
      <c r="A96" s="1" t="s">
        <v>88</v>
      </c>
      <c r="B96" s="1" t="s">
        <v>88</v>
      </c>
      <c r="D96" s="1" t="s">
        <v>112</v>
      </c>
      <c r="E96" s="1" t="s">
        <v>278</v>
      </c>
      <c r="F96" s="28">
        <v>8.6800000000000002E-2</v>
      </c>
    </row>
    <row r="97" spans="1:6" x14ac:dyDescent="0.25">
      <c r="A97" s="1" t="s">
        <v>44</v>
      </c>
      <c r="B97" s="1" t="s">
        <v>44</v>
      </c>
      <c r="D97" s="1" t="s">
        <v>113</v>
      </c>
      <c r="E97" s="1" t="s">
        <v>279</v>
      </c>
      <c r="F97" s="28">
        <v>3.0599999999999999E-2</v>
      </c>
    </row>
    <row r="98" spans="1:6" x14ac:dyDescent="0.25">
      <c r="A98" s="1" t="s">
        <v>91</v>
      </c>
      <c r="B98" s="1" t="s">
        <v>91</v>
      </c>
      <c r="D98" s="1" t="s">
        <v>114</v>
      </c>
      <c r="E98" s="1" t="s">
        <v>280</v>
      </c>
      <c r="F98" s="28">
        <v>2.3E-2</v>
      </c>
    </row>
    <row r="99" spans="1:6" x14ac:dyDescent="0.25">
      <c r="A99" s="1" t="s">
        <v>111</v>
      </c>
      <c r="B99" s="1" t="s">
        <v>111</v>
      </c>
      <c r="D99" s="1" t="s">
        <v>115</v>
      </c>
      <c r="E99" s="1" t="s">
        <v>281</v>
      </c>
      <c r="F99" s="28">
        <v>3.0000000000000001E-3</v>
      </c>
    </row>
    <row r="100" spans="1:6" x14ac:dyDescent="0.25">
      <c r="A100" s="1" t="s">
        <v>140</v>
      </c>
      <c r="B100" s="1" t="s">
        <v>140</v>
      </c>
      <c r="D100" s="1" t="s">
        <v>120</v>
      </c>
      <c r="E100" s="1" t="s">
        <v>282</v>
      </c>
      <c r="F100" s="28">
        <v>4.1799999999999997E-2</v>
      </c>
    </row>
    <row r="101" spans="1:6" x14ac:dyDescent="0.25">
      <c r="A101" s="1" t="s">
        <v>83</v>
      </c>
      <c r="B101" s="1" t="s">
        <v>83</v>
      </c>
      <c r="D101" s="1" t="s">
        <v>116</v>
      </c>
      <c r="E101" s="1" t="s">
        <v>283</v>
      </c>
      <c r="F101" s="28">
        <v>4.7800000000000002E-2</v>
      </c>
    </row>
    <row r="102" spans="1:6" x14ac:dyDescent="0.25">
      <c r="A102" s="1" t="s">
        <v>101</v>
      </c>
      <c r="B102" s="1" t="s">
        <v>101</v>
      </c>
      <c r="D102" s="1" t="s">
        <v>26</v>
      </c>
      <c r="E102" s="1" t="s">
        <v>284</v>
      </c>
      <c r="F102" s="28">
        <v>6.8699999999999997E-2</v>
      </c>
    </row>
    <row r="103" spans="1:6" x14ac:dyDescent="0.25">
      <c r="A103" s="1" t="s">
        <v>82</v>
      </c>
      <c r="B103" s="1" t="s">
        <v>82</v>
      </c>
      <c r="D103" s="1" t="s">
        <v>27</v>
      </c>
      <c r="E103" s="1" t="s">
        <v>285</v>
      </c>
      <c r="F103" s="28">
        <v>6.8099999999999994E-2</v>
      </c>
    </row>
    <row r="104" spans="1:6" x14ac:dyDescent="0.25">
      <c r="A104" s="1" t="s">
        <v>102</v>
      </c>
      <c r="B104" s="1" t="s">
        <v>102</v>
      </c>
      <c r="D104" s="1" t="s">
        <v>23</v>
      </c>
      <c r="E104" s="1" t="s">
        <v>286</v>
      </c>
      <c r="F104" s="28">
        <v>6.9000000000000006E-2</v>
      </c>
    </row>
    <row r="105" spans="1:6" x14ac:dyDescent="0.25">
      <c r="A105" s="1" t="s">
        <v>103</v>
      </c>
      <c r="B105" s="1" t="s">
        <v>103</v>
      </c>
      <c r="D105" s="1" t="s">
        <v>24</v>
      </c>
      <c r="E105" s="1" t="s">
        <v>287</v>
      </c>
      <c r="F105" s="28">
        <v>6.8400000000000002E-2</v>
      </c>
    </row>
    <row r="106" spans="1:6" x14ac:dyDescent="0.25">
      <c r="A106" s="1" t="s">
        <v>104</v>
      </c>
      <c r="B106" s="1" t="s">
        <v>104</v>
      </c>
      <c r="D106" s="1" t="s">
        <v>28</v>
      </c>
      <c r="E106" s="1" t="s">
        <v>288</v>
      </c>
      <c r="F106" s="28">
        <v>6.5299999999999997E-2</v>
      </c>
    </row>
    <row r="107" spans="1:6" x14ac:dyDescent="0.25">
      <c r="A107" s="1" t="s">
        <v>49</v>
      </c>
      <c r="B107" s="1" t="s">
        <v>49</v>
      </c>
      <c r="D107" s="1" t="s">
        <v>29</v>
      </c>
      <c r="E107" s="1" t="s">
        <v>289</v>
      </c>
      <c r="F107" s="28">
        <v>6.9400000000000003E-2</v>
      </c>
    </row>
    <row r="108" spans="1:6" x14ac:dyDescent="0.25">
      <c r="A108" s="1" t="s">
        <v>105</v>
      </c>
      <c r="B108" s="1" t="s">
        <v>105</v>
      </c>
      <c r="D108" s="1" t="s">
        <v>30</v>
      </c>
      <c r="E108" s="1" t="s">
        <v>291</v>
      </c>
      <c r="F108" s="28">
        <v>1.67E-2</v>
      </c>
    </row>
    <row r="109" spans="1:6" x14ac:dyDescent="0.25">
      <c r="A109" s="1" t="s">
        <v>50</v>
      </c>
      <c r="B109" s="1" t="s">
        <v>50</v>
      </c>
      <c r="D109" s="1" t="s">
        <v>31</v>
      </c>
      <c r="E109" s="1" t="s">
        <v>293</v>
      </c>
      <c r="F109" s="28">
        <v>1.6500000000000001E-2</v>
      </c>
    </row>
    <row r="110" spans="1:6" x14ac:dyDescent="0.25">
      <c r="A110" s="1" t="s">
        <v>56</v>
      </c>
      <c r="B110" s="1" t="s">
        <v>56</v>
      </c>
      <c r="D110" s="1" t="s">
        <v>117</v>
      </c>
      <c r="E110" s="1" t="s">
        <v>295</v>
      </c>
      <c r="F110" s="28">
        <v>1.2999999999999999E-3</v>
      </c>
    </row>
    <row r="111" spans="1:6" x14ac:dyDescent="0.25">
      <c r="A111" s="1" t="s">
        <v>11</v>
      </c>
      <c r="B111" s="1" t="s">
        <v>11</v>
      </c>
      <c r="D111" s="1" t="s">
        <v>133</v>
      </c>
      <c r="E111" s="1" t="s">
        <v>297</v>
      </c>
      <c r="F111" s="28">
        <v>-4.9399999999999999E-2</v>
      </c>
    </row>
    <row r="112" spans="1:6" x14ac:dyDescent="0.25">
      <c r="A112" s="1" t="s">
        <v>290</v>
      </c>
      <c r="B112" s="1" t="s">
        <v>290</v>
      </c>
      <c r="D112" s="1" t="s">
        <v>319</v>
      </c>
      <c r="E112" s="1" t="s">
        <v>549</v>
      </c>
      <c r="F112" s="28">
        <v>3.8699999999999998E-2</v>
      </c>
    </row>
    <row r="113" spans="1:6" x14ac:dyDescent="0.25">
      <c r="A113" s="1" t="s">
        <v>292</v>
      </c>
      <c r="B113" s="1" t="s">
        <v>292</v>
      </c>
      <c r="D113" s="1" t="s">
        <v>320</v>
      </c>
      <c r="E113" s="1" t="s">
        <v>550</v>
      </c>
      <c r="F113" s="28">
        <v>3.8699999999999998E-2</v>
      </c>
    </row>
    <row r="114" spans="1:6" x14ac:dyDescent="0.25">
      <c r="A114" s="1" t="s">
        <v>294</v>
      </c>
      <c r="B114" s="1" t="s">
        <v>294</v>
      </c>
      <c r="D114" s="1" t="s">
        <v>65</v>
      </c>
      <c r="E114" s="1" t="s">
        <v>298</v>
      </c>
      <c r="F114" s="28">
        <v>-2.7900000000000001E-2</v>
      </c>
    </row>
    <row r="115" spans="1:6" x14ac:dyDescent="0.25">
      <c r="A115" s="1" t="s">
        <v>51</v>
      </c>
      <c r="B115" s="1" t="s">
        <v>51</v>
      </c>
      <c r="D115" s="1" t="s">
        <v>118</v>
      </c>
      <c r="E115" s="1" t="s">
        <v>299</v>
      </c>
      <c r="F115" s="28">
        <v>1.6000000000000001E-3</v>
      </c>
    </row>
    <row r="116" spans="1:6" x14ac:dyDescent="0.25">
      <c r="A116" s="1" t="s">
        <v>296</v>
      </c>
      <c r="B116" s="1" t="s">
        <v>296</v>
      </c>
      <c r="D116" s="1" t="s">
        <v>141</v>
      </c>
      <c r="E116" s="1" t="s">
        <v>300</v>
      </c>
      <c r="F116" s="28">
        <v>-4.8399999999999999E-2</v>
      </c>
    </row>
    <row r="117" spans="1:6" x14ac:dyDescent="0.25">
      <c r="A117" s="1" t="s">
        <v>52</v>
      </c>
      <c r="B117" s="1" t="s">
        <v>52</v>
      </c>
      <c r="D117" s="1" t="s">
        <v>142</v>
      </c>
      <c r="E117" s="1" t="s">
        <v>301</v>
      </c>
      <c r="F117" s="28">
        <v>4.3299999999999998E-2</v>
      </c>
    </row>
    <row r="118" spans="1:6" x14ac:dyDescent="0.25">
      <c r="A118" s="1" t="s">
        <v>86</v>
      </c>
      <c r="B118" s="1" t="s">
        <v>86</v>
      </c>
      <c r="D118" s="1" t="s">
        <v>134</v>
      </c>
      <c r="E118" s="1" t="s">
        <v>302</v>
      </c>
      <c r="F118" s="28">
        <v>-3.1800000000000002E-2</v>
      </c>
    </row>
    <row r="119" spans="1:6" x14ac:dyDescent="0.25">
      <c r="A119" s="1" t="s">
        <v>112</v>
      </c>
      <c r="B119" s="1" t="s">
        <v>112</v>
      </c>
      <c r="D119" s="1" t="s">
        <v>53</v>
      </c>
      <c r="E119" s="1" t="s">
        <v>303</v>
      </c>
      <c r="F119" s="28">
        <v>1.1999999999999999E-3</v>
      </c>
    </row>
    <row r="120" spans="1:6" x14ac:dyDescent="0.25">
      <c r="A120" s="1" t="s">
        <v>114</v>
      </c>
      <c r="B120" s="1" t="s">
        <v>114</v>
      </c>
      <c r="D120" s="1" t="s">
        <v>54</v>
      </c>
      <c r="E120" s="1" t="s">
        <v>304</v>
      </c>
      <c r="F120" s="28">
        <v>8.3000000000000001E-3</v>
      </c>
    </row>
    <row r="121" spans="1:6" x14ac:dyDescent="0.25">
      <c r="A121" s="1" t="s">
        <v>115</v>
      </c>
      <c r="B121" s="1" t="s">
        <v>115</v>
      </c>
      <c r="D121" s="1" t="s">
        <v>87</v>
      </c>
      <c r="E121" s="1" t="s">
        <v>305</v>
      </c>
      <c r="F121" s="28">
        <v>-0.106</v>
      </c>
    </row>
    <row r="122" spans="1:6" x14ac:dyDescent="0.25">
      <c r="A122" s="1" t="s">
        <v>120</v>
      </c>
      <c r="B122" s="1" t="s">
        <v>120</v>
      </c>
      <c r="D122" s="1" t="s">
        <v>306</v>
      </c>
      <c r="E122" s="1" t="s">
        <v>307</v>
      </c>
      <c r="F122" s="28">
        <v>8.3999999999999995E-3</v>
      </c>
    </row>
    <row r="123" spans="1:6" x14ac:dyDescent="0.25">
      <c r="A123" s="1" t="s">
        <v>26</v>
      </c>
      <c r="B123" s="1" t="s">
        <v>26</v>
      </c>
      <c r="D123" s="1" t="s">
        <v>308</v>
      </c>
      <c r="E123" s="1" t="s">
        <v>309</v>
      </c>
      <c r="F123" s="28">
        <v>-1.84E-2</v>
      </c>
    </row>
    <row r="124" spans="1:6" x14ac:dyDescent="0.25">
      <c r="A124" s="1" t="s">
        <v>27</v>
      </c>
      <c r="B124" s="1" t="s">
        <v>27</v>
      </c>
      <c r="D124" s="1" t="s">
        <v>310</v>
      </c>
      <c r="E124" s="1" t="s">
        <v>311</v>
      </c>
      <c r="F124" s="28" t="s">
        <v>312</v>
      </c>
    </row>
    <row r="125" spans="1:6" x14ac:dyDescent="0.25">
      <c r="A125" s="1" t="s">
        <v>23</v>
      </c>
      <c r="B125" s="1" t="s">
        <v>23</v>
      </c>
      <c r="D125" s="1" t="s">
        <v>313</v>
      </c>
      <c r="E125" s="1" t="s">
        <v>314</v>
      </c>
      <c r="F125" s="28">
        <v>7.7999999999999996E-3</v>
      </c>
    </row>
    <row r="126" spans="1:6" x14ac:dyDescent="0.25">
      <c r="A126" s="1" t="s">
        <v>24</v>
      </c>
      <c r="B126" s="1" t="s">
        <v>24</v>
      </c>
      <c r="D126" s="1" t="s">
        <v>315</v>
      </c>
      <c r="E126" s="1" t="s">
        <v>316</v>
      </c>
      <c r="F126" s="28">
        <v>2.2800000000000001E-2</v>
      </c>
    </row>
    <row r="127" spans="1:6" x14ac:dyDescent="0.25">
      <c r="A127" s="1" t="s">
        <v>28</v>
      </c>
      <c r="B127" s="1" t="s">
        <v>28</v>
      </c>
      <c r="D127" s="1" t="s">
        <v>317</v>
      </c>
      <c r="E127" s="1" t="s">
        <v>318</v>
      </c>
      <c r="F127" s="28">
        <v>3.4000000000000002E-2</v>
      </c>
    </row>
    <row r="128" spans="1:6" x14ac:dyDescent="0.25">
      <c r="A128" s="1" t="s">
        <v>29</v>
      </c>
      <c r="B128" s="1" t="s">
        <v>29</v>
      </c>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319</v>
      </c>
      <c r="B134" s="1" t="s">
        <v>319</v>
      </c>
    </row>
    <row r="135" spans="1:2" x14ac:dyDescent="0.25">
      <c r="A135" s="1" t="s">
        <v>320</v>
      </c>
      <c r="B135" s="1" t="s">
        <v>320</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321</v>
      </c>
      <c r="B139" s="1" t="s">
        <v>321</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322</v>
      </c>
      <c r="B144" s="1" t="s">
        <v>322</v>
      </c>
    </row>
    <row r="145" spans="1:2" x14ac:dyDescent="0.25">
      <c r="A145" s="1" t="s">
        <v>87</v>
      </c>
      <c r="B145" s="1" t="s">
        <v>87</v>
      </c>
    </row>
    <row r="146" spans="1:2" x14ac:dyDescent="0.25">
      <c r="A146" s="1" t="s">
        <v>323</v>
      </c>
      <c r="B146" s="1" t="s">
        <v>323</v>
      </c>
    </row>
    <row r="147" spans="1:2" x14ac:dyDescent="0.25">
      <c r="A147" s="1" t="s">
        <v>324</v>
      </c>
      <c r="B147" s="1" t="s">
        <v>324</v>
      </c>
    </row>
    <row r="148" spans="1:2" x14ac:dyDescent="0.25">
      <c r="A148" s="1" t="s">
        <v>16</v>
      </c>
      <c r="B148" s="1" t="s">
        <v>306</v>
      </c>
    </row>
    <row r="149" spans="1:2" x14ac:dyDescent="0.25">
      <c r="A149" s="1" t="s">
        <v>325</v>
      </c>
      <c r="B149" s="1" t="s">
        <v>310</v>
      </c>
    </row>
    <row r="150" spans="1:2" x14ac:dyDescent="0.25">
      <c r="A150" s="1" t="s">
        <v>326</v>
      </c>
      <c r="B150" s="1" t="s">
        <v>306</v>
      </c>
    </row>
    <row r="151" spans="1:2" x14ac:dyDescent="0.25">
      <c r="A151" s="1" t="s">
        <v>327</v>
      </c>
      <c r="B151" s="1" t="s">
        <v>306</v>
      </c>
    </row>
    <row r="152" spans="1:2" x14ac:dyDescent="0.25">
      <c r="A152" s="1" t="s">
        <v>328</v>
      </c>
      <c r="B152" s="1" t="s">
        <v>315</v>
      </c>
    </row>
    <row r="153" spans="1:2" x14ac:dyDescent="0.25">
      <c r="A153" s="1" t="s">
        <v>329</v>
      </c>
      <c r="B153" s="1" t="s">
        <v>306</v>
      </c>
    </row>
    <row r="154" spans="1:2" x14ac:dyDescent="0.25">
      <c r="A154" s="1" t="s">
        <v>330</v>
      </c>
      <c r="B154" s="1" t="s">
        <v>306</v>
      </c>
    </row>
    <row r="155" spans="1:2" x14ac:dyDescent="0.25">
      <c r="A155" s="1" t="s">
        <v>331</v>
      </c>
      <c r="B155" s="1" t="s">
        <v>310</v>
      </c>
    </row>
    <row r="156" spans="1:2" x14ac:dyDescent="0.25">
      <c r="A156" s="1" t="s">
        <v>332</v>
      </c>
      <c r="B156" s="1" t="s">
        <v>315</v>
      </c>
    </row>
    <row r="157" spans="1:2" x14ac:dyDescent="0.25">
      <c r="A157" s="1" t="s">
        <v>39</v>
      </c>
      <c r="B157" s="1" t="s">
        <v>306</v>
      </c>
    </row>
    <row r="158" spans="1:2" x14ac:dyDescent="0.25">
      <c r="A158" s="1" t="s">
        <v>333</v>
      </c>
      <c r="B158" s="1" t="s">
        <v>310</v>
      </c>
    </row>
    <row r="159" spans="1:2" x14ac:dyDescent="0.25">
      <c r="A159" s="1" t="s">
        <v>40</v>
      </c>
      <c r="B159" s="1" t="s">
        <v>315</v>
      </c>
    </row>
    <row r="160" spans="1:2" x14ac:dyDescent="0.25">
      <c r="A160" s="1" t="s">
        <v>334</v>
      </c>
      <c r="B160" s="1" t="s">
        <v>306</v>
      </c>
    </row>
    <row r="161" spans="1:2" x14ac:dyDescent="0.25">
      <c r="A161" s="1" t="s">
        <v>67</v>
      </c>
      <c r="B161" s="1" t="s">
        <v>306</v>
      </c>
    </row>
    <row r="162" spans="1:2" x14ac:dyDescent="0.25">
      <c r="A162" s="1" t="s">
        <v>335</v>
      </c>
      <c r="B162" s="1" t="s">
        <v>310</v>
      </c>
    </row>
    <row r="163" spans="1:2" x14ac:dyDescent="0.25">
      <c r="A163" s="1" t="s">
        <v>336</v>
      </c>
      <c r="B163" s="1" t="s">
        <v>315</v>
      </c>
    </row>
    <row r="164" spans="1:2" x14ac:dyDescent="0.25">
      <c r="A164" s="1" t="s">
        <v>337</v>
      </c>
      <c r="B164" s="1" t="s">
        <v>306</v>
      </c>
    </row>
    <row r="165" spans="1:2" x14ac:dyDescent="0.25">
      <c r="A165" s="1" t="s">
        <v>338</v>
      </c>
      <c r="B165" s="1" t="s">
        <v>310</v>
      </c>
    </row>
    <row r="166" spans="1:2" x14ac:dyDescent="0.25">
      <c r="A166" s="1" t="s">
        <v>77</v>
      </c>
      <c r="B166" s="1" t="s">
        <v>306</v>
      </c>
    </row>
    <row r="167" spans="1:2" x14ac:dyDescent="0.25">
      <c r="A167" s="1" t="s">
        <v>339</v>
      </c>
      <c r="B167" s="1" t="s">
        <v>310</v>
      </c>
    </row>
    <row r="168" spans="1:2" x14ac:dyDescent="0.25">
      <c r="A168" s="1" t="s">
        <v>340</v>
      </c>
      <c r="B168" s="1" t="s">
        <v>315</v>
      </c>
    </row>
    <row r="169" spans="1:2" x14ac:dyDescent="0.25">
      <c r="A169" s="1" t="s">
        <v>341</v>
      </c>
      <c r="B169" s="1" t="s">
        <v>310</v>
      </c>
    </row>
    <row r="170" spans="1:2" x14ac:dyDescent="0.25">
      <c r="A170" s="1" t="s">
        <v>137</v>
      </c>
      <c r="B170" s="1" t="s">
        <v>306</v>
      </c>
    </row>
    <row r="171" spans="1:2" x14ac:dyDescent="0.25">
      <c r="A171" s="1" t="s">
        <v>342</v>
      </c>
      <c r="B171" s="1" t="s">
        <v>310</v>
      </c>
    </row>
    <row r="172" spans="1:2" x14ac:dyDescent="0.25">
      <c r="A172" s="1" t="s">
        <v>343</v>
      </c>
      <c r="B172" s="1" t="s">
        <v>315</v>
      </c>
    </row>
    <row r="173" spans="1:2" x14ac:dyDescent="0.25">
      <c r="A173" s="1" t="s">
        <v>344</v>
      </c>
      <c r="B173" s="1" t="s">
        <v>306</v>
      </c>
    </row>
    <row r="174" spans="1:2" x14ac:dyDescent="0.25">
      <c r="A174" s="1" t="s">
        <v>345</v>
      </c>
      <c r="B174" s="1" t="s">
        <v>315</v>
      </c>
    </row>
    <row r="175" spans="1:2" x14ac:dyDescent="0.25">
      <c r="A175" s="1" t="s">
        <v>89</v>
      </c>
      <c r="B175" s="1" t="s">
        <v>306</v>
      </c>
    </row>
    <row r="176" spans="1:2" x14ac:dyDescent="0.25">
      <c r="A176" s="1" t="s">
        <v>346</v>
      </c>
      <c r="B176" s="1" t="s">
        <v>310</v>
      </c>
    </row>
    <row r="177" spans="1:2" x14ac:dyDescent="0.25">
      <c r="A177" s="1" t="s">
        <v>347</v>
      </c>
      <c r="B177" s="1" t="s">
        <v>315</v>
      </c>
    </row>
    <row r="178" spans="1:2" x14ac:dyDescent="0.25">
      <c r="A178" s="1" t="s">
        <v>348</v>
      </c>
      <c r="B178" s="1" t="s">
        <v>306</v>
      </c>
    </row>
    <row r="179" spans="1:2" x14ac:dyDescent="0.25">
      <c r="A179" s="1" t="s">
        <v>349</v>
      </c>
      <c r="B179" s="1" t="s">
        <v>315</v>
      </c>
    </row>
    <row r="180" spans="1:2" x14ac:dyDescent="0.25">
      <c r="A180" s="1" t="s">
        <v>350</v>
      </c>
      <c r="B180" s="1" t="s">
        <v>306</v>
      </c>
    </row>
    <row r="181" spans="1:2" x14ac:dyDescent="0.25">
      <c r="A181" s="1" t="s">
        <v>95</v>
      </c>
      <c r="B181" s="1" t="s">
        <v>306</v>
      </c>
    </row>
    <row r="182" spans="1:2" x14ac:dyDescent="0.25">
      <c r="A182" s="1" t="s">
        <v>351</v>
      </c>
      <c r="B182" s="1" t="s">
        <v>310</v>
      </c>
    </row>
    <row r="183" spans="1:2" x14ac:dyDescent="0.25">
      <c r="A183" s="1" t="s">
        <v>96</v>
      </c>
      <c r="B183" s="1" t="s">
        <v>315</v>
      </c>
    </row>
    <row r="184" spans="1:2" x14ac:dyDescent="0.25">
      <c r="A184" s="1" t="s">
        <v>352</v>
      </c>
      <c r="B184" s="1" t="s">
        <v>306</v>
      </c>
    </row>
    <row r="185" spans="1:2" x14ac:dyDescent="0.25">
      <c r="A185" s="1" t="s">
        <v>353</v>
      </c>
      <c r="B185" s="1" t="s">
        <v>310</v>
      </c>
    </row>
    <row r="186" spans="1:2" x14ac:dyDescent="0.25">
      <c r="A186" s="1" t="s">
        <v>354</v>
      </c>
      <c r="B186" s="1" t="s">
        <v>315</v>
      </c>
    </row>
    <row r="187" spans="1:2" x14ac:dyDescent="0.25">
      <c r="A187" s="1" t="s">
        <v>355</v>
      </c>
      <c r="B187" s="1" t="s">
        <v>306</v>
      </c>
    </row>
    <row r="188" spans="1:2" x14ac:dyDescent="0.25">
      <c r="A188" s="1" t="s">
        <v>356</v>
      </c>
      <c r="B188" s="1" t="s">
        <v>306</v>
      </c>
    </row>
    <row r="189" spans="1:2" x14ac:dyDescent="0.25">
      <c r="A189" s="1" t="s">
        <v>357</v>
      </c>
      <c r="B189" s="1" t="s">
        <v>310</v>
      </c>
    </row>
    <row r="190" spans="1:2" x14ac:dyDescent="0.25">
      <c r="A190" s="1" t="s">
        <v>358</v>
      </c>
      <c r="B190" s="1" t="s">
        <v>315</v>
      </c>
    </row>
    <row r="191" spans="1:2" x14ac:dyDescent="0.25">
      <c r="A191" s="1" t="s">
        <v>359</v>
      </c>
      <c r="B191" s="1" t="s">
        <v>306</v>
      </c>
    </row>
    <row r="192" spans="1:2" x14ac:dyDescent="0.25">
      <c r="A192" s="1" t="s">
        <v>360</v>
      </c>
      <c r="B192" s="1" t="s">
        <v>315</v>
      </c>
    </row>
    <row r="193" spans="1:2" x14ac:dyDescent="0.25">
      <c r="A193" s="1" t="s">
        <v>107</v>
      </c>
      <c r="B193" s="1" t="s">
        <v>306</v>
      </c>
    </row>
    <row r="194" spans="1:2" x14ac:dyDescent="0.25">
      <c r="A194" s="1" t="s">
        <v>361</v>
      </c>
      <c r="B194" s="1" t="s">
        <v>315</v>
      </c>
    </row>
    <row r="195" spans="1:2" x14ac:dyDescent="0.25">
      <c r="A195" s="1" t="s">
        <v>362</v>
      </c>
      <c r="B195" s="1" t="s">
        <v>310</v>
      </c>
    </row>
    <row r="196" spans="1:2" x14ac:dyDescent="0.25">
      <c r="A196" s="1" t="s">
        <v>363</v>
      </c>
      <c r="B196" s="1" t="s">
        <v>306</v>
      </c>
    </row>
    <row r="197" spans="1:2" x14ac:dyDescent="0.25">
      <c r="A197" s="1" t="s">
        <v>364</v>
      </c>
      <c r="B197" s="1" t="s">
        <v>310</v>
      </c>
    </row>
    <row r="198" spans="1:2" x14ac:dyDescent="0.25">
      <c r="A198" s="1" t="s">
        <v>365</v>
      </c>
      <c r="B198" s="1" t="s">
        <v>315</v>
      </c>
    </row>
    <row r="199" spans="1:2" x14ac:dyDescent="0.25">
      <c r="A199" s="1" t="s">
        <v>42</v>
      </c>
      <c r="B199" s="1" t="s">
        <v>306</v>
      </c>
    </row>
    <row r="200" spans="1:2" x14ac:dyDescent="0.25">
      <c r="A200" s="1" t="s">
        <v>366</v>
      </c>
      <c r="B200" s="1" t="s">
        <v>310</v>
      </c>
    </row>
    <row r="201" spans="1:2" x14ac:dyDescent="0.25">
      <c r="A201" s="1" t="s">
        <v>367</v>
      </c>
      <c r="B201" s="1" t="s">
        <v>315</v>
      </c>
    </row>
    <row r="202" spans="1:2" x14ac:dyDescent="0.25">
      <c r="A202" s="1" t="s">
        <v>368</v>
      </c>
      <c r="B202" s="1" t="s">
        <v>306</v>
      </c>
    </row>
    <row r="203" spans="1:2" x14ac:dyDescent="0.25">
      <c r="A203" s="1" t="s">
        <v>99</v>
      </c>
      <c r="B203" s="1" t="s">
        <v>306</v>
      </c>
    </row>
    <row r="204" spans="1:2" x14ac:dyDescent="0.25">
      <c r="A204" s="1" t="s">
        <v>100</v>
      </c>
      <c r="B204" s="1" t="s">
        <v>315</v>
      </c>
    </row>
    <row r="205" spans="1:2" x14ac:dyDescent="0.25">
      <c r="A205" s="1" t="s">
        <v>369</v>
      </c>
      <c r="B205" s="1" t="s">
        <v>310</v>
      </c>
    </row>
    <row r="206" spans="1:2" x14ac:dyDescent="0.25">
      <c r="A206" s="1" t="s">
        <v>370</v>
      </c>
      <c r="B206" s="1" t="s">
        <v>306</v>
      </c>
    </row>
    <row r="207" spans="1:2" x14ac:dyDescent="0.25">
      <c r="A207" s="1" t="s">
        <v>145</v>
      </c>
      <c r="B207" s="1" t="s">
        <v>306</v>
      </c>
    </row>
    <row r="208" spans="1:2" x14ac:dyDescent="0.25">
      <c r="A208" s="1" t="s">
        <v>371</v>
      </c>
      <c r="B208" s="1" t="s">
        <v>315</v>
      </c>
    </row>
    <row r="209" spans="1:2" x14ac:dyDescent="0.25">
      <c r="A209" s="1" t="s">
        <v>372</v>
      </c>
      <c r="B209" s="1" t="s">
        <v>310</v>
      </c>
    </row>
    <row r="210" spans="1:2" x14ac:dyDescent="0.25">
      <c r="A210" s="1" t="s">
        <v>373</v>
      </c>
      <c r="B210" s="1" t="s">
        <v>306</v>
      </c>
    </row>
    <row r="211" spans="1:2" x14ac:dyDescent="0.25">
      <c r="A211" s="1" t="s">
        <v>374</v>
      </c>
      <c r="B211" s="1" t="s">
        <v>310</v>
      </c>
    </row>
    <row r="212" spans="1:2" x14ac:dyDescent="0.25">
      <c r="A212" s="1" t="s">
        <v>143</v>
      </c>
      <c r="B212" s="1" t="s">
        <v>315</v>
      </c>
    </row>
    <row r="213" spans="1:2" x14ac:dyDescent="0.25">
      <c r="A213" s="1" t="s">
        <v>375</v>
      </c>
      <c r="B213" s="1" t="s">
        <v>306</v>
      </c>
    </row>
    <row r="214" spans="1:2" x14ac:dyDescent="0.25">
      <c r="A214" s="1" t="s">
        <v>376</v>
      </c>
      <c r="B214" s="1" t="s">
        <v>310</v>
      </c>
    </row>
    <row r="215" spans="1:2" x14ac:dyDescent="0.25">
      <c r="A215" s="1" t="s">
        <v>147</v>
      </c>
      <c r="B215" s="1" t="s">
        <v>315</v>
      </c>
    </row>
    <row r="216" spans="1:2" x14ac:dyDescent="0.25">
      <c r="A216" s="1" t="s">
        <v>377</v>
      </c>
      <c r="B216" s="1" t="s">
        <v>306</v>
      </c>
    </row>
    <row r="217" spans="1:2" x14ac:dyDescent="0.25">
      <c r="A217" s="1" t="s">
        <v>378</v>
      </c>
      <c r="B217" s="1" t="s">
        <v>306</v>
      </c>
    </row>
    <row r="218" spans="1:2" x14ac:dyDescent="0.25">
      <c r="A218" s="1" t="s">
        <v>379</v>
      </c>
      <c r="B218" s="1" t="s">
        <v>315</v>
      </c>
    </row>
    <row r="219" spans="1:2" x14ac:dyDescent="0.25">
      <c r="A219" s="1" t="s">
        <v>15</v>
      </c>
      <c r="B219" s="1" t="s">
        <v>308</v>
      </c>
    </row>
    <row r="220" spans="1:2" x14ac:dyDescent="0.25">
      <c r="A220" s="1" t="s">
        <v>380</v>
      </c>
      <c r="B220" s="1" t="s">
        <v>313</v>
      </c>
    </row>
    <row r="221" spans="1:2" x14ac:dyDescent="0.25">
      <c r="A221" s="1" t="s">
        <v>381</v>
      </c>
      <c r="B221" s="1" t="s">
        <v>308</v>
      </c>
    </row>
    <row r="222" spans="1:2" x14ac:dyDescent="0.25">
      <c r="A222" s="1" t="s">
        <v>382</v>
      </c>
      <c r="B222" s="1" t="s">
        <v>308</v>
      </c>
    </row>
    <row r="223" spans="1:2" x14ac:dyDescent="0.25">
      <c r="A223" s="1" t="s">
        <v>383</v>
      </c>
      <c r="B223" s="1" t="s">
        <v>308</v>
      </c>
    </row>
    <row r="224" spans="1:2" x14ac:dyDescent="0.25">
      <c r="A224" s="1" t="s">
        <v>384</v>
      </c>
      <c r="B224" s="1" t="s">
        <v>317</v>
      </c>
    </row>
    <row r="225" spans="1:2" x14ac:dyDescent="0.25">
      <c r="A225" s="1" t="s">
        <v>385</v>
      </c>
      <c r="B225" s="1" t="s">
        <v>308</v>
      </c>
    </row>
    <row r="226" spans="1:2" x14ac:dyDescent="0.25">
      <c r="A226" s="1" t="s">
        <v>386</v>
      </c>
      <c r="B226" s="1" t="s">
        <v>308</v>
      </c>
    </row>
    <row r="227" spans="1:2" x14ac:dyDescent="0.25">
      <c r="A227" s="1" t="s">
        <v>387</v>
      </c>
      <c r="B227" s="1" t="s">
        <v>308</v>
      </c>
    </row>
    <row r="228" spans="1:2" x14ac:dyDescent="0.25">
      <c r="A228" s="1" t="s">
        <v>388</v>
      </c>
      <c r="B228" s="1" t="s">
        <v>313</v>
      </c>
    </row>
    <row r="229" spans="1:2" x14ac:dyDescent="0.25">
      <c r="A229" s="1" t="s">
        <v>389</v>
      </c>
      <c r="B229" s="1" t="s">
        <v>317</v>
      </c>
    </row>
    <row r="230" spans="1:2" x14ac:dyDescent="0.25">
      <c r="A230" s="1" t="s">
        <v>36</v>
      </c>
      <c r="B230" s="1" t="s">
        <v>308</v>
      </c>
    </row>
    <row r="231" spans="1:2" x14ac:dyDescent="0.25">
      <c r="A231" s="1" t="s">
        <v>37</v>
      </c>
      <c r="B231" s="1" t="s">
        <v>313</v>
      </c>
    </row>
    <row r="232" spans="1:2" x14ac:dyDescent="0.25">
      <c r="A232" s="1" t="s">
        <v>38</v>
      </c>
      <c r="B232" s="1" t="s">
        <v>317</v>
      </c>
    </row>
    <row r="233" spans="1:2" x14ac:dyDescent="0.25">
      <c r="A233" s="1" t="s">
        <v>390</v>
      </c>
      <c r="B233" s="1" t="s">
        <v>308</v>
      </c>
    </row>
    <row r="234" spans="1:2" x14ac:dyDescent="0.25">
      <c r="A234" s="1" t="s">
        <v>391</v>
      </c>
      <c r="B234" s="1" t="s">
        <v>313</v>
      </c>
    </row>
    <row r="235" spans="1:2" x14ac:dyDescent="0.25">
      <c r="A235" s="1" t="s">
        <v>74</v>
      </c>
      <c r="B235" s="1" t="s">
        <v>308</v>
      </c>
    </row>
    <row r="236" spans="1:2" x14ac:dyDescent="0.25">
      <c r="A236" s="1" t="s">
        <v>75</v>
      </c>
      <c r="B236" s="1" t="s">
        <v>313</v>
      </c>
    </row>
    <row r="237" spans="1:2" x14ac:dyDescent="0.25">
      <c r="A237" s="1" t="s">
        <v>76</v>
      </c>
      <c r="B237" s="1" t="s">
        <v>317</v>
      </c>
    </row>
    <row r="238" spans="1:2" x14ac:dyDescent="0.25">
      <c r="A238" s="1" t="s">
        <v>66</v>
      </c>
      <c r="B238" s="1" t="s">
        <v>308</v>
      </c>
    </row>
    <row r="239" spans="1:2" x14ac:dyDescent="0.25">
      <c r="A239" s="1" t="s">
        <v>392</v>
      </c>
      <c r="B239" s="1" t="s">
        <v>313</v>
      </c>
    </row>
    <row r="240" spans="1:2" x14ac:dyDescent="0.25">
      <c r="A240" s="1" t="s">
        <v>393</v>
      </c>
      <c r="B240" s="1" t="s">
        <v>317</v>
      </c>
    </row>
    <row r="241" spans="1:2" x14ac:dyDescent="0.25">
      <c r="A241" s="1" t="s">
        <v>394</v>
      </c>
      <c r="B241" s="1" t="s">
        <v>308</v>
      </c>
    </row>
    <row r="242" spans="1:2" x14ac:dyDescent="0.25">
      <c r="A242" s="1" t="s">
        <v>395</v>
      </c>
      <c r="B242" s="1" t="s">
        <v>313</v>
      </c>
    </row>
    <row r="243" spans="1:2" x14ac:dyDescent="0.25">
      <c r="A243" s="1" t="s">
        <v>396</v>
      </c>
      <c r="B243" s="1" t="s">
        <v>313</v>
      </c>
    </row>
    <row r="244" spans="1:2" x14ac:dyDescent="0.25">
      <c r="A244" s="1" t="s">
        <v>135</v>
      </c>
      <c r="B244" s="1" t="s">
        <v>308</v>
      </c>
    </row>
    <row r="245" spans="1:2" x14ac:dyDescent="0.25">
      <c r="A245" s="1" t="s">
        <v>136</v>
      </c>
      <c r="B245" s="1" t="s">
        <v>313</v>
      </c>
    </row>
    <row r="246" spans="1:2" x14ac:dyDescent="0.25">
      <c r="A246" s="1" t="s">
        <v>397</v>
      </c>
      <c r="B246" s="1" t="s">
        <v>317</v>
      </c>
    </row>
    <row r="247" spans="1:2" x14ac:dyDescent="0.25">
      <c r="A247" s="1" t="s">
        <v>398</v>
      </c>
      <c r="B247" s="1" t="s">
        <v>308</v>
      </c>
    </row>
    <row r="248" spans="1:2" x14ac:dyDescent="0.25">
      <c r="A248" s="1" t="s">
        <v>90</v>
      </c>
      <c r="B248" s="1" t="s">
        <v>317</v>
      </c>
    </row>
    <row r="249" spans="1:2" x14ac:dyDescent="0.25">
      <c r="A249" s="1" t="s">
        <v>399</v>
      </c>
      <c r="B249" s="1" t="s">
        <v>308</v>
      </c>
    </row>
    <row r="250" spans="1:2" x14ac:dyDescent="0.25">
      <c r="A250" s="1" t="s">
        <v>400</v>
      </c>
      <c r="B250" s="1" t="s">
        <v>313</v>
      </c>
    </row>
    <row r="251" spans="1:2" x14ac:dyDescent="0.25">
      <c r="A251" s="1" t="s">
        <v>401</v>
      </c>
      <c r="B251" s="1" t="s">
        <v>317</v>
      </c>
    </row>
    <row r="252" spans="1:2" x14ac:dyDescent="0.25">
      <c r="A252" s="1" t="s">
        <v>402</v>
      </c>
      <c r="B252" s="1" t="s">
        <v>308</v>
      </c>
    </row>
    <row r="253" spans="1:2" x14ac:dyDescent="0.25">
      <c r="A253" s="1" t="s">
        <v>403</v>
      </c>
      <c r="B253" s="1" t="s">
        <v>317</v>
      </c>
    </row>
    <row r="254" spans="1:2" x14ac:dyDescent="0.25">
      <c r="A254" s="1" t="s">
        <v>93</v>
      </c>
      <c r="B254" s="1" t="s">
        <v>308</v>
      </c>
    </row>
    <row r="255" spans="1:2" x14ac:dyDescent="0.25">
      <c r="A255" s="1" t="s">
        <v>94</v>
      </c>
      <c r="B255" s="1" t="s">
        <v>313</v>
      </c>
    </row>
    <row r="256" spans="1:2" x14ac:dyDescent="0.25">
      <c r="A256" s="1" t="s">
        <v>404</v>
      </c>
      <c r="B256" s="1" t="s">
        <v>317</v>
      </c>
    </row>
    <row r="257" spans="1:2" x14ac:dyDescent="0.25">
      <c r="A257" s="1" t="s">
        <v>405</v>
      </c>
      <c r="B257" s="1" t="s">
        <v>308</v>
      </c>
    </row>
    <row r="258" spans="1:2" x14ac:dyDescent="0.25">
      <c r="A258" s="1" t="s">
        <v>406</v>
      </c>
      <c r="B258" s="1" t="s">
        <v>313</v>
      </c>
    </row>
    <row r="259" spans="1:2" x14ac:dyDescent="0.25">
      <c r="A259" s="1" t="s">
        <v>407</v>
      </c>
      <c r="B259" s="1" t="s">
        <v>317</v>
      </c>
    </row>
    <row r="260" spans="1:2" x14ac:dyDescent="0.25">
      <c r="A260" s="1" t="s">
        <v>408</v>
      </c>
      <c r="B260" s="1" t="s">
        <v>313</v>
      </c>
    </row>
    <row r="261" spans="1:2" x14ac:dyDescent="0.25">
      <c r="A261" s="1" t="s">
        <v>409</v>
      </c>
      <c r="B261" s="1" t="s">
        <v>308</v>
      </c>
    </row>
    <row r="262" spans="1:2" x14ac:dyDescent="0.25">
      <c r="A262" s="1" t="s">
        <v>410</v>
      </c>
      <c r="B262" s="1" t="s">
        <v>308</v>
      </c>
    </row>
    <row r="263" spans="1:2" x14ac:dyDescent="0.25">
      <c r="A263" s="1" t="s">
        <v>411</v>
      </c>
      <c r="B263" s="1" t="s">
        <v>313</v>
      </c>
    </row>
    <row r="264" spans="1:2" x14ac:dyDescent="0.25">
      <c r="A264" s="1" t="s">
        <v>412</v>
      </c>
      <c r="B264" s="1" t="s">
        <v>317</v>
      </c>
    </row>
    <row r="265" spans="1:2" x14ac:dyDescent="0.25">
      <c r="A265" s="1" t="s">
        <v>413</v>
      </c>
      <c r="B265" s="1" t="s">
        <v>308</v>
      </c>
    </row>
    <row r="266" spans="1:2" x14ac:dyDescent="0.25">
      <c r="A266" s="1" t="s">
        <v>414</v>
      </c>
      <c r="B266" s="1" t="s">
        <v>317</v>
      </c>
    </row>
    <row r="267" spans="1:2" x14ac:dyDescent="0.25">
      <c r="A267" s="1" t="s">
        <v>108</v>
      </c>
      <c r="B267" s="1" t="s">
        <v>308</v>
      </c>
    </row>
    <row r="268" spans="1:2" x14ac:dyDescent="0.25">
      <c r="A268" s="1" t="s">
        <v>415</v>
      </c>
      <c r="B268" s="1" t="s">
        <v>313</v>
      </c>
    </row>
    <row r="269" spans="1:2" x14ac:dyDescent="0.25">
      <c r="A269" s="1" t="s">
        <v>416</v>
      </c>
      <c r="B269" s="1" t="s">
        <v>317</v>
      </c>
    </row>
    <row r="270" spans="1:2" x14ac:dyDescent="0.25">
      <c r="A270" s="1" t="s">
        <v>417</v>
      </c>
      <c r="B270" s="1" t="s">
        <v>308</v>
      </c>
    </row>
    <row r="271" spans="1:2" x14ac:dyDescent="0.25">
      <c r="A271" s="1" t="s">
        <v>109</v>
      </c>
      <c r="B271" s="1" t="s">
        <v>308</v>
      </c>
    </row>
    <row r="272" spans="1:2" x14ac:dyDescent="0.25">
      <c r="A272" s="1" t="s">
        <v>418</v>
      </c>
      <c r="B272" s="1" t="s">
        <v>313</v>
      </c>
    </row>
    <row r="273" spans="1:2" x14ac:dyDescent="0.25">
      <c r="A273" s="1" t="s">
        <v>110</v>
      </c>
      <c r="B273" s="1" t="s">
        <v>317</v>
      </c>
    </row>
    <row r="274" spans="1:2" x14ac:dyDescent="0.25">
      <c r="A274" s="1" t="s">
        <v>419</v>
      </c>
      <c r="B274" s="1" t="s">
        <v>308</v>
      </c>
    </row>
    <row r="275" spans="1:2" x14ac:dyDescent="0.25">
      <c r="A275" s="1" t="s">
        <v>41</v>
      </c>
      <c r="B275" s="1" t="s">
        <v>308</v>
      </c>
    </row>
    <row r="276" spans="1:2" x14ac:dyDescent="0.25">
      <c r="A276" s="1" t="s">
        <v>420</v>
      </c>
      <c r="B276" s="1" t="s">
        <v>313</v>
      </c>
    </row>
    <row r="277" spans="1:2" x14ac:dyDescent="0.25">
      <c r="A277" s="1" t="s">
        <v>421</v>
      </c>
      <c r="B277" s="1" t="s">
        <v>317</v>
      </c>
    </row>
    <row r="278" spans="1:2" x14ac:dyDescent="0.25">
      <c r="A278" s="1" t="s">
        <v>422</v>
      </c>
      <c r="B278" s="1" t="s">
        <v>317</v>
      </c>
    </row>
    <row r="279" spans="1:2" x14ac:dyDescent="0.25">
      <c r="A279" s="1" t="s">
        <v>423</v>
      </c>
      <c r="B279" s="1" t="s">
        <v>308</v>
      </c>
    </row>
    <row r="280" spans="1:2" x14ac:dyDescent="0.25">
      <c r="A280" s="1" t="s">
        <v>97</v>
      </c>
      <c r="B280" s="1" t="s">
        <v>308</v>
      </c>
    </row>
    <row r="281" spans="1:2" x14ac:dyDescent="0.25">
      <c r="A281" s="1" t="s">
        <v>424</v>
      </c>
      <c r="B281" s="1" t="s">
        <v>313</v>
      </c>
    </row>
    <row r="282" spans="1:2" x14ac:dyDescent="0.25">
      <c r="A282" s="1" t="s">
        <v>98</v>
      </c>
      <c r="B282" s="1" t="s">
        <v>317</v>
      </c>
    </row>
    <row r="283" spans="1:2" x14ac:dyDescent="0.25">
      <c r="A283" s="1" t="s">
        <v>425</v>
      </c>
      <c r="B283" s="1" t="s">
        <v>308</v>
      </c>
    </row>
    <row r="284" spans="1:2" x14ac:dyDescent="0.25">
      <c r="A284" s="1" t="s">
        <v>426</v>
      </c>
      <c r="B284" s="1" t="s">
        <v>308</v>
      </c>
    </row>
    <row r="285" spans="1:2" x14ac:dyDescent="0.25">
      <c r="A285" s="1" t="s">
        <v>427</v>
      </c>
      <c r="B285" s="1" t="s">
        <v>317</v>
      </c>
    </row>
    <row r="286" spans="1:2" x14ac:dyDescent="0.25">
      <c r="A286" s="1" t="s">
        <v>144</v>
      </c>
      <c r="B286" s="1" t="s">
        <v>308</v>
      </c>
    </row>
    <row r="287" spans="1:2" x14ac:dyDescent="0.25">
      <c r="A287" s="1" t="s">
        <v>146</v>
      </c>
      <c r="B287" s="1" t="s">
        <v>313</v>
      </c>
    </row>
    <row r="288" spans="1:2" x14ac:dyDescent="0.25">
      <c r="A288" s="1" t="s">
        <v>428</v>
      </c>
      <c r="B288" s="1" t="s">
        <v>317</v>
      </c>
    </row>
    <row r="289" spans="1:2" x14ac:dyDescent="0.25">
      <c r="A289" s="1" t="s">
        <v>429</v>
      </c>
      <c r="B289" s="1" t="s">
        <v>308</v>
      </c>
    </row>
    <row r="290" spans="1:2" x14ac:dyDescent="0.25">
      <c r="A290" s="1" t="s">
        <v>430</v>
      </c>
      <c r="B290" s="1" t="s">
        <v>313</v>
      </c>
    </row>
    <row r="291" spans="1:2" x14ac:dyDescent="0.25">
      <c r="A291" s="1" t="s">
        <v>431</v>
      </c>
      <c r="B291" s="1" t="s">
        <v>317</v>
      </c>
    </row>
    <row r="292" spans="1:2" x14ac:dyDescent="0.25">
      <c r="A292" s="1" t="s">
        <v>432</v>
      </c>
      <c r="B292" s="1" t="s">
        <v>308</v>
      </c>
    </row>
    <row r="293" spans="1:2" x14ac:dyDescent="0.25">
      <c r="A293" s="1" t="s">
        <v>433</v>
      </c>
      <c r="B293" s="1" t="s">
        <v>313</v>
      </c>
    </row>
    <row r="294" spans="1:2" x14ac:dyDescent="0.25">
      <c r="A294" s="1" t="s">
        <v>434</v>
      </c>
      <c r="B294" s="1" t="s">
        <v>317</v>
      </c>
    </row>
    <row r="295" spans="1:2" x14ac:dyDescent="0.25">
      <c r="A295" s="1" t="s">
        <v>435</v>
      </c>
      <c r="B295" s="1" t="s">
        <v>308</v>
      </c>
    </row>
    <row r="296" spans="1:2" x14ac:dyDescent="0.25">
      <c r="A296" s="1" t="s">
        <v>436</v>
      </c>
      <c r="B296" s="1" t="s">
        <v>308</v>
      </c>
    </row>
    <row r="297" spans="1:2" x14ac:dyDescent="0.25">
      <c r="A297" s="1" t="s">
        <v>437</v>
      </c>
      <c r="B297" s="1" t="s">
        <v>317</v>
      </c>
    </row>
  </sheetData>
  <pageMargins left="0.51181102362204722" right="0.51181102362204722" top="0.74803149606299213" bottom="0.51181102362204722" header="0.51181102362204722" footer="0.23622047244094491"/>
  <pageSetup paperSize="17" orientation="landscape" r:id="rId1"/>
  <headerFooter>
    <oddHeader>&amp;C&amp;"-,Bold"&amp;12&amp;F[&amp;A]</oddHeader>
    <oddFooter>&amp;L&amp;9Posted: 19 Oct 2020&amp;C&amp;9Page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Module C Adjustments</vt:lpstr>
      <vt:lpstr>DOS Adjustments Detail</vt:lpstr>
      <vt:lpstr>Interest Rate</vt:lpstr>
      <vt:lpstr>Lookup Tables</vt:lpstr>
      <vt:lpstr>'DOS Adjustments Detail'!Print_Titles</vt:lpstr>
      <vt:lpstr>'Interest Rate'!Print_Titles</vt:lpstr>
      <vt:lpstr>'Lookup Tables'!Print_Titles</vt:lpstr>
      <vt:lpstr>'Module C Adjustments'!Print_Titles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2020-10-16T23:09:57Z</dcterms:modified>
</cp:coreProperties>
</file>