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True-Up - 2010 and Summary (2021-09-01)\"/>
    </mc:Choice>
  </mc:AlternateContent>
  <xr:revisionPtr revIDLastSave="0" documentId="8_{3ED149B8-21BF-45A1-9274-CEBCFB11FEB9}" xr6:coauthVersionLast="46" xr6:coauthVersionMax="46" xr10:uidLastSave="{00000000-0000-0000-0000-000000000000}"/>
  <bookViews>
    <workbookView xWindow="-120" yWindow="-120" windowWidth="29040" windowHeight="15840" xr2:uid="{00000000-000D-0000-FFFF-FFFF00000000}"/>
  </bookViews>
  <sheets>
    <sheet name="Correction Adjustments" sheetId="7" r:id="rId1"/>
    <sheet name="Module C Corrected" sheetId="5" r:id="rId2"/>
    <sheet name="Module C Initial" sheetId="1" r:id="rId3"/>
    <sheet name="DOS Adjustments Detail" sheetId="4" r:id="rId4"/>
    <sheet name="Interest on True-Up" sheetId="6" r:id="rId5"/>
    <sheet name="Interest Rate" sheetId="2" r:id="rId6"/>
    <sheet name="Lookup Tables" sheetId="3" r:id="rId7"/>
  </sheets>
  <definedNames>
    <definedName name="_xlnm._FilterDatabase" localSheetId="6" hidden="1">'Lookup Tables'!$B$1:$B$298</definedName>
    <definedName name="AdjustmentsInterestRate">OFFSET('Interest on True-Up'!$A$3,0,0,COUNTA('Interest on True-Up'!$G:$G)-2,7)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0">'Correction Adjustments'!$1:$4</definedName>
    <definedName name="_xlnm.Print_Titles" localSheetId="3">'DOS Adjustments Detail'!$1:$4</definedName>
    <definedName name="_xlnm.Print_Titles" localSheetId="4">'Interest on True-Up'!$1:$2</definedName>
    <definedName name="_xlnm.Print_Titles" localSheetId="5">'Interest Rate'!$1:$2</definedName>
    <definedName name="_xlnm.Print_Titles" localSheetId="6">'Lookup Tables'!$1:$1</definedName>
    <definedName name="_xlnm.Print_Titles" localSheetId="1">'Module C Corrected'!$1:$4</definedName>
    <definedName name="_xlnm.Print_Titles" localSheetId="2">'Module C Initial'!$1:$4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2" i="5"/>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D107" i="7" s="1"/>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D75" i="7" s="1"/>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D22" i="7" s="1"/>
  <c r="C21" i="7"/>
  <c r="C20" i="7"/>
  <c r="C19" i="7"/>
  <c r="C18" i="7"/>
  <c r="C17" i="7"/>
  <c r="C16" i="7"/>
  <c r="C15" i="7"/>
  <c r="C14" i="7"/>
  <c r="C13" i="7"/>
  <c r="C12" i="7"/>
  <c r="C11" i="7"/>
  <c r="C10" i="7"/>
  <c r="C9" i="7"/>
  <c r="C8" i="7"/>
  <c r="C7" i="7"/>
  <c r="C6" i="7"/>
  <c r="C5" i="7"/>
  <c r="E7" i="6"/>
  <c r="E8" i="6"/>
  <c r="E9" i="6"/>
  <c r="E10" i="6"/>
  <c r="C7" i="6"/>
  <c r="D7" i="6" s="1"/>
  <c r="C8" i="6"/>
  <c r="D8" i="6" s="1"/>
  <c r="C9" i="6"/>
  <c r="D9" i="6" s="1"/>
  <c r="E13" i="6"/>
  <c r="E12" i="6"/>
  <c r="E11" i="6"/>
  <c r="E6" i="6"/>
  <c r="B10" i="6"/>
  <c r="C10" i="6" s="1"/>
  <c r="D10" i="6" s="1"/>
  <c r="E5" i="6"/>
  <c r="C5" i="6"/>
  <c r="D5" i="6" s="1"/>
  <c r="E4" i="6"/>
  <c r="C4" i="6"/>
  <c r="D4" i="6" s="1"/>
  <c r="E3" i="6"/>
  <c r="C3" i="6"/>
  <c r="D3" i="6" s="1"/>
  <c r="BL142" i="5"/>
  <c r="BK142" i="5"/>
  <c r="BJ142" i="5"/>
  <c r="BI142" i="5"/>
  <c r="BH142" i="5"/>
  <c r="BG142" i="5"/>
  <c r="BF142" i="5"/>
  <c r="BE142" i="5"/>
  <c r="BD142" i="5"/>
  <c r="BC142" i="5"/>
  <c r="BB142" i="5"/>
  <c r="BA142" i="5"/>
  <c r="C142" i="5"/>
  <c r="BU142" i="5" s="1"/>
  <c r="BL141" i="5"/>
  <c r="BK141" i="5"/>
  <c r="BJ141" i="5"/>
  <c r="BI141" i="5"/>
  <c r="BH141" i="5"/>
  <c r="BG141" i="5"/>
  <c r="BF141" i="5"/>
  <c r="BE141" i="5"/>
  <c r="BD141" i="5"/>
  <c r="BC141" i="5"/>
  <c r="BB141" i="5"/>
  <c r="BA141" i="5"/>
  <c r="C141" i="5"/>
  <c r="BW141" i="5" s="1"/>
  <c r="BL140" i="5"/>
  <c r="BK140" i="5"/>
  <c r="BJ140" i="5"/>
  <c r="BI140" i="5"/>
  <c r="BH140" i="5"/>
  <c r="BG140" i="5"/>
  <c r="BF140" i="5"/>
  <c r="BE140" i="5"/>
  <c r="BD140" i="5"/>
  <c r="BC140" i="5"/>
  <c r="BB140" i="5"/>
  <c r="BA140" i="5"/>
  <c r="C140" i="5"/>
  <c r="BQ140" i="5" s="1"/>
  <c r="BL139" i="5"/>
  <c r="BK139" i="5"/>
  <c r="BJ139" i="5"/>
  <c r="BI139" i="5"/>
  <c r="BH139" i="5"/>
  <c r="BG139" i="5"/>
  <c r="BF139" i="5"/>
  <c r="BE139" i="5"/>
  <c r="BD139" i="5"/>
  <c r="BC139" i="5"/>
  <c r="BB139" i="5"/>
  <c r="BA139" i="5"/>
  <c r="C139" i="5"/>
  <c r="BW139" i="5" s="1"/>
  <c r="BL138" i="5"/>
  <c r="BK138" i="5"/>
  <c r="BJ138" i="5"/>
  <c r="BI138" i="5"/>
  <c r="BH138" i="5"/>
  <c r="BG138" i="5"/>
  <c r="BF138" i="5"/>
  <c r="BE138" i="5"/>
  <c r="BD138" i="5"/>
  <c r="BC138" i="5"/>
  <c r="BB138" i="5"/>
  <c r="BA138" i="5"/>
  <c r="C138" i="5"/>
  <c r="BU138" i="5" s="1"/>
  <c r="BL137" i="5"/>
  <c r="BK137" i="5"/>
  <c r="BJ137" i="5"/>
  <c r="BI137" i="5"/>
  <c r="BH137" i="5"/>
  <c r="BG137" i="5"/>
  <c r="BF137" i="5"/>
  <c r="BE137" i="5"/>
  <c r="BD137" i="5"/>
  <c r="BC137" i="5"/>
  <c r="BB137" i="5"/>
  <c r="BA137" i="5"/>
  <c r="C137" i="5"/>
  <c r="BV137" i="5" s="1"/>
  <c r="BL136" i="5"/>
  <c r="BK136" i="5"/>
  <c r="BJ136" i="5"/>
  <c r="BI136" i="5"/>
  <c r="BH136" i="5"/>
  <c r="BG136" i="5"/>
  <c r="BF136" i="5"/>
  <c r="BE136" i="5"/>
  <c r="BD136" i="5"/>
  <c r="BC136" i="5"/>
  <c r="BB136" i="5"/>
  <c r="BA136" i="5"/>
  <c r="C136" i="5"/>
  <c r="BU136" i="5" s="1"/>
  <c r="BL135" i="5"/>
  <c r="BK135" i="5"/>
  <c r="BJ135" i="5"/>
  <c r="BI135" i="5"/>
  <c r="BH135" i="5"/>
  <c r="BG135" i="5"/>
  <c r="BF135" i="5"/>
  <c r="BE135" i="5"/>
  <c r="BD135" i="5"/>
  <c r="BC135" i="5"/>
  <c r="BB135" i="5"/>
  <c r="BA135" i="5"/>
  <c r="C135" i="5"/>
  <c r="BT135" i="5" s="1"/>
  <c r="BL134" i="5"/>
  <c r="BK134" i="5"/>
  <c r="BJ134" i="5"/>
  <c r="BI134" i="5"/>
  <c r="BH134" i="5"/>
  <c r="BG134" i="5"/>
  <c r="BF134" i="5"/>
  <c r="BE134" i="5"/>
  <c r="BD134" i="5"/>
  <c r="BC134" i="5"/>
  <c r="BB134" i="5"/>
  <c r="BA134" i="5"/>
  <c r="C134" i="5"/>
  <c r="BQ134" i="5" s="1"/>
  <c r="BL133" i="5"/>
  <c r="BK133" i="5"/>
  <c r="BJ133" i="5"/>
  <c r="BI133" i="5"/>
  <c r="BH133" i="5"/>
  <c r="BG133" i="5"/>
  <c r="BF133" i="5"/>
  <c r="BE133" i="5"/>
  <c r="BD133" i="5"/>
  <c r="BC133" i="5"/>
  <c r="BB133" i="5"/>
  <c r="BA133" i="5"/>
  <c r="C133" i="5"/>
  <c r="BP133" i="5" s="1"/>
  <c r="BL132" i="5"/>
  <c r="BK132" i="5"/>
  <c r="BJ132" i="5"/>
  <c r="BI132" i="5"/>
  <c r="BH132" i="5"/>
  <c r="BG132" i="5"/>
  <c r="BF132" i="5"/>
  <c r="BE132" i="5"/>
  <c r="BD132" i="5"/>
  <c r="BC132" i="5"/>
  <c r="BB132" i="5"/>
  <c r="BA132" i="5"/>
  <c r="C132" i="5"/>
  <c r="BU132" i="5" s="1"/>
  <c r="BL131" i="5"/>
  <c r="BK131" i="5"/>
  <c r="BJ131" i="5"/>
  <c r="BI131" i="5"/>
  <c r="BH131" i="5"/>
  <c r="BG131" i="5"/>
  <c r="BF131" i="5"/>
  <c r="BE131" i="5"/>
  <c r="BD131" i="5"/>
  <c r="BC131" i="5"/>
  <c r="BB131" i="5"/>
  <c r="BA131" i="5"/>
  <c r="C131" i="5"/>
  <c r="BL130" i="5"/>
  <c r="BK130" i="5"/>
  <c r="BJ130" i="5"/>
  <c r="BI130" i="5"/>
  <c r="BH130" i="5"/>
  <c r="BG130" i="5"/>
  <c r="BF130" i="5"/>
  <c r="BE130" i="5"/>
  <c r="BD130" i="5"/>
  <c r="BC130" i="5"/>
  <c r="BB130" i="5"/>
  <c r="BA130" i="5"/>
  <c r="C130" i="5"/>
  <c r="BS130" i="5" s="1"/>
  <c r="BL129" i="5"/>
  <c r="BK129" i="5"/>
  <c r="BJ129" i="5"/>
  <c r="BI129" i="5"/>
  <c r="BH129" i="5"/>
  <c r="BG129" i="5"/>
  <c r="BF129" i="5"/>
  <c r="BE129" i="5"/>
  <c r="BD129" i="5"/>
  <c r="BC129" i="5"/>
  <c r="BB129" i="5"/>
  <c r="BA129" i="5"/>
  <c r="C129" i="5"/>
  <c r="BL128" i="5"/>
  <c r="BK128" i="5"/>
  <c r="BJ128" i="5"/>
  <c r="BI128" i="5"/>
  <c r="BH128" i="5"/>
  <c r="BG128" i="5"/>
  <c r="BF128" i="5"/>
  <c r="BE128" i="5"/>
  <c r="BD128" i="5"/>
  <c r="BC128" i="5"/>
  <c r="BB128" i="5"/>
  <c r="BA128" i="5"/>
  <c r="C128" i="5"/>
  <c r="BM128" i="5" s="1"/>
  <c r="BL127" i="5"/>
  <c r="BK127" i="5"/>
  <c r="BJ127" i="5"/>
  <c r="BI127" i="5"/>
  <c r="BH127" i="5"/>
  <c r="BG127" i="5"/>
  <c r="BF127" i="5"/>
  <c r="BE127" i="5"/>
  <c r="BD127" i="5"/>
  <c r="BC127" i="5"/>
  <c r="BB127" i="5"/>
  <c r="BA127" i="5"/>
  <c r="C127" i="5"/>
  <c r="BL126" i="5"/>
  <c r="BK126" i="5"/>
  <c r="BJ126" i="5"/>
  <c r="BI126" i="5"/>
  <c r="BH126" i="5"/>
  <c r="BG126" i="5"/>
  <c r="BF126" i="5"/>
  <c r="BE126" i="5"/>
  <c r="BD126" i="5"/>
  <c r="BC126" i="5"/>
  <c r="BB126" i="5"/>
  <c r="BA126" i="5"/>
  <c r="C126" i="5"/>
  <c r="BX126" i="5" s="1"/>
  <c r="BL125" i="5"/>
  <c r="BK125" i="5"/>
  <c r="BJ125" i="5"/>
  <c r="BI125" i="5"/>
  <c r="BH125" i="5"/>
  <c r="BG125" i="5"/>
  <c r="BF125" i="5"/>
  <c r="BE125" i="5"/>
  <c r="BD125" i="5"/>
  <c r="BC125" i="5"/>
  <c r="BB125" i="5"/>
  <c r="BA125" i="5"/>
  <c r="C125" i="5"/>
  <c r="BW125" i="5" s="1"/>
  <c r="BL124" i="5"/>
  <c r="BK124" i="5"/>
  <c r="BJ124" i="5"/>
  <c r="BI124" i="5"/>
  <c r="BH124" i="5"/>
  <c r="BG124" i="5"/>
  <c r="BF124" i="5"/>
  <c r="BE124" i="5"/>
  <c r="BD124" i="5"/>
  <c r="BC124" i="5"/>
  <c r="BB124" i="5"/>
  <c r="BA124" i="5"/>
  <c r="C124" i="5"/>
  <c r="BT124" i="5" s="1"/>
  <c r="BL123" i="5"/>
  <c r="BK123" i="5"/>
  <c r="BJ123" i="5"/>
  <c r="BI123" i="5"/>
  <c r="BH123" i="5"/>
  <c r="BG123" i="5"/>
  <c r="BF123" i="5"/>
  <c r="BE123" i="5"/>
  <c r="BD123" i="5"/>
  <c r="BC123" i="5"/>
  <c r="BB123" i="5"/>
  <c r="BA123" i="5"/>
  <c r="C123" i="5"/>
  <c r="BP123" i="5" s="1"/>
  <c r="BL122" i="5"/>
  <c r="BK122" i="5"/>
  <c r="BJ122" i="5"/>
  <c r="BI122" i="5"/>
  <c r="BH122" i="5"/>
  <c r="BG122" i="5"/>
  <c r="BF122" i="5"/>
  <c r="BE122" i="5"/>
  <c r="BD122" i="5"/>
  <c r="BC122" i="5"/>
  <c r="BB122" i="5"/>
  <c r="BA122" i="5"/>
  <c r="C122" i="5"/>
  <c r="BS122" i="5" s="1"/>
  <c r="BL121" i="5"/>
  <c r="BK121" i="5"/>
  <c r="BJ121" i="5"/>
  <c r="BI121" i="5"/>
  <c r="BH121" i="5"/>
  <c r="BG121" i="5"/>
  <c r="BF121" i="5"/>
  <c r="BE121" i="5"/>
  <c r="BD121" i="5"/>
  <c r="BC121" i="5"/>
  <c r="BB121" i="5"/>
  <c r="BA121" i="5"/>
  <c r="C121" i="5"/>
  <c r="BL120" i="5"/>
  <c r="BK120" i="5"/>
  <c r="BJ120" i="5"/>
  <c r="BI120" i="5"/>
  <c r="BH120" i="5"/>
  <c r="BG120" i="5"/>
  <c r="BF120" i="5"/>
  <c r="BE120" i="5"/>
  <c r="BD120" i="5"/>
  <c r="BC120" i="5"/>
  <c r="BB120" i="5"/>
  <c r="BA120" i="5"/>
  <c r="C120" i="5"/>
  <c r="BL119" i="5"/>
  <c r="BK119" i="5"/>
  <c r="BJ119" i="5"/>
  <c r="BI119" i="5"/>
  <c r="BH119" i="5"/>
  <c r="BG119" i="5"/>
  <c r="BF119" i="5"/>
  <c r="BE119" i="5"/>
  <c r="BD119" i="5"/>
  <c r="BC119" i="5"/>
  <c r="BB119" i="5"/>
  <c r="BA119" i="5"/>
  <c r="C119" i="5"/>
  <c r="BP119" i="5" s="1"/>
  <c r="BL118" i="5"/>
  <c r="BK118" i="5"/>
  <c r="BJ118" i="5"/>
  <c r="BI118" i="5"/>
  <c r="BH118" i="5"/>
  <c r="BG118" i="5"/>
  <c r="BF118" i="5"/>
  <c r="BE118" i="5"/>
  <c r="BD118" i="5"/>
  <c r="BC118" i="5"/>
  <c r="BB118" i="5"/>
  <c r="BA118" i="5"/>
  <c r="C118" i="5"/>
  <c r="BX118" i="5" s="1"/>
  <c r="BL117" i="5"/>
  <c r="BK117" i="5"/>
  <c r="BJ117" i="5"/>
  <c r="BI117" i="5"/>
  <c r="BH117" i="5"/>
  <c r="BG117" i="5"/>
  <c r="BF117" i="5"/>
  <c r="BE117" i="5"/>
  <c r="BD117" i="5"/>
  <c r="BC117" i="5"/>
  <c r="BB117" i="5"/>
  <c r="BA117" i="5"/>
  <c r="C117" i="5"/>
  <c r="BV117" i="5" s="1"/>
  <c r="BL116" i="5"/>
  <c r="BK116" i="5"/>
  <c r="BJ116" i="5"/>
  <c r="BI116" i="5"/>
  <c r="BH116" i="5"/>
  <c r="BG116" i="5"/>
  <c r="BF116" i="5"/>
  <c r="BE116" i="5"/>
  <c r="BD116" i="5"/>
  <c r="BC116" i="5"/>
  <c r="BB116" i="5"/>
  <c r="BA116" i="5"/>
  <c r="C116" i="5"/>
  <c r="BS116" i="5" s="1"/>
  <c r="BL115" i="5"/>
  <c r="BK115" i="5"/>
  <c r="BJ115" i="5"/>
  <c r="BI115" i="5"/>
  <c r="BH115" i="5"/>
  <c r="BG115" i="5"/>
  <c r="BF115" i="5"/>
  <c r="BE115" i="5"/>
  <c r="BD115" i="5"/>
  <c r="BC115" i="5"/>
  <c r="BB115" i="5"/>
  <c r="BA115" i="5"/>
  <c r="C115" i="5"/>
  <c r="BP115" i="5" s="1"/>
  <c r="BL114" i="5"/>
  <c r="BK114" i="5"/>
  <c r="BJ114" i="5"/>
  <c r="BI114" i="5"/>
  <c r="BH114" i="5"/>
  <c r="BG114" i="5"/>
  <c r="BF114" i="5"/>
  <c r="BE114" i="5"/>
  <c r="BD114" i="5"/>
  <c r="BC114" i="5"/>
  <c r="BB114" i="5"/>
  <c r="BA114" i="5"/>
  <c r="C114" i="5"/>
  <c r="BO114" i="5" s="1"/>
  <c r="BL113" i="5"/>
  <c r="BK113" i="5"/>
  <c r="BJ113" i="5"/>
  <c r="BI113" i="5"/>
  <c r="BH113" i="5"/>
  <c r="BG113" i="5"/>
  <c r="BF113" i="5"/>
  <c r="BE113" i="5"/>
  <c r="BD113" i="5"/>
  <c r="BC113" i="5"/>
  <c r="BB113" i="5"/>
  <c r="BA113" i="5"/>
  <c r="C113" i="5"/>
  <c r="BP113" i="5" s="1"/>
  <c r="BL112" i="5"/>
  <c r="BK112" i="5"/>
  <c r="BJ112" i="5"/>
  <c r="BI112" i="5"/>
  <c r="BH112" i="5"/>
  <c r="BG112" i="5"/>
  <c r="BF112" i="5"/>
  <c r="BE112" i="5"/>
  <c r="BD112" i="5"/>
  <c r="BC112" i="5"/>
  <c r="BB112" i="5"/>
  <c r="BA112" i="5"/>
  <c r="C112" i="5"/>
  <c r="BW112" i="5" s="1"/>
  <c r="BL111" i="5"/>
  <c r="BK111" i="5"/>
  <c r="BJ111" i="5"/>
  <c r="BI111" i="5"/>
  <c r="BH111" i="5"/>
  <c r="BG111" i="5"/>
  <c r="BF111" i="5"/>
  <c r="BE111" i="5"/>
  <c r="BD111" i="5"/>
  <c r="BC111" i="5"/>
  <c r="BB111" i="5"/>
  <c r="BA111" i="5"/>
  <c r="C111" i="5"/>
  <c r="BQ111" i="5" s="1"/>
  <c r="BL110" i="5"/>
  <c r="BK110" i="5"/>
  <c r="BJ110" i="5"/>
  <c r="BI110" i="5"/>
  <c r="BH110" i="5"/>
  <c r="BG110" i="5"/>
  <c r="BF110" i="5"/>
  <c r="BE110" i="5"/>
  <c r="BD110" i="5"/>
  <c r="BC110" i="5"/>
  <c r="BB110" i="5"/>
  <c r="BA110" i="5"/>
  <c r="C110" i="5"/>
  <c r="BV110" i="5" s="1"/>
  <c r="BL109" i="5"/>
  <c r="BK109" i="5"/>
  <c r="BJ109" i="5"/>
  <c r="BI109" i="5"/>
  <c r="BH109" i="5"/>
  <c r="BG109" i="5"/>
  <c r="BF109" i="5"/>
  <c r="BE109" i="5"/>
  <c r="BD109" i="5"/>
  <c r="BC109" i="5"/>
  <c r="BB109" i="5"/>
  <c r="BA109" i="5"/>
  <c r="C109" i="5"/>
  <c r="BP109" i="5" s="1"/>
  <c r="BL108" i="5"/>
  <c r="BK108" i="5"/>
  <c r="BJ108" i="5"/>
  <c r="BI108" i="5"/>
  <c r="BH108" i="5"/>
  <c r="BG108" i="5"/>
  <c r="BF108" i="5"/>
  <c r="BE108" i="5"/>
  <c r="BD108" i="5"/>
  <c r="BC108" i="5"/>
  <c r="BB108" i="5"/>
  <c r="BA108" i="5"/>
  <c r="C108" i="5"/>
  <c r="BW108" i="5" s="1"/>
  <c r="BL107" i="5"/>
  <c r="BK107" i="5"/>
  <c r="BJ107" i="5"/>
  <c r="BI107" i="5"/>
  <c r="BH107" i="5"/>
  <c r="BG107" i="5"/>
  <c r="BF107" i="5"/>
  <c r="BE107" i="5"/>
  <c r="BD107" i="5"/>
  <c r="BC107" i="5"/>
  <c r="BB107" i="5"/>
  <c r="BA107" i="5"/>
  <c r="C107" i="5"/>
  <c r="BX107" i="5" s="1"/>
  <c r="BL106" i="5"/>
  <c r="BK106" i="5"/>
  <c r="BJ106" i="5"/>
  <c r="BI106" i="5"/>
  <c r="BH106" i="5"/>
  <c r="BG106" i="5"/>
  <c r="BF106" i="5"/>
  <c r="BE106" i="5"/>
  <c r="BD106" i="5"/>
  <c r="BC106" i="5"/>
  <c r="BB106" i="5"/>
  <c r="BA106" i="5"/>
  <c r="C106" i="5"/>
  <c r="BS106" i="5" s="1"/>
  <c r="BL105" i="5"/>
  <c r="BK105" i="5"/>
  <c r="BJ105" i="5"/>
  <c r="BI105" i="5"/>
  <c r="BH105" i="5"/>
  <c r="BG105" i="5"/>
  <c r="BF105" i="5"/>
  <c r="BE105" i="5"/>
  <c r="BD105" i="5"/>
  <c r="BC105" i="5"/>
  <c r="BB105" i="5"/>
  <c r="BA105" i="5"/>
  <c r="C105" i="5"/>
  <c r="BP105" i="5" s="1"/>
  <c r="BL104" i="5"/>
  <c r="BK104" i="5"/>
  <c r="BJ104" i="5"/>
  <c r="BI104" i="5"/>
  <c r="BH104" i="5"/>
  <c r="BG104" i="5"/>
  <c r="BF104" i="5"/>
  <c r="BE104" i="5"/>
  <c r="BD104" i="5"/>
  <c r="BC104" i="5"/>
  <c r="BB104" i="5"/>
  <c r="BA104" i="5"/>
  <c r="C104" i="5"/>
  <c r="BW104" i="5" s="1"/>
  <c r="BL103" i="5"/>
  <c r="BK103" i="5"/>
  <c r="BJ103" i="5"/>
  <c r="BI103" i="5"/>
  <c r="BH103" i="5"/>
  <c r="BG103" i="5"/>
  <c r="BF103" i="5"/>
  <c r="BE103" i="5"/>
  <c r="BD103" i="5"/>
  <c r="BC103" i="5"/>
  <c r="BB103" i="5"/>
  <c r="BA103" i="5"/>
  <c r="C103" i="5"/>
  <c r="BQ103" i="5" s="1"/>
  <c r="BL102" i="5"/>
  <c r="BK102" i="5"/>
  <c r="BJ102" i="5"/>
  <c r="BI102" i="5"/>
  <c r="BH102" i="5"/>
  <c r="BG102" i="5"/>
  <c r="BF102" i="5"/>
  <c r="BE102" i="5"/>
  <c r="BD102" i="5"/>
  <c r="BC102" i="5"/>
  <c r="BB102" i="5"/>
  <c r="BA102" i="5"/>
  <c r="C102" i="5"/>
  <c r="BS102" i="5" s="1"/>
  <c r="BL101" i="5"/>
  <c r="BK101" i="5"/>
  <c r="BJ101" i="5"/>
  <c r="BI101" i="5"/>
  <c r="BH101" i="5"/>
  <c r="BG101" i="5"/>
  <c r="BF101" i="5"/>
  <c r="BE101" i="5"/>
  <c r="BD101" i="5"/>
  <c r="BC101" i="5"/>
  <c r="BB101" i="5"/>
  <c r="BA101" i="5"/>
  <c r="C101" i="5"/>
  <c r="BW101" i="5" s="1"/>
  <c r="BL100" i="5"/>
  <c r="BK100" i="5"/>
  <c r="BJ100" i="5"/>
  <c r="BI100" i="5"/>
  <c r="BH100" i="5"/>
  <c r="BG100" i="5"/>
  <c r="BF100" i="5"/>
  <c r="BE100" i="5"/>
  <c r="BD100" i="5"/>
  <c r="BC100" i="5"/>
  <c r="BB100" i="5"/>
  <c r="BA100" i="5"/>
  <c r="C100" i="5"/>
  <c r="BW100" i="5" s="1"/>
  <c r="BL99" i="5"/>
  <c r="BK99" i="5"/>
  <c r="BJ99" i="5"/>
  <c r="BI99" i="5"/>
  <c r="BH99" i="5"/>
  <c r="BG99" i="5"/>
  <c r="BF99" i="5"/>
  <c r="BE99" i="5"/>
  <c r="BD99" i="5"/>
  <c r="BC99" i="5"/>
  <c r="BB99" i="5"/>
  <c r="BA99" i="5"/>
  <c r="C99" i="5"/>
  <c r="BW99" i="5" s="1"/>
  <c r="BL98" i="5"/>
  <c r="BK98" i="5"/>
  <c r="BJ98" i="5"/>
  <c r="BI98" i="5"/>
  <c r="BH98" i="5"/>
  <c r="BG98" i="5"/>
  <c r="BF98" i="5"/>
  <c r="BE98" i="5"/>
  <c r="BD98" i="5"/>
  <c r="BC98" i="5"/>
  <c r="BB98" i="5"/>
  <c r="BA98" i="5"/>
  <c r="C98" i="5"/>
  <c r="BV98" i="5" s="1"/>
  <c r="BL97" i="5"/>
  <c r="BK97" i="5"/>
  <c r="BJ97" i="5"/>
  <c r="BI97" i="5"/>
  <c r="BH97" i="5"/>
  <c r="BG97" i="5"/>
  <c r="BF97" i="5"/>
  <c r="BE97" i="5"/>
  <c r="BD97" i="5"/>
  <c r="BC97" i="5"/>
  <c r="BB97" i="5"/>
  <c r="BA97" i="5"/>
  <c r="C97" i="5"/>
  <c r="BL96" i="5"/>
  <c r="BK96" i="5"/>
  <c r="BJ96" i="5"/>
  <c r="BI96" i="5"/>
  <c r="BH96" i="5"/>
  <c r="BG96" i="5"/>
  <c r="BF96" i="5"/>
  <c r="BE96" i="5"/>
  <c r="BD96" i="5"/>
  <c r="BC96" i="5"/>
  <c r="BB96" i="5"/>
  <c r="BA96" i="5"/>
  <c r="C96" i="5"/>
  <c r="BM96" i="5" s="1"/>
  <c r="BL95" i="5"/>
  <c r="BK95" i="5"/>
  <c r="BJ95" i="5"/>
  <c r="BI95" i="5"/>
  <c r="BH95" i="5"/>
  <c r="BG95" i="5"/>
  <c r="BF95" i="5"/>
  <c r="BE95" i="5"/>
  <c r="BD95" i="5"/>
  <c r="BC95" i="5"/>
  <c r="BB95" i="5"/>
  <c r="BA95" i="5"/>
  <c r="C95" i="5"/>
  <c r="BP95" i="5" s="1"/>
  <c r="BL94" i="5"/>
  <c r="BK94" i="5"/>
  <c r="BJ94" i="5"/>
  <c r="BI94" i="5"/>
  <c r="BH94" i="5"/>
  <c r="BG94" i="5"/>
  <c r="BF94" i="5"/>
  <c r="BE94" i="5"/>
  <c r="BD94" i="5"/>
  <c r="BC94" i="5"/>
  <c r="BB94" i="5"/>
  <c r="BA94" i="5"/>
  <c r="C94" i="5"/>
  <c r="BR94" i="5" s="1"/>
  <c r="BL93" i="5"/>
  <c r="BK93" i="5"/>
  <c r="BJ93" i="5"/>
  <c r="BI93" i="5"/>
  <c r="BH93" i="5"/>
  <c r="BG93" i="5"/>
  <c r="BF93" i="5"/>
  <c r="BE93" i="5"/>
  <c r="BD93" i="5"/>
  <c r="BC93" i="5"/>
  <c r="BB93" i="5"/>
  <c r="BA93" i="5"/>
  <c r="C93" i="5"/>
  <c r="BQ93" i="5" s="1"/>
  <c r="BL92" i="5"/>
  <c r="BK92" i="5"/>
  <c r="BJ92" i="5"/>
  <c r="BI92" i="5"/>
  <c r="BH92" i="5"/>
  <c r="BG92" i="5"/>
  <c r="BF92" i="5"/>
  <c r="BE92" i="5"/>
  <c r="BD92" i="5"/>
  <c r="BC92" i="5"/>
  <c r="BB92" i="5"/>
  <c r="BA92" i="5"/>
  <c r="C92" i="5"/>
  <c r="BS92" i="5" s="1"/>
  <c r="BL91" i="5"/>
  <c r="BK91" i="5"/>
  <c r="BJ91" i="5"/>
  <c r="BI91" i="5"/>
  <c r="BH91" i="5"/>
  <c r="BG91" i="5"/>
  <c r="BF91" i="5"/>
  <c r="BE91" i="5"/>
  <c r="BD91" i="5"/>
  <c r="BC91" i="5"/>
  <c r="BB91" i="5"/>
  <c r="BA91" i="5"/>
  <c r="C91" i="5"/>
  <c r="BQ91" i="5" s="1"/>
  <c r="BL90" i="5"/>
  <c r="BK90" i="5"/>
  <c r="BJ90" i="5"/>
  <c r="BI90" i="5"/>
  <c r="BH90" i="5"/>
  <c r="BG90" i="5"/>
  <c r="BF90" i="5"/>
  <c r="BE90" i="5"/>
  <c r="BD90" i="5"/>
  <c r="BC90" i="5"/>
  <c r="BB90" i="5"/>
  <c r="BA90" i="5"/>
  <c r="C90" i="5"/>
  <c r="BO90" i="5" s="1"/>
  <c r="BL89" i="5"/>
  <c r="BK89" i="5"/>
  <c r="BJ89" i="5"/>
  <c r="BI89" i="5"/>
  <c r="BH89" i="5"/>
  <c r="BG89" i="5"/>
  <c r="BF89" i="5"/>
  <c r="BE89" i="5"/>
  <c r="BD89" i="5"/>
  <c r="BC89" i="5"/>
  <c r="BB89" i="5"/>
  <c r="BA89" i="5"/>
  <c r="C89" i="5"/>
  <c r="BL88" i="5"/>
  <c r="BK88" i="5"/>
  <c r="BJ88" i="5"/>
  <c r="BI88" i="5"/>
  <c r="BH88" i="5"/>
  <c r="BG88" i="5"/>
  <c r="BF88" i="5"/>
  <c r="BE88" i="5"/>
  <c r="BD88" i="5"/>
  <c r="BC88" i="5"/>
  <c r="BB88" i="5"/>
  <c r="BA88" i="5"/>
  <c r="C88" i="5"/>
  <c r="BV88" i="5" s="1"/>
  <c r="BL87" i="5"/>
  <c r="BK87" i="5"/>
  <c r="BJ87" i="5"/>
  <c r="BI87" i="5"/>
  <c r="BH87" i="5"/>
  <c r="BG87" i="5"/>
  <c r="BF87" i="5"/>
  <c r="BE87" i="5"/>
  <c r="BD87" i="5"/>
  <c r="BC87" i="5"/>
  <c r="BB87" i="5"/>
  <c r="BA87" i="5"/>
  <c r="C87" i="5"/>
  <c r="BP87" i="5" s="1"/>
  <c r="BL86" i="5"/>
  <c r="BK86" i="5"/>
  <c r="BJ86" i="5"/>
  <c r="BI86" i="5"/>
  <c r="BH86" i="5"/>
  <c r="BG86" i="5"/>
  <c r="BF86" i="5"/>
  <c r="BE86" i="5"/>
  <c r="BD86" i="5"/>
  <c r="BC86" i="5"/>
  <c r="BB86" i="5"/>
  <c r="BA86" i="5"/>
  <c r="C86" i="5"/>
  <c r="BW86" i="5" s="1"/>
  <c r="BL85" i="5"/>
  <c r="BK85" i="5"/>
  <c r="BJ85" i="5"/>
  <c r="BI85" i="5"/>
  <c r="BH85" i="5"/>
  <c r="BG85" i="5"/>
  <c r="BF85" i="5"/>
  <c r="BE85" i="5"/>
  <c r="BD85" i="5"/>
  <c r="BC85" i="5"/>
  <c r="BB85" i="5"/>
  <c r="BA85" i="5"/>
  <c r="C85" i="5"/>
  <c r="BR85" i="5" s="1"/>
  <c r="BL84" i="5"/>
  <c r="BK84" i="5"/>
  <c r="BJ84" i="5"/>
  <c r="BI84" i="5"/>
  <c r="BH84" i="5"/>
  <c r="BG84" i="5"/>
  <c r="BF84" i="5"/>
  <c r="BE84" i="5"/>
  <c r="BD84" i="5"/>
  <c r="BC84" i="5"/>
  <c r="BB84" i="5"/>
  <c r="BA84" i="5"/>
  <c r="C84" i="5"/>
  <c r="BV84" i="5" s="1"/>
  <c r="BL83" i="5"/>
  <c r="BK83" i="5"/>
  <c r="BJ83" i="5"/>
  <c r="BI83" i="5"/>
  <c r="BH83" i="5"/>
  <c r="BG83" i="5"/>
  <c r="BF83" i="5"/>
  <c r="BE83" i="5"/>
  <c r="BD83" i="5"/>
  <c r="BC83" i="5"/>
  <c r="BB83" i="5"/>
  <c r="BA83" i="5"/>
  <c r="C83" i="5"/>
  <c r="BQ83" i="5" s="1"/>
  <c r="BL82" i="5"/>
  <c r="BK82" i="5"/>
  <c r="BJ82" i="5"/>
  <c r="BI82" i="5"/>
  <c r="BH82" i="5"/>
  <c r="BG82" i="5"/>
  <c r="BF82" i="5"/>
  <c r="BE82" i="5"/>
  <c r="BD82" i="5"/>
  <c r="BC82" i="5"/>
  <c r="BB82" i="5"/>
  <c r="BA82" i="5"/>
  <c r="C82" i="5"/>
  <c r="BW82" i="5" s="1"/>
  <c r="BL81" i="5"/>
  <c r="BK81" i="5"/>
  <c r="BJ81" i="5"/>
  <c r="BI81" i="5"/>
  <c r="BH81" i="5"/>
  <c r="BG81" i="5"/>
  <c r="BF81" i="5"/>
  <c r="BE81" i="5"/>
  <c r="BD81" i="5"/>
  <c r="BC81" i="5"/>
  <c r="BB81" i="5"/>
  <c r="BA81" i="5"/>
  <c r="C81" i="5"/>
  <c r="BP81" i="5" s="1"/>
  <c r="BL80" i="5"/>
  <c r="BK80" i="5"/>
  <c r="BJ80" i="5"/>
  <c r="BI80" i="5"/>
  <c r="BH80" i="5"/>
  <c r="BG80" i="5"/>
  <c r="BF80" i="5"/>
  <c r="BE80" i="5"/>
  <c r="BD80" i="5"/>
  <c r="BC80" i="5"/>
  <c r="BB80" i="5"/>
  <c r="BA80" i="5"/>
  <c r="C80" i="5"/>
  <c r="BV80" i="5" s="1"/>
  <c r="BL79" i="5"/>
  <c r="BK79" i="5"/>
  <c r="BJ79" i="5"/>
  <c r="BI79" i="5"/>
  <c r="BH79" i="5"/>
  <c r="BG79" i="5"/>
  <c r="BF79" i="5"/>
  <c r="BE79" i="5"/>
  <c r="BD79" i="5"/>
  <c r="BC79" i="5"/>
  <c r="BB79" i="5"/>
  <c r="BA79" i="5"/>
  <c r="C79" i="5"/>
  <c r="BX79" i="5" s="1"/>
  <c r="BL78" i="5"/>
  <c r="BK78" i="5"/>
  <c r="BJ78" i="5"/>
  <c r="BI78" i="5"/>
  <c r="BH78" i="5"/>
  <c r="BG78" i="5"/>
  <c r="BF78" i="5"/>
  <c r="BE78" i="5"/>
  <c r="BD78" i="5"/>
  <c r="BC78" i="5"/>
  <c r="BB78" i="5"/>
  <c r="BA78" i="5"/>
  <c r="C78" i="5"/>
  <c r="BV78" i="5" s="1"/>
  <c r="BL77" i="5"/>
  <c r="BK77" i="5"/>
  <c r="BJ77" i="5"/>
  <c r="BI77" i="5"/>
  <c r="BH77" i="5"/>
  <c r="BG77" i="5"/>
  <c r="BF77" i="5"/>
  <c r="BE77" i="5"/>
  <c r="BD77" i="5"/>
  <c r="BC77" i="5"/>
  <c r="BB77" i="5"/>
  <c r="BA77" i="5"/>
  <c r="C77" i="5"/>
  <c r="BQ77" i="5" s="1"/>
  <c r="BL76" i="5"/>
  <c r="BK76" i="5"/>
  <c r="BJ76" i="5"/>
  <c r="BI76" i="5"/>
  <c r="BH76" i="5"/>
  <c r="BG76" i="5"/>
  <c r="BF76" i="5"/>
  <c r="BE76" i="5"/>
  <c r="BD76" i="5"/>
  <c r="BC76" i="5"/>
  <c r="BB76" i="5"/>
  <c r="BA76" i="5"/>
  <c r="C76" i="5"/>
  <c r="BV76" i="5" s="1"/>
  <c r="BL75" i="5"/>
  <c r="BK75" i="5"/>
  <c r="BJ75" i="5"/>
  <c r="BI75" i="5"/>
  <c r="BH75" i="5"/>
  <c r="BG75" i="5"/>
  <c r="BF75" i="5"/>
  <c r="BE75" i="5"/>
  <c r="BD75" i="5"/>
  <c r="BC75" i="5"/>
  <c r="BB75" i="5"/>
  <c r="BA75" i="5"/>
  <c r="C75" i="5"/>
  <c r="BL74" i="5"/>
  <c r="BK74" i="5"/>
  <c r="BJ74" i="5"/>
  <c r="BI74" i="5"/>
  <c r="BH74" i="5"/>
  <c r="BG74" i="5"/>
  <c r="BF74" i="5"/>
  <c r="BE74" i="5"/>
  <c r="BD74" i="5"/>
  <c r="BC74" i="5"/>
  <c r="BB74" i="5"/>
  <c r="BA74" i="5"/>
  <c r="C74" i="5"/>
  <c r="BT74" i="5" s="1"/>
  <c r="BL73" i="5"/>
  <c r="BK73" i="5"/>
  <c r="BJ73" i="5"/>
  <c r="BI73" i="5"/>
  <c r="BH73" i="5"/>
  <c r="BG73" i="5"/>
  <c r="BF73" i="5"/>
  <c r="BE73" i="5"/>
  <c r="BD73" i="5"/>
  <c r="BC73" i="5"/>
  <c r="BB73" i="5"/>
  <c r="BA73" i="5"/>
  <c r="C73" i="5"/>
  <c r="BP73" i="5" s="1"/>
  <c r="BL72" i="5"/>
  <c r="BK72" i="5"/>
  <c r="BJ72" i="5"/>
  <c r="BI72" i="5"/>
  <c r="BH72" i="5"/>
  <c r="BG72" i="5"/>
  <c r="BF72" i="5"/>
  <c r="BE72" i="5"/>
  <c r="BD72" i="5"/>
  <c r="BC72" i="5"/>
  <c r="BB72" i="5"/>
  <c r="BA72" i="5"/>
  <c r="C72" i="5"/>
  <c r="BS72" i="5" s="1"/>
  <c r="BL71" i="5"/>
  <c r="BK71" i="5"/>
  <c r="BJ71" i="5"/>
  <c r="BI71" i="5"/>
  <c r="BH71" i="5"/>
  <c r="BG71" i="5"/>
  <c r="BF71" i="5"/>
  <c r="BE71" i="5"/>
  <c r="BD71" i="5"/>
  <c r="BC71" i="5"/>
  <c r="BB71" i="5"/>
  <c r="BA71" i="5"/>
  <c r="C71" i="5"/>
  <c r="BW71" i="5" s="1"/>
  <c r="BL70" i="5"/>
  <c r="BK70" i="5"/>
  <c r="BJ70" i="5"/>
  <c r="BI70" i="5"/>
  <c r="BH70" i="5"/>
  <c r="BG70" i="5"/>
  <c r="BF70" i="5"/>
  <c r="BE70" i="5"/>
  <c r="BD70" i="5"/>
  <c r="BC70" i="5"/>
  <c r="BB70" i="5"/>
  <c r="BA70" i="5"/>
  <c r="C70" i="5"/>
  <c r="BW70" i="5" s="1"/>
  <c r="BL69" i="5"/>
  <c r="BK69" i="5"/>
  <c r="BJ69" i="5"/>
  <c r="BI69" i="5"/>
  <c r="BH69" i="5"/>
  <c r="BG69" i="5"/>
  <c r="BF69" i="5"/>
  <c r="BE69" i="5"/>
  <c r="BD69" i="5"/>
  <c r="BC69" i="5"/>
  <c r="BB69" i="5"/>
  <c r="BA69" i="5"/>
  <c r="C69" i="5"/>
  <c r="BP69" i="5" s="1"/>
  <c r="BL68" i="5"/>
  <c r="BK68" i="5"/>
  <c r="BJ68" i="5"/>
  <c r="BI68" i="5"/>
  <c r="BH68" i="5"/>
  <c r="BG68" i="5"/>
  <c r="BF68" i="5"/>
  <c r="BE68" i="5"/>
  <c r="BD68" i="5"/>
  <c r="BC68" i="5"/>
  <c r="BB68" i="5"/>
  <c r="BA68" i="5"/>
  <c r="C68" i="5"/>
  <c r="BU68" i="5" s="1"/>
  <c r="BL67" i="5"/>
  <c r="BK67" i="5"/>
  <c r="BJ67" i="5"/>
  <c r="BI67" i="5"/>
  <c r="BH67" i="5"/>
  <c r="BG67" i="5"/>
  <c r="BF67" i="5"/>
  <c r="BE67" i="5"/>
  <c r="BD67" i="5"/>
  <c r="BC67" i="5"/>
  <c r="BB67" i="5"/>
  <c r="BA67" i="5"/>
  <c r="C67" i="5"/>
  <c r="BL66" i="5"/>
  <c r="BK66" i="5"/>
  <c r="BJ66" i="5"/>
  <c r="BI66" i="5"/>
  <c r="BH66" i="5"/>
  <c r="BG66" i="5"/>
  <c r="BF66" i="5"/>
  <c r="BE66" i="5"/>
  <c r="BD66" i="5"/>
  <c r="BC66" i="5"/>
  <c r="BB66" i="5"/>
  <c r="BA66" i="5"/>
  <c r="C66" i="5"/>
  <c r="BT66" i="5" s="1"/>
  <c r="BL65" i="5"/>
  <c r="BK65" i="5"/>
  <c r="BJ65" i="5"/>
  <c r="BI65" i="5"/>
  <c r="BH65" i="5"/>
  <c r="BG65" i="5"/>
  <c r="BF65" i="5"/>
  <c r="BE65" i="5"/>
  <c r="BD65" i="5"/>
  <c r="BC65" i="5"/>
  <c r="BB65" i="5"/>
  <c r="BA65" i="5"/>
  <c r="C65" i="5"/>
  <c r="BP65" i="5" s="1"/>
  <c r="BL64" i="5"/>
  <c r="BK64" i="5"/>
  <c r="BJ64" i="5"/>
  <c r="BI64" i="5"/>
  <c r="BH64" i="5"/>
  <c r="BG64" i="5"/>
  <c r="BF64" i="5"/>
  <c r="BE64" i="5"/>
  <c r="BD64" i="5"/>
  <c r="BC64" i="5"/>
  <c r="BB64" i="5"/>
  <c r="BA64" i="5"/>
  <c r="C64" i="5"/>
  <c r="BS64" i="5" s="1"/>
  <c r="BL63" i="5"/>
  <c r="BK63" i="5"/>
  <c r="BJ63" i="5"/>
  <c r="BI63" i="5"/>
  <c r="BH63" i="5"/>
  <c r="BG63" i="5"/>
  <c r="BF63" i="5"/>
  <c r="BE63" i="5"/>
  <c r="BD63" i="5"/>
  <c r="BC63" i="5"/>
  <c r="BB63" i="5"/>
  <c r="BA63" i="5"/>
  <c r="C63" i="5"/>
  <c r="BW63" i="5" s="1"/>
  <c r="BL62" i="5"/>
  <c r="BK62" i="5"/>
  <c r="BJ62" i="5"/>
  <c r="BI62" i="5"/>
  <c r="BH62" i="5"/>
  <c r="BG62" i="5"/>
  <c r="BF62" i="5"/>
  <c r="BE62" i="5"/>
  <c r="BD62" i="5"/>
  <c r="BC62" i="5"/>
  <c r="BB62" i="5"/>
  <c r="BA62" i="5"/>
  <c r="C62" i="5"/>
  <c r="BL61" i="5"/>
  <c r="BK61" i="5"/>
  <c r="BJ61" i="5"/>
  <c r="BI61" i="5"/>
  <c r="BH61" i="5"/>
  <c r="BG61" i="5"/>
  <c r="BF61" i="5"/>
  <c r="BE61" i="5"/>
  <c r="BD61" i="5"/>
  <c r="BC61" i="5"/>
  <c r="BB61" i="5"/>
  <c r="BA61" i="5"/>
  <c r="C61" i="5"/>
  <c r="BP61" i="5" s="1"/>
  <c r="BL60" i="5"/>
  <c r="BK60" i="5"/>
  <c r="BJ60" i="5"/>
  <c r="BI60" i="5"/>
  <c r="BH60" i="5"/>
  <c r="BG60" i="5"/>
  <c r="BF60" i="5"/>
  <c r="BE60" i="5"/>
  <c r="BD60" i="5"/>
  <c r="BC60" i="5"/>
  <c r="BB60" i="5"/>
  <c r="BA60" i="5"/>
  <c r="C60" i="5"/>
  <c r="BS60" i="5" s="1"/>
  <c r="BL59" i="5"/>
  <c r="BK59" i="5"/>
  <c r="BJ59" i="5"/>
  <c r="BI59" i="5"/>
  <c r="BH59" i="5"/>
  <c r="BG59" i="5"/>
  <c r="BF59" i="5"/>
  <c r="BE59" i="5"/>
  <c r="BD59" i="5"/>
  <c r="BC59" i="5"/>
  <c r="BB59" i="5"/>
  <c r="BA59" i="5"/>
  <c r="C59" i="5"/>
  <c r="BO59" i="5" s="1"/>
  <c r="BL58" i="5"/>
  <c r="BK58" i="5"/>
  <c r="BJ58" i="5"/>
  <c r="BI58" i="5"/>
  <c r="BH58" i="5"/>
  <c r="BG58" i="5"/>
  <c r="BF58" i="5"/>
  <c r="BE58" i="5"/>
  <c r="BD58" i="5"/>
  <c r="BC58" i="5"/>
  <c r="BB58" i="5"/>
  <c r="BA58" i="5"/>
  <c r="C58" i="5"/>
  <c r="BT58" i="5" s="1"/>
  <c r="BL57" i="5"/>
  <c r="BK57" i="5"/>
  <c r="BJ57" i="5"/>
  <c r="BI57" i="5"/>
  <c r="BH57" i="5"/>
  <c r="BG57" i="5"/>
  <c r="BF57" i="5"/>
  <c r="BE57" i="5"/>
  <c r="BD57" i="5"/>
  <c r="BC57" i="5"/>
  <c r="BB57" i="5"/>
  <c r="BA57" i="5"/>
  <c r="C57" i="5"/>
  <c r="BP57" i="5" s="1"/>
  <c r="BL56" i="5"/>
  <c r="BK56" i="5"/>
  <c r="BJ56" i="5"/>
  <c r="BI56" i="5"/>
  <c r="BH56" i="5"/>
  <c r="BG56" i="5"/>
  <c r="BF56" i="5"/>
  <c r="BE56" i="5"/>
  <c r="BD56" i="5"/>
  <c r="BC56" i="5"/>
  <c r="BB56" i="5"/>
  <c r="BA56" i="5"/>
  <c r="C56" i="5"/>
  <c r="BX56" i="5" s="1"/>
  <c r="BL55" i="5"/>
  <c r="BK55" i="5"/>
  <c r="BJ55" i="5"/>
  <c r="BI55" i="5"/>
  <c r="BH55" i="5"/>
  <c r="BG55" i="5"/>
  <c r="BF55" i="5"/>
  <c r="BE55" i="5"/>
  <c r="BD55" i="5"/>
  <c r="BC55" i="5"/>
  <c r="BB55" i="5"/>
  <c r="BA55" i="5"/>
  <c r="C55" i="5"/>
  <c r="BU55" i="5" s="1"/>
  <c r="BL54" i="5"/>
  <c r="BK54" i="5"/>
  <c r="BJ54" i="5"/>
  <c r="BI54" i="5"/>
  <c r="BH54" i="5"/>
  <c r="BG54" i="5"/>
  <c r="BF54" i="5"/>
  <c r="BE54" i="5"/>
  <c r="BD54" i="5"/>
  <c r="BC54" i="5"/>
  <c r="BB54" i="5"/>
  <c r="BA54" i="5"/>
  <c r="C54" i="5"/>
  <c r="BW54" i="5" s="1"/>
  <c r="BL53" i="5"/>
  <c r="BK53" i="5"/>
  <c r="BJ53" i="5"/>
  <c r="BI53" i="5"/>
  <c r="BH53" i="5"/>
  <c r="BG53" i="5"/>
  <c r="BF53" i="5"/>
  <c r="BE53" i="5"/>
  <c r="BD53" i="5"/>
  <c r="BC53" i="5"/>
  <c r="BB53" i="5"/>
  <c r="BA53" i="5"/>
  <c r="C53" i="5"/>
  <c r="BP53" i="5" s="1"/>
  <c r="BL52" i="5"/>
  <c r="BK52" i="5"/>
  <c r="BJ52" i="5"/>
  <c r="BI52" i="5"/>
  <c r="BH52" i="5"/>
  <c r="BG52" i="5"/>
  <c r="BF52" i="5"/>
  <c r="BE52" i="5"/>
  <c r="BD52" i="5"/>
  <c r="BC52" i="5"/>
  <c r="BB52" i="5"/>
  <c r="BA52" i="5"/>
  <c r="C52" i="5"/>
  <c r="BR52" i="5" s="1"/>
  <c r="BL51" i="5"/>
  <c r="BK51" i="5"/>
  <c r="BJ51" i="5"/>
  <c r="BI51" i="5"/>
  <c r="BH51" i="5"/>
  <c r="BG51" i="5"/>
  <c r="BF51" i="5"/>
  <c r="BE51" i="5"/>
  <c r="BD51" i="5"/>
  <c r="BC51" i="5"/>
  <c r="BB51" i="5"/>
  <c r="BA51" i="5"/>
  <c r="C51" i="5"/>
  <c r="BU51" i="5" s="1"/>
  <c r="BL50" i="5"/>
  <c r="BK50" i="5"/>
  <c r="BJ50" i="5"/>
  <c r="BI50" i="5"/>
  <c r="BH50" i="5"/>
  <c r="BG50" i="5"/>
  <c r="BF50" i="5"/>
  <c r="BE50" i="5"/>
  <c r="BD50" i="5"/>
  <c r="BC50" i="5"/>
  <c r="BB50" i="5"/>
  <c r="BA50" i="5"/>
  <c r="C50" i="5"/>
  <c r="BS50" i="5" s="1"/>
  <c r="BL49" i="5"/>
  <c r="BK49" i="5"/>
  <c r="BJ49" i="5"/>
  <c r="BI49" i="5"/>
  <c r="BH49" i="5"/>
  <c r="BG49" i="5"/>
  <c r="BF49" i="5"/>
  <c r="BE49" i="5"/>
  <c r="BD49" i="5"/>
  <c r="BC49" i="5"/>
  <c r="BB49" i="5"/>
  <c r="BA49" i="5"/>
  <c r="C49" i="5"/>
  <c r="BP49" i="5" s="1"/>
  <c r="BL48" i="5"/>
  <c r="BK48" i="5"/>
  <c r="BJ48" i="5"/>
  <c r="BI48" i="5"/>
  <c r="BH48" i="5"/>
  <c r="BG48" i="5"/>
  <c r="BF48" i="5"/>
  <c r="BE48" i="5"/>
  <c r="BD48" i="5"/>
  <c r="BC48" i="5"/>
  <c r="BB48" i="5"/>
  <c r="BA48" i="5"/>
  <c r="C48" i="5"/>
  <c r="BO48" i="5" s="1"/>
  <c r="BL47" i="5"/>
  <c r="BK47" i="5"/>
  <c r="BJ47" i="5"/>
  <c r="BI47" i="5"/>
  <c r="BH47" i="5"/>
  <c r="BG47" i="5"/>
  <c r="BF47" i="5"/>
  <c r="BE47" i="5"/>
  <c r="BD47" i="5"/>
  <c r="BC47" i="5"/>
  <c r="BB47" i="5"/>
  <c r="BA47" i="5"/>
  <c r="C47" i="5"/>
  <c r="BW47" i="5" s="1"/>
  <c r="BL46" i="5"/>
  <c r="BK46" i="5"/>
  <c r="BJ46" i="5"/>
  <c r="BI46" i="5"/>
  <c r="BH46" i="5"/>
  <c r="BG46" i="5"/>
  <c r="BF46" i="5"/>
  <c r="BE46" i="5"/>
  <c r="BD46" i="5"/>
  <c r="BC46" i="5"/>
  <c r="BB46" i="5"/>
  <c r="BA46" i="5"/>
  <c r="C46" i="5"/>
  <c r="BV46" i="5" s="1"/>
  <c r="BL45" i="5"/>
  <c r="BK45" i="5"/>
  <c r="BJ45" i="5"/>
  <c r="BI45" i="5"/>
  <c r="BH45" i="5"/>
  <c r="BG45" i="5"/>
  <c r="BF45" i="5"/>
  <c r="BE45" i="5"/>
  <c r="BD45" i="5"/>
  <c r="BC45" i="5"/>
  <c r="BB45" i="5"/>
  <c r="BA45" i="5"/>
  <c r="C45" i="5"/>
  <c r="BP45" i="5" s="1"/>
  <c r="BL44" i="5"/>
  <c r="BK44" i="5"/>
  <c r="BJ44" i="5"/>
  <c r="BI44" i="5"/>
  <c r="BH44" i="5"/>
  <c r="BG44" i="5"/>
  <c r="BF44" i="5"/>
  <c r="BE44" i="5"/>
  <c r="BD44" i="5"/>
  <c r="BC44" i="5"/>
  <c r="BB44" i="5"/>
  <c r="BA44" i="5"/>
  <c r="C44" i="5"/>
  <c r="BP44" i="5" s="1"/>
  <c r="BL43" i="5"/>
  <c r="BK43" i="5"/>
  <c r="BJ43" i="5"/>
  <c r="BI43" i="5"/>
  <c r="BH43" i="5"/>
  <c r="BG43" i="5"/>
  <c r="BF43" i="5"/>
  <c r="BE43" i="5"/>
  <c r="BD43" i="5"/>
  <c r="BC43" i="5"/>
  <c r="BB43" i="5"/>
  <c r="BA43" i="5"/>
  <c r="C43" i="5"/>
  <c r="BV43" i="5" s="1"/>
  <c r="BL42" i="5"/>
  <c r="BK42" i="5"/>
  <c r="BJ42" i="5"/>
  <c r="BI42" i="5"/>
  <c r="BH42" i="5"/>
  <c r="BG42" i="5"/>
  <c r="BF42" i="5"/>
  <c r="BE42" i="5"/>
  <c r="BD42" i="5"/>
  <c r="BC42" i="5"/>
  <c r="BB42" i="5"/>
  <c r="BA42" i="5"/>
  <c r="C42" i="5"/>
  <c r="BT42" i="5" s="1"/>
  <c r="BL41" i="5"/>
  <c r="BK41" i="5"/>
  <c r="BJ41" i="5"/>
  <c r="BI41" i="5"/>
  <c r="BH41" i="5"/>
  <c r="BG41" i="5"/>
  <c r="BF41" i="5"/>
  <c r="BE41" i="5"/>
  <c r="BD41" i="5"/>
  <c r="BC41" i="5"/>
  <c r="BB41" i="5"/>
  <c r="BA41" i="5"/>
  <c r="C41" i="5"/>
  <c r="BQ41" i="5" s="1"/>
  <c r="BL40" i="5"/>
  <c r="BK40" i="5"/>
  <c r="BJ40" i="5"/>
  <c r="BI40" i="5"/>
  <c r="BH40" i="5"/>
  <c r="BG40" i="5"/>
  <c r="BF40" i="5"/>
  <c r="BE40" i="5"/>
  <c r="BD40" i="5"/>
  <c r="BC40" i="5"/>
  <c r="BB40" i="5"/>
  <c r="BA40" i="5"/>
  <c r="C40" i="5"/>
  <c r="BS40" i="5" s="1"/>
  <c r="BL39" i="5"/>
  <c r="BK39" i="5"/>
  <c r="BJ39" i="5"/>
  <c r="BI39" i="5"/>
  <c r="BH39" i="5"/>
  <c r="BG39" i="5"/>
  <c r="BF39" i="5"/>
  <c r="BE39" i="5"/>
  <c r="BD39" i="5"/>
  <c r="BC39" i="5"/>
  <c r="BB39" i="5"/>
  <c r="BA39" i="5"/>
  <c r="C39" i="5"/>
  <c r="BW39" i="5" s="1"/>
  <c r="BL38" i="5"/>
  <c r="BK38" i="5"/>
  <c r="BJ38" i="5"/>
  <c r="BI38" i="5"/>
  <c r="BH38" i="5"/>
  <c r="BG38" i="5"/>
  <c r="BF38" i="5"/>
  <c r="BE38" i="5"/>
  <c r="BD38" i="5"/>
  <c r="BC38" i="5"/>
  <c r="BB38" i="5"/>
  <c r="BA38" i="5"/>
  <c r="C38" i="5"/>
  <c r="BX38" i="5" s="1"/>
  <c r="BL37" i="5"/>
  <c r="BK37" i="5"/>
  <c r="BJ37" i="5"/>
  <c r="BI37" i="5"/>
  <c r="BH37" i="5"/>
  <c r="BG37" i="5"/>
  <c r="BF37" i="5"/>
  <c r="BE37" i="5"/>
  <c r="BD37" i="5"/>
  <c r="BC37" i="5"/>
  <c r="BB37" i="5"/>
  <c r="BA37" i="5"/>
  <c r="C37" i="5"/>
  <c r="BX37" i="5" s="1"/>
  <c r="BL36" i="5"/>
  <c r="BK36" i="5"/>
  <c r="BJ36" i="5"/>
  <c r="BI36" i="5"/>
  <c r="BH36" i="5"/>
  <c r="BG36" i="5"/>
  <c r="BF36" i="5"/>
  <c r="BE36" i="5"/>
  <c r="BD36" i="5"/>
  <c r="BC36" i="5"/>
  <c r="BB36" i="5"/>
  <c r="BA36" i="5"/>
  <c r="C36" i="5"/>
  <c r="BT36" i="5" s="1"/>
  <c r="BL35" i="5"/>
  <c r="BK35" i="5"/>
  <c r="BJ35" i="5"/>
  <c r="BI35" i="5"/>
  <c r="BH35" i="5"/>
  <c r="BG35" i="5"/>
  <c r="BF35" i="5"/>
  <c r="BE35" i="5"/>
  <c r="BD35" i="5"/>
  <c r="BC35" i="5"/>
  <c r="BB35" i="5"/>
  <c r="BA35" i="5"/>
  <c r="C35" i="5"/>
  <c r="BX35" i="5" s="1"/>
  <c r="BL34" i="5"/>
  <c r="BK34" i="5"/>
  <c r="BJ34" i="5"/>
  <c r="BI34" i="5"/>
  <c r="BH34" i="5"/>
  <c r="BG34" i="5"/>
  <c r="BF34" i="5"/>
  <c r="BE34" i="5"/>
  <c r="BD34" i="5"/>
  <c r="BC34" i="5"/>
  <c r="BB34" i="5"/>
  <c r="BA34" i="5"/>
  <c r="C34" i="5"/>
  <c r="BU34" i="5" s="1"/>
  <c r="BL33" i="5"/>
  <c r="BK33" i="5"/>
  <c r="BJ33" i="5"/>
  <c r="BI33" i="5"/>
  <c r="BH33" i="5"/>
  <c r="BG33" i="5"/>
  <c r="BF33" i="5"/>
  <c r="BE33" i="5"/>
  <c r="BD33" i="5"/>
  <c r="BC33" i="5"/>
  <c r="BB33" i="5"/>
  <c r="BA33" i="5"/>
  <c r="C33" i="5"/>
  <c r="BV33" i="5" s="1"/>
  <c r="BL32" i="5"/>
  <c r="BK32" i="5"/>
  <c r="BJ32" i="5"/>
  <c r="BI32" i="5"/>
  <c r="BH32" i="5"/>
  <c r="BG32" i="5"/>
  <c r="BF32" i="5"/>
  <c r="BE32" i="5"/>
  <c r="BD32" i="5"/>
  <c r="BC32" i="5"/>
  <c r="BB32" i="5"/>
  <c r="BA32" i="5"/>
  <c r="C32" i="5"/>
  <c r="BQ32" i="5" s="1"/>
  <c r="BL31" i="5"/>
  <c r="BK31" i="5"/>
  <c r="BJ31" i="5"/>
  <c r="BI31" i="5"/>
  <c r="BH31" i="5"/>
  <c r="BG31" i="5"/>
  <c r="BF31" i="5"/>
  <c r="BE31" i="5"/>
  <c r="BD31" i="5"/>
  <c r="BC31" i="5"/>
  <c r="BB31" i="5"/>
  <c r="BA31" i="5"/>
  <c r="C31" i="5"/>
  <c r="BW31" i="5" s="1"/>
  <c r="BL30" i="5"/>
  <c r="BK30" i="5"/>
  <c r="BJ30" i="5"/>
  <c r="BI30" i="5"/>
  <c r="BH30" i="5"/>
  <c r="BG30" i="5"/>
  <c r="BF30" i="5"/>
  <c r="BE30" i="5"/>
  <c r="BD30" i="5"/>
  <c r="BC30" i="5"/>
  <c r="BB30" i="5"/>
  <c r="BA30" i="5"/>
  <c r="C30" i="5"/>
  <c r="BU30" i="5" s="1"/>
  <c r="BL29" i="5"/>
  <c r="BK29" i="5"/>
  <c r="BJ29" i="5"/>
  <c r="BI29" i="5"/>
  <c r="BH29" i="5"/>
  <c r="BG29" i="5"/>
  <c r="BF29" i="5"/>
  <c r="BE29" i="5"/>
  <c r="BD29" i="5"/>
  <c r="BC29" i="5"/>
  <c r="BB29" i="5"/>
  <c r="BA29" i="5"/>
  <c r="C29" i="5"/>
  <c r="BV29" i="5" s="1"/>
  <c r="BL28" i="5"/>
  <c r="BK28" i="5"/>
  <c r="BJ28" i="5"/>
  <c r="BI28" i="5"/>
  <c r="BH28" i="5"/>
  <c r="BG28" i="5"/>
  <c r="BF28" i="5"/>
  <c r="BE28" i="5"/>
  <c r="BD28" i="5"/>
  <c r="BC28" i="5"/>
  <c r="BB28" i="5"/>
  <c r="BA28" i="5"/>
  <c r="C28" i="5"/>
  <c r="BU28" i="5" s="1"/>
  <c r="BL27" i="5"/>
  <c r="BK27" i="5"/>
  <c r="BJ27" i="5"/>
  <c r="BI27" i="5"/>
  <c r="BH27" i="5"/>
  <c r="BG27" i="5"/>
  <c r="BF27" i="5"/>
  <c r="BE27" i="5"/>
  <c r="BD27" i="5"/>
  <c r="BC27" i="5"/>
  <c r="BB27" i="5"/>
  <c r="BA27" i="5"/>
  <c r="C27" i="5"/>
  <c r="BR27" i="5" s="1"/>
  <c r="BL26" i="5"/>
  <c r="BK26" i="5"/>
  <c r="BJ26" i="5"/>
  <c r="BI26" i="5"/>
  <c r="BH26" i="5"/>
  <c r="BG26" i="5"/>
  <c r="BF26" i="5"/>
  <c r="BE26" i="5"/>
  <c r="BD26" i="5"/>
  <c r="BC26" i="5"/>
  <c r="BB26" i="5"/>
  <c r="BA26" i="5"/>
  <c r="C26" i="5"/>
  <c r="BU26" i="5" s="1"/>
  <c r="BL25" i="5"/>
  <c r="BK25" i="5"/>
  <c r="BJ25" i="5"/>
  <c r="BI25" i="5"/>
  <c r="BH25" i="5"/>
  <c r="BG25" i="5"/>
  <c r="BF25" i="5"/>
  <c r="BE25" i="5"/>
  <c r="BD25" i="5"/>
  <c r="BC25" i="5"/>
  <c r="BB25" i="5"/>
  <c r="BA25" i="5"/>
  <c r="C25" i="5"/>
  <c r="BV25" i="5" s="1"/>
  <c r="BL24" i="5"/>
  <c r="BK24" i="5"/>
  <c r="BJ24" i="5"/>
  <c r="BI24" i="5"/>
  <c r="BH24" i="5"/>
  <c r="BG24" i="5"/>
  <c r="BF24" i="5"/>
  <c r="BE24" i="5"/>
  <c r="BD24" i="5"/>
  <c r="BC24" i="5"/>
  <c r="BB24" i="5"/>
  <c r="BA24" i="5"/>
  <c r="C24" i="5"/>
  <c r="BQ24" i="5" s="1"/>
  <c r="BL23" i="5"/>
  <c r="BK23" i="5"/>
  <c r="BJ23" i="5"/>
  <c r="BI23" i="5"/>
  <c r="BH23" i="5"/>
  <c r="BG23" i="5"/>
  <c r="BF23" i="5"/>
  <c r="BE23" i="5"/>
  <c r="BD23" i="5"/>
  <c r="BC23" i="5"/>
  <c r="BB23" i="5"/>
  <c r="BA23" i="5"/>
  <c r="C23" i="5"/>
  <c r="BW23" i="5" s="1"/>
  <c r="BL22" i="5"/>
  <c r="BK22" i="5"/>
  <c r="BJ22" i="5"/>
  <c r="BI22" i="5"/>
  <c r="BH22" i="5"/>
  <c r="BG22" i="5"/>
  <c r="BF22" i="5"/>
  <c r="BE22" i="5"/>
  <c r="BD22" i="5"/>
  <c r="BC22" i="5"/>
  <c r="BB22" i="5"/>
  <c r="BA22" i="5"/>
  <c r="C22" i="5"/>
  <c r="BL21" i="5"/>
  <c r="BK21" i="5"/>
  <c r="BJ21" i="5"/>
  <c r="BI21" i="5"/>
  <c r="BH21" i="5"/>
  <c r="BG21" i="5"/>
  <c r="BF21" i="5"/>
  <c r="BE21" i="5"/>
  <c r="BD21" i="5"/>
  <c r="BC21" i="5"/>
  <c r="BB21" i="5"/>
  <c r="BA21" i="5"/>
  <c r="C21" i="5"/>
  <c r="BL20" i="5"/>
  <c r="BK20" i="5"/>
  <c r="BJ20" i="5"/>
  <c r="BI20" i="5"/>
  <c r="BH20" i="5"/>
  <c r="BG20" i="5"/>
  <c r="BF20" i="5"/>
  <c r="BE20" i="5"/>
  <c r="BD20" i="5"/>
  <c r="BC20" i="5"/>
  <c r="BB20" i="5"/>
  <c r="BA20" i="5"/>
  <c r="C20" i="5"/>
  <c r="BQ20" i="5" s="1"/>
  <c r="BL19" i="5"/>
  <c r="BK19" i="5"/>
  <c r="BJ19" i="5"/>
  <c r="BI19" i="5"/>
  <c r="BH19" i="5"/>
  <c r="BG19" i="5"/>
  <c r="BF19" i="5"/>
  <c r="BE19" i="5"/>
  <c r="BD19" i="5"/>
  <c r="BC19" i="5"/>
  <c r="BB19" i="5"/>
  <c r="BA19" i="5"/>
  <c r="C19" i="5"/>
  <c r="BW19" i="5" s="1"/>
  <c r="BL18" i="5"/>
  <c r="BK18" i="5"/>
  <c r="BJ18" i="5"/>
  <c r="BI18" i="5"/>
  <c r="BH18" i="5"/>
  <c r="BG18" i="5"/>
  <c r="BF18" i="5"/>
  <c r="BE18" i="5"/>
  <c r="BD18" i="5"/>
  <c r="BC18" i="5"/>
  <c r="BB18" i="5"/>
  <c r="BA18" i="5"/>
  <c r="C18" i="5"/>
  <c r="BU18" i="5" s="1"/>
  <c r="BL17" i="5"/>
  <c r="BK17" i="5"/>
  <c r="BJ17" i="5"/>
  <c r="BI17" i="5"/>
  <c r="BH17" i="5"/>
  <c r="BG17" i="5"/>
  <c r="BF17" i="5"/>
  <c r="BE17" i="5"/>
  <c r="BD17" i="5"/>
  <c r="BC17" i="5"/>
  <c r="BB17" i="5"/>
  <c r="BA17" i="5"/>
  <c r="C17" i="5"/>
  <c r="BL16" i="5"/>
  <c r="BK16" i="5"/>
  <c r="BJ16" i="5"/>
  <c r="BI16" i="5"/>
  <c r="BH16" i="5"/>
  <c r="BG16" i="5"/>
  <c r="BF16" i="5"/>
  <c r="BE16" i="5"/>
  <c r="BD16" i="5"/>
  <c r="BC16" i="5"/>
  <c r="BB16" i="5"/>
  <c r="BA16" i="5"/>
  <c r="C16" i="5"/>
  <c r="BQ16" i="5" s="1"/>
  <c r="BL15" i="5"/>
  <c r="BK15" i="5"/>
  <c r="BJ15" i="5"/>
  <c r="BI15" i="5"/>
  <c r="BH15" i="5"/>
  <c r="BG15" i="5"/>
  <c r="BF15" i="5"/>
  <c r="BE15" i="5"/>
  <c r="BD15" i="5"/>
  <c r="BC15" i="5"/>
  <c r="BB15" i="5"/>
  <c r="BA15" i="5"/>
  <c r="C15" i="5"/>
  <c r="BO15" i="5" s="1"/>
  <c r="BL14" i="5"/>
  <c r="BK14" i="5"/>
  <c r="BJ14" i="5"/>
  <c r="BI14" i="5"/>
  <c r="BH14" i="5"/>
  <c r="BG14" i="5"/>
  <c r="BF14" i="5"/>
  <c r="BE14" i="5"/>
  <c r="BD14" i="5"/>
  <c r="BC14" i="5"/>
  <c r="BB14" i="5"/>
  <c r="BA14" i="5"/>
  <c r="C14" i="5"/>
  <c r="BU14" i="5" s="1"/>
  <c r="BL13" i="5"/>
  <c r="BK13" i="5"/>
  <c r="BJ13" i="5"/>
  <c r="BI13" i="5"/>
  <c r="BH13" i="5"/>
  <c r="BG13" i="5"/>
  <c r="BF13" i="5"/>
  <c r="BE13" i="5"/>
  <c r="BD13" i="5"/>
  <c r="BC13" i="5"/>
  <c r="BB13" i="5"/>
  <c r="BA13" i="5"/>
  <c r="C13" i="5"/>
  <c r="BS13" i="5" s="1"/>
  <c r="BL12" i="5"/>
  <c r="BK12" i="5"/>
  <c r="BJ12" i="5"/>
  <c r="BI12" i="5"/>
  <c r="BH12" i="5"/>
  <c r="BG12" i="5"/>
  <c r="BF12" i="5"/>
  <c r="BE12" i="5"/>
  <c r="BD12" i="5"/>
  <c r="BC12" i="5"/>
  <c r="BB12" i="5"/>
  <c r="BA12" i="5"/>
  <c r="C12" i="5"/>
  <c r="BU12" i="5" s="1"/>
  <c r="BL11" i="5"/>
  <c r="BK11" i="5"/>
  <c r="BJ11" i="5"/>
  <c r="BI11" i="5"/>
  <c r="BH11" i="5"/>
  <c r="BG11" i="5"/>
  <c r="BF11" i="5"/>
  <c r="BE11" i="5"/>
  <c r="BD11" i="5"/>
  <c r="BC11" i="5"/>
  <c r="BB11" i="5"/>
  <c r="BA11" i="5"/>
  <c r="C11" i="5"/>
  <c r="BP11" i="5" s="1"/>
  <c r="BL10" i="5"/>
  <c r="BK10" i="5"/>
  <c r="BJ10" i="5"/>
  <c r="BI10" i="5"/>
  <c r="BH10" i="5"/>
  <c r="BG10" i="5"/>
  <c r="BF10" i="5"/>
  <c r="BE10" i="5"/>
  <c r="BD10" i="5"/>
  <c r="BC10" i="5"/>
  <c r="BB10" i="5"/>
  <c r="BA10" i="5"/>
  <c r="C10" i="5"/>
  <c r="BU10" i="5" s="1"/>
  <c r="BL9" i="5"/>
  <c r="BK9" i="5"/>
  <c r="BJ9" i="5"/>
  <c r="BI9" i="5"/>
  <c r="BH9" i="5"/>
  <c r="BG9" i="5"/>
  <c r="BF9" i="5"/>
  <c r="BE9" i="5"/>
  <c r="BD9" i="5"/>
  <c r="BC9" i="5"/>
  <c r="BB9" i="5"/>
  <c r="BA9" i="5"/>
  <c r="C9" i="5"/>
  <c r="BU9" i="5" s="1"/>
  <c r="BL8" i="5"/>
  <c r="BK8" i="5"/>
  <c r="BJ8" i="5"/>
  <c r="BI8" i="5"/>
  <c r="BH8" i="5"/>
  <c r="BG8" i="5"/>
  <c r="BF8" i="5"/>
  <c r="BE8" i="5"/>
  <c r="BD8" i="5"/>
  <c r="BC8" i="5"/>
  <c r="BB8" i="5"/>
  <c r="BA8" i="5"/>
  <c r="C8" i="5"/>
  <c r="BT8" i="5" s="1"/>
  <c r="BL7" i="5"/>
  <c r="BK7" i="5"/>
  <c r="BJ7" i="5"/>
  <c r="BI7" i="5"/>
  <c r="BH7" i="5"/>
  <c r="BG7" i="5"/>
  <c r="BF7" i="5"/>
  <c r="BE7" i="5"/>
  <c r="BD7" i="5"/>
  <c r="BC7" i="5"/>
  <c r="BB7" i="5"/>
  <c r="BA7" i="5"/>
  <c r="C7" i="5"/>
  <c r="BP7" i="5" s="1"/>
  <c r="BL6" i="5"/>
  <c r="BK6" i="5"/>
  <c r="BJ6" i="5"/>
  <c r="BI6" i="5"/>
  <c r="BH6" i="5"/>
  <c r="BG6" i="5"/>
  <c r="BF6" i="5"/>
  <c r="BE6" i="5"/>
  <c r="BD6" i="5"/>
  <c r="BC6" i="5"/>
  <c r="BB6" i="5"/>
  <c r="BA6" i="5"/>
  <c r="C6" i="5"/>
  <c r="BU6" i="5" s="1"/>
  <c r="BL5" i="5"/>
  <c r="BK5" i="5"/>
  <c r="BJ5" i="5"/>
  <c r="BI5" i="5"/>
  <c r="BH5" i="5"/>
  <c r="BG5" i="5"/>
  <c r="BF5" i="5"/>
  <c r="BE5" i="5"/>
  <c r="BD5" i="5"/>
  <c r="BC5" i="5"/>
  <c r="BB5" i="5"/>
  <c r="BA5" i="5"/>
  <c r="C5" i="5"/>
  <c r="BU5" i="5" s="1"/>
  <c r="AY3" i="5"/>
  <c r="AA3" i="5"/>
  <c r="O3" i="5"/>
  <c r="F10" i="6" l="1"/>
  <c r="D66" i="7"/>
  <c r="D90" i="7"/>
  <c r="D112" i="7"/>
  <c r="D115" i="7"/>
  <c r="D32" i="7"/>
  <c r="D78" i="7"/>
  <c r="D119" i="7"/>
  <c r="D130" i="7"/>
  <c r="D54" i="7"/>
  <c r="D135" i="7"/>
  <c r="D82" i="7"/>
  <c r="D97" i="7"/>
  <c r="D113" i="7"/>
  <c r="D19" i="7"/>
  <c r="D53" i="7"/>
  <c r="D59" i="7"/>
  <c r="D74" i="7"/>
  <c r="D101" i="7"/>
  <c r="D129" i="7"/>
  <c r="D18" i="7"/>
  <c r="D49" i="7"/>
  <c r="D67" i="7"/>
  <c r="D71" i="7"/>
  <c r="D91" i="7"/>
  <c r="D14" i="7"/>
  <c r="D63" i="7"/>
  <c r="D81" i="7"/>
  <c r="D131" i="7"/>
  <c r="D36" i="7"/>
  <c r="D57" i="7"/>
  <c r="D58" i="7"/>
  <c r="D68" i="7"/>
  <c r="D31" i="7"/>
  <c r="D111" i="7"/>
  <c r="D65" i="7"/>
  <c r="D92" i="7"/>
  <c r="D6" i="7"/>
  <c r="D24" i="7"/>
  <c r="D26" i="7"/>
  <c r="D27" i="7"/>
  <c r="D10" i="7"/>
  <c r="D23" i="7"/>
  <c r="D20" i="7"/>
  <c r="D28" i="7"/>
  <c r="D50" i="7"/>
  <c r="D94" i="7"/>
  <c r="D99" i="7"/>
  <c r="D105" i="7"/>
  <c r="D121" i="7"/>
  <c r="D123" i="7"/>
  <c r="D86" i="7"/>
  <c r="D95" i="7"/>
  <c r="D127" i="7"/>
  <c r="D132" i="7"/>
  <c r="D139" i="7"/>
  <c r="D9" i="7"/>
  <c r="D13" i="7"/>
  <c r="D7" i="7"/>
  <c r="D15" i="7"/>
  <c r="D5" i="7"/>
  <c r="D11" i="7"/>
  <c r="D8" i="7"/>
  <c r="D12" i="7"/>
  <c r="D16" i="7"/>
  <c r="D17" i="7"/>
  <c r="D21" i="7"/>
  <c r="D25" i="7"/>
  <c r="D29" i="7"/>
  <c r="D33" i="7"/>
  <c r="D41" i="7"/>
  <c r="D42" i="7"/>
  <c r="D45" i="7"/>
  <c r="D30" i="7"/>
  <c r="D34" i="7"/>
  <c r="D40" i="7"/>
  <c r="D35" i="7"/>
  <c r="D37" i="7"/>
  <c r="D38" i="7"/>
  <c r="D44" i="7"/>
  <c r="D48" i="7"/>
  <c r="D56" i="7"/>
  <c r="D62" i="7"/>
  <c r="D46" i="7"/>
  <c r="D51" i="7"/>
  <c r="D39" i="7"/>
  <c r="D43" i="7"/>
  <c r="D47" i="7"/>
  <c r="D52" i="7"/>
  <c r="D60" i="7"/>
  <c r="D55" i="7"/>
  <c r="D61" i="7"/>
  <c r="D64" i="7"/>
  <c r="D70" i="7"/>
  <c r="D79" i="7"/>
  <c r="D76" i="7"/>
  <c r="D80" i="7"/>
  <c r="D72" i="7"/>
  <c r="D69" i="7"/>
  <c r="D73" i="7"/>
  <c r="D77" i="7"/>
  <c r="D84" i="7"/>
  <c r="D83" i="7"/>
  <c r="D87" i="7"/>
  <c r="D96" i="7"/>
  <c r="D103" i="7"/>
  <c r="D88" i="7"/>
  <c r="D85" i="7"/>
  <c r="D89" i="7"/>
  <c r="D93" i="7"/>
  <c r="D100" i="7"/>
  <c r="D98" i="7"/>
  <c r="D104" i="7"/>
  <c r="D110" i="7"/>
  <c r="D108" i="7"/>
  <c r="D102" i="7"/>
  <c r="D106" i="7"/>
  <c r="D114" i="7"/>
  <c r="D109" i="7"/>
  <c r="D116" i="7"/>
  <c r="D118" i="7"/>
  <c r="D124" i="7"/>
  <c r="D125" i="7"/>
  <c r="D120" i="7"/>
  <c r="D117" i="7"/>
  <c r="D128" i="7"/>
  <c r="D122" i="7"/>
  <c r="D133" i="7"/>
  <c r="D126" i="7"/>
  <c r="D136" i="7"/>
  <c r="D134" i="7"/>
  <c r="D137" i="7"/>
  <c r="D138" i="7"/>
  <c r="D140" i="7"/>
  <c r="D141" i="7"/>
  <c r="D142" i="7"/>
  <c r="F7" i="6"/>
  <c r="F9" i="6"/>
  <c r="F8" i="6"/>
  <c r="F4" i="6"/>
  <c r="C6" i="6"/>
  <c r="F3" i="6"/>
  <c r="B11" i="6"/>
  <c r="C11" i="6" s="1"/>
  <c r="D11" i="6" s="1"/>
  <c r="F11" i="6" s="1"/>
  <c r="F5" i="6"/>
  <c r="BU69" i="5"/>
  <c r="D61" i="5"/>
  <c r="BQ87" i="5"/>
  <c r="BQ34" i="5"/>
  <c r="BP56" i="5"/>
  <c r="BW55" i="5"/>
  <c r="BO83" i="5"/>
  <c r="D37" i="5"/>
  <c r="BV54" i="5"/>
  <c r="BV58" i="5"/>
  <c r="D20" i="5"/>
  <c r="D46" i="5"/>
  <c r="BW96" i="5"/>
  <c r="BP116" i="5"/>
  <c r="BX136" i="5"/>
  <c r="BV50" i="5"/>
  <c r="BS53" i="5"/>
  <c r="BU61" i="5"/>
  <c r="BR64" i="5"/>
  <c r="BN70" i="5"/>
  <c r="BR84" i="5"/>
  <c r="BU119" i="5"/>
  <c r="BW60" i="5"/>
  <c r="BS104" i="5"/>
  <c r="BM135" i="5"/>
  <c r="BU103" i="5"/>
  <c r="D119" i="5"/>
  <c r="BO19" i="5"/>
  <c r="BQ58" i="5"/>
  <c r="BU91" i="5"/>
  <c r="BM111" i="5"/>
  <c r="BM36" i="5"/>
  <c r="BP37" i="5"/>
  <c r="BR56" i="5"/>
  <c r="BQ61" i="5"/>
  <c r="D69" i="5"/>
  <c r="BU36" i="5"/>
  <c r="BX28" i="5"/>
  <c r="BO31" i="5"/>
  <c r="BR40" i="5"/>
  <c r="BM59" i="5"/>
  <c r="BR76" i="5"/>
  <c r="BT99" i="5"/>
  <c r="BW114" i="5"/>
  <c r="BR31" i="5"/>
  <c r="BU40" i="5"/>
  <c r="BM124" i="5"/>
  <c r="BM34" i="5"/>
  <c r="BN39" i="5"/>
  <c r="BQ47" i="5"/>
  <c r="BT50" i="5"/>
  <c r="BR81" i="5"/>
  <c r="BP85" i="5"/>
  <c r="BT91" i="5"/>
  <c r="BN92" i="5"/>
  <c r="BW98" i="5"/>
  <c r="BQ113" i="5"/>
  <c r="BU123" i="5"/>
  <c r="BN124" i="5"/>
  <c r="BS124" i="5"/>
  <c r="BS33" i="5"/>
  <c r="BN38" i="5"/>
  <c r="BX46" i="5"/>
  <c r="BR68" i="5"/>
  <c r="BT84" i="5"/>
  <c r="BX91" i="5"/>
  <c r="BQ119" i="5"/>
  <c r="D124" i="5"/>
  <c r="BV124" i="5"/>
  <c r="BX124" i="5"/>
  <c r="D7" i="5"/>
  <c r="BU7" i="5"/>
  <c r="D11" i="5"/>
  <c r="BU11" i="5"/>
  <c r="D16" i="5"/>
  <c r="BN25" i="5"/>
  <c r="BU32" i="5"/>
  <c r="BT40" i="5"/>
  <c r="BM61" i="5"/>
  <c r="BM63" i="5"/>
  <c r="BU64" i="5"/>
  <c r="BW68" i="5"/>
  <c r="BQ69" i="5"/>
  <c r="BU76" i="5"/>
  <c r="BR80" i="5"/>
  <c r="BS96" i="5"/>
  <c r="BU98" i="5"/>
  <c r="D103" i="5"/>
  <c r="BT103" i="5"/>
  <c r="BN104" i="5"/>
  <c r="BW106" i="5"/>
  <c r="BQ107" i="5"/>
  <c r="BO108" i="5"/>
  <c r="BQ109" i="5"/>
  <c r="BR110" i="5"/>
  <c r="BP111" i="5"/>
  <c r="BT113" i="5"/>
  <c r="D115" i="5"/>
  <c r="BU115" i="5"/>
  <c r="D118" i="5"/>
  <c r="BQ124" i="5"/>
  <c r="BM134" i="5"/>
  <c r="BN49" i="5"/>
  <c r="BW64" i="5"/>
  <c r="BX68" i="5"/>
  <c r="BM73" i="5"/>
  <c r="BU80" i="5"/>
  <c r="BU107" i="5"/>
  <c r="BS109" i="5"/>
  <c r="BT111" i="5"/>
  <c r="BQ133" i="5"/>
  <c r="BQ49" i="5"/>
  <c r="BS61" i="5"/>
  <c r="D64" i="5"/>
  <c r="BW72" i="5"/>
  <c r="BQ73" i="5"/>
  <c r="BM83" i="5"/>
  <c r="BO84" i="5"/>
  <c r="BN87" i="5"/>
  <c r="BX103" i="5"/>
  <c r="BV104" i="5"/>
  <c r="D107" i="5"/>
  <c r="BW107" i="5"/>
  <c r="D109" i="5"/>
  <c r="BU109" i="5"/>
  <c r="D111" i="5"/>
  <c r="BU111" i="5"/>
  <c r="D113" i="5"/>
  <c r="BM123" i="5"/>
  <c r="BU124" i="5"/>
  <c r="BQ132" i="5"/>
  <c r="BU133" i="5"/>
  <c r="BR49" i="5"/>
  <c r="BS73" i="5"/>
  <c r="BX111" i="5"/>
  <c r="BN123" i="5"/>
  <c r="BM5" i="5"/>
  <c r="BM6" i="5"/>
  <c r="BM9" i="5"/>
  <c r="BM10" i="5"/>
  <c r="BU20" i="5"/>
  <c r="BO23" i="5"/>
  <c r="BN35" i="5"/>
  <c r="BV36" i="5"/>
  <c r="BQ37" i="5"/>
  <c r="BN46" i="5"/>
  <c r="D49" i="5"/>
  <c r="BU49" i="5"/>
  <c r="BS57" i="5"/>
  <c r="BW58" i="5"/>
  <c r="BV61" i="5"/>
  <c r="D73" i="5"/>
  <c r="BU73" i="5"/>
  <c r="BN78" i="5"/>
  <c r="BX83" i="5"/>
  <c r="BT85" i="5"/>
  <c r="BT87" i="5"/>
  <c r="BM98" i="5"/>
  <c r="BM117" i="5"/>
  <c r="BQ123" i="5"/>
  <c r="BQ130" i="5"/>
  <c r="D133" i="5"/>
  <c r="BS140" i="5"/>
  <c r="BR5" i="5"/>
  <c r="BP6" i="5"/>
  <c r="BN7" i="5"/>
  <c r="BR9" i="5"/>
  <c r="BP10" i="5"/>
  <c r="BN11" i="5"/>
  <c r="BU16" i="5"/>
  <c r="BR23" i="5"/>
  <c r="BS37" i="5"/>
  <c r="BP46" i="5"/>
  <c r="BX61" i="5"/>
  <c r="BV73" i="5"/>
  <c r="BW78" i="5"/>
  <c r="BW84" i="5"/>
  <c r="BU85" i="5"/>
  <c r="D87" i="5"/>
  <c r="BV87" i="5"/>
  <c r="BN98" i="5"/>
  <c r="BM103" i="5"/>
  <c r="BN115" i="5"/>
  <c r="BQ117" i="5"/>
  <c r="D123" i="5"/>
  <c r="BR123" i="5"/>
  <c r="BT130" i="5"/>
  <c r="D132" i="5"/>
  <c r="BM136" i="5"/>
  <c r="BX140" i="5"/>
  <c r="BX6" i="5"/>
  <c r="BQ7" i="5"/>
  <c r="BX10" i="5"/>
  <c r="BQ11" i="5"/>
  <c r="BX12" i="5"/>
  <c r="BM26" i="5"/>
  <c r="BN33" i="5"/>
  <c r="BS46" i="5"/>
  <c r="BO68" i="5"/>
  <c r="BX73" i="5"/>
  <c r="BT77" i="5"/>
  <c r="BX85" i="5"/>
  <c r="BO98" i="5"/>
  <c r="BP103" i="5"/>
  <c r="BQ106" i="5"/>
  <c r="BQ115" i="5"/>
  <c r="BU117" i="5"/>
  <c r="BX130" i="5"/>
  <c r="BS7" i="5"/>
  <c r="BS11" i="5"/>
  <c r="BS98" i="5"/>
  <c r="BS103" i="5"/>
  <c r="BM107" i="5"/>
  <c r="BN109" i="5"/>
  <c r="BR115" i="5"/>
  <c r="BX123" i="5"/>
  <c r="D130" i="5"/>
  <c r="BS135" i="5"/>
  <c r="D140" i="5"/>
  <c r="BQ22" i="5"/>
  <c r="BM22" i="5"/>
  <c r="BT22" i="5"/>
  <c r="BN121" i="5"/>
  <c r="BM121" i="5"/>
  <c r="BV121" i="5"/>
  <c r="BU121" i="5"/>
  <c r="BT121" i="5"/>
  <c r="BQ121" i="5"/>
  <c r="BN129" i="5"/>
  <c r="BM129" i="5"/>
  <c r="BV129" i="5"/>
  <c r="BU129" i="5"/>
  <c r="BR129" i="5"/>
  <c r="BS129" i="5"/>
  <c r="BQ129" i="5"/>
  <c r="BX45" i="5"/>
  <c r="BM45" i="5"/>
  <c r="BV45" i="5"/>
  <c r="BU45" i="5"/>
  <c r="BS45" i="5"/>
  <c r="BR45" i="5"/>
  <c r="BQ45" i="5"/>
  <c r="D45" i="5"/>
  <c r="BN45" i="5"/>
  <c r="BM93" i="5"/>
  <c r="BX93" i="5"/>
  <c r="BU93" i="5"/>
  <c r="BT93" i="5"/>
  <c r="BR93" i="5"/>
  <c r="D93" i="5"/>
  <c r="BP93" i="5"/>
  <c r="BX105" i="5"/>
  <c r="BM105" i="5"/>
  <c r="BV105" i="5"/>
  <c r="BU105" i="5"/>
  <c r="BT105" i="5"/>
  <c r="BS105" i="5"/>
  <c r="BQ105" i="5"/>
  <c r="D105" i="5"/>
  <c r="BN105" i="5"/>
  <c r="BO67" i="5"/>
  <c r="BM67" i="5"/>
  <c r="BU67" i="5"/>
  <c r="BM89" i="5"/>
  <c r="BX89" i="5"/>
  <c r="BU89" i="5"/>
  <c r="BT89" i="5"/>
  <c r="BR89" i="5"/>
  <c r="D89" i="5"/>
  <c r="BP89" i="5"/>
  <c r="BK2" i="5"/>
  <c r="BM41" i="5"/>
  <c r="BX41" i="5"/>
  <c r="BU41" i="5"/>
  <c r="BT41" i="5"/>
  <c r="BS41" i="5"/>
  <c r="BR41" i="5"/>
  <c r="D41" i="5"/>
  <c r="BP41" i="5"/>
  <c r="BS21" i="5"/>
  <c r="BN21" i="5"/>
  <c r="BV21" i="5"/>
  <c r="BO62" i="5"/>
  <c r="BN62" i="5"/>
  <c r="BW62" i="5"/>
  <c r="BV62" i="5"/>
  <c r="BQ62" i="5"/>
  <c r="BS17" i="5"/>
  <c r="BO17" i="5"/>
  <c r="BO74" i="5"/>
  <c r="BN74" i="5"/>
  <c r="BW74" i="5"/>
  <c r="BQ74" i="5"/>
  <c r="BU22" i="5"/>
  <c r="BM24" i="5"/>
  <c r="BX24" i="5"/>
  <c r="BU24" i="5"/>
  <c r="D24" i="5"/>
  <c r="BP24" i="5"/>
  <c r="BN43" i="5"/>
  <c r="BM43" i="5"/>
  <c r="BW43" i="5"/>
  <c r="BO43" i="5"/>
  <c r="BQ51" i="5"/>
  <c r="BM51" i="5"/>
  <c r="BT51" i="5"/>
  <c r="BT62" i="5"/>
  <c r="BM65" i="5"/>
  <c r="BX65" i="5"/>
  <c r="BV65" i="5"/>
  <c r="BU65" i="5"/>
  <c r="BS65" i="5"/>
  <c r="BQ65" i="5"/>
  <c r="D65" i="5"/>
  <c r="BN65" i="5"/>
  <c r="BW67" i="5"/>
  <c r="BQ89" i="5"/>
  <c r="BR121" i="5"/>
  <c r="BT7" i="5"/>
  <c r="BT11" i="5"/>
  <c r="BX16" i="5"/>
  <c r="BX20" i="5"/>
  <c r="D32" i="5"/>
  <c r="BS32" i="5"/>
  <c r="BR37" i="5"/>
  <c r="BV40" i="5"/>
  <c r="D42" i="5"/>
  <c r="BV42" i="5"/>
  <c r="BQ46" i="5"/>
  <c r="BS49" i="5"/>
  <c r="BX50" i="5"/>
  <c r="D53" i="5"/>
  <c r="BQ53" i="5"/>
  <c r="D57" i="5"/>
  <c r="BQ57" i="5"/>
  <c r="D60" i="5"/>
  <c r="BU60" i="5"/>
  <c r="BX64" i="5"/>
  <c r="BW66" i="5"/>
  <c r="BS69" i="5"/>
  <c r="D72" i="5"/>
  <c r="BU72" i="5"/>
  <c r="D77" i="5"/>
  <c r="BS77" i="5"/>
  <c r="D81" i="5"/>
  <c r="BQ81" i="5"/>
  <c r="BM85" i="5"/>
  <c r="BU87" i="5"/>
  <c r="BO88" i="5"/>
  <c r="BV91" i="5"/>
  <c r="BO92" i="5"/>
  <c r="BR98" i="5"/>
  <c r="BR107" i="5"/>
  <c r="BT109" i="5"/>
  <c r="BS113" i="5"/>
  <c r="BS115" i="5"/>
  <c r="BN117" i="5"/>
  <c r="BR119" i="5"/>
  <c r="BP124" i="5"/>
  <c r="BP128" i="5"/>
  <c r="BS133" i="5"/>
  <c r="BU140" i="5"/>
  <c r="BS6" i="5"/>
  <c r="BV7" i="5"/>
  <c r="BS10" i="5"/>
  <c r="BV11" i="5"/>
  <c r="BM12" i="5"/>
  <c r="BS25" i="5"/>
  <c r="BQ26" i="5"/>
  <c r="BO27" i="5"/>
  <c r="BM28" i="5"/>
  <c r="BX32" i="5"/>
  <c r="BT34" i="5"/>
  <c r="BU35" i="5"/>
  <c r="BN36" i="5"/>
  <c r="BT37" i="5"/>
  <c r="BR38" i="5"/>
  <c r="BT39" i="5"/>
  <c r="BM40" i="5"/>
  <c r="BT46" i="5"/>
  <c r="BN47" i="5"/>
  <c r="BV49" i="5"/>
  <c r="BN50" i="5"/>
  <c r="BU53" i="5"/>
  <c r="BN54" i="5"/>
  <c r="BU57" i="5"/>
  <c r="BN58" i="5"/>
  <c r="BX60" i="5"/>
  <c r="BN61" i="5"/>
  <c r="BO63" i="5"/>
  <c r="BS68" i="5"/>
  <c r="BV69" i="5"/>
  <c r="BO70" i="5"/>
  <c r="BX72" i="5"/>
  <c r="BN73" i="5"/>
  <c r="BU77" i="5"/>
  <c r="BO78" i="5"/>
  <c r="BS81" i="5"/>
  <c r="BQ85" i="5"/>
  <c r="BX87" i="5"/>
  <c r="BM91" i="5"/>
  <c r="BQ95" i="5"/>
  <c r="BO99" i="5"/>
  <c r="BM102" i="5"/>
  <c r="BR108" i="5"/>
  <c r="BV109" i="5"/>
  <c r="BU113" i="5"/>
  <c r="BN114" i="5"/>
  <c r="BV115" i="5"/>
  <c r="BR117" i="5"/>
  <c r="BV119" i="5"/>
  <c r="BV133" i="5"/>
  <c r="D6" i="5"/>
  <c r="BM7" i="5"/>
  <c r="BX7" i="5"/>
  <c r="D10" i="5"/>
  <c r="BM11" i="5"/>
  <c r="BX11" i="5"/>
  <c r="BP12" i="5"/>
  <c r="BT26" i="5"/>
  <c r="BW27" i="5"/>
  <c r="BP28" i="5"/>
  <c r="BR36" i="5"/>
  <c r="BU39" i="5"/>
  <c r="BN40" i="5"/>
  <c r="BO47" i="5"/>
  <c r="BM48" i="5"/>
  <c r="BM49" i="5"/>
  <c r="BX49" i="5"/>
  <c r="BP50" i="5"/>
  <c r="BV53" i="5"/>
  <c r="BO54" i="5"/>
  <c r="BM55" i="5"/>
  <c r="BV57" i="5"/>
  <c r="BO58" i="5"/>
  <c r="BU63" i="5"/>
  <c r="BO64" i="5"/>
  <c r="D68" i="5"/>
  <c r="BX69" i="5"/>
  <c r="BQ70" i="5"/>
  <c r="BM71" i="5"/>
  <c r="BX77" i="5"/>
  <c r="BQ78" i="5"/>
  <c r="BT81" i="5"/>
  <c r="D85" i="5"/>
  <c r="BM87" i="5"/>
  <c r="BN91" i="5"/>
  <c r="BO94" i="5"/>
  <c r="BS99" i="5"/>
  <c r="BM100" i="5"/>
  <c r="BV108" i="5"/>
  <c r="BM109" i="5"/>
  <c r="BX109" i="5"/>
  <c r="BV113" i="5"/>
  <c r="BS114" i="5"/>
  <c r="BM115" i="5"/>
  <c r="BX115" i="5"/>
  <c r="BT117" i="5"/>
  <c r="BX119" i="5"/>
  <c r="BP130" i="5"/>
  <c r="BP132" i="5"/>
  <c r="BW133" i="5"/>
  <c r="BN134" i="5"/>
  <c r="BO136" i="5"/>
  <c r="BO138" i="5"/>
  <c r="BM139" i="5"/>
  <c r="BQ12" i="5"/>
  <c r="BN13" i="5"/>
  <c r="BM14" i="5"/>
  <c r="BM16" i="5"/>
  <c r="BM18" i="5"/>
  <c r="BM20" i="5"/>
  <c r="BQ28" i="5"/>
  <c r="BN29" i="5"/>
  <c r="BM30" i="5"/>
  <c r="BS36" i="5"/>
  <c r="BQ50" i="5"/>
  <c r="BX53" i="5"/>
  <c r="BO55" i="5"/>
  <c r="BX57" i="5"/>
  <c r="BN66" i="5"/>
  <c r="BM69" i="5"/>
  <c r="BT70" i="5"/>
  <c r="BO71" i="5"/>
  <c r="BS78" i="5"/>
  <c r="BM79" i="5"/>
  <c r="BU81" i="5"/>
  <c r="BN82" i="5"/>
  <c r="BP91" i="5"/>
  <c r="BW94" i="5"/>
  <c r="BN100" i="5"/>
  <c r="BP101" i="5"/>
  <c r="BN112" i="5"/>
  <c r="BM113" i="5"/>
  <c r="BX113" i="5"/>
  <c r="BS118" i="5"/>
  <c r="BM119" i="5"/>
  <c r="BQ125" i="5"/>
  <c r="BT126" i="5"/>
  <c r="BM133" i="5"/>
  <c r="BX133" i="5"/>
  <c r="BQ136" i="5"/>
  <c r="BQ137" i="5"/>
  <c r="BT138" i="5"/>
  <c r="BS139" i="5"/>
  <c r="BM140" i="5"/>
  <c r="BM142" i="5"/>
  <c r="D12" i="5"/>
  <c r="BO13" i="5"/>
  <c r="BQ14" i="5"/>
  <c r="BP16" i="5"/>
  <c r="BQ18" i="5"/>
  <c r="BP20" i="5"/>
  <c r="D28" i="5"/>
  <c r="BS29" i="5"/>
  <c r="BQ30" i="5"/>
  <c r="BM32" i="5"/>
  <c r="BQ42" i="5"/>
  <c r="D50" i="5"/>
  <c r="BM53" i="5"/>
  <c r="BR55" i="5"/>
  <c r="BM57" i="5"/>
  <c r="BO60" i="5"/>
  <c r="BO66" i="5"/>
  <c r="BN69" i="5"/>
  <c r="BU71" i="5"/>
  <c r="BO72" i="5"/>
  <c r="BM77" i="5"/>
  <c r="BT79" i="5"/>
  <c r="BM81" i="5"/>
  <c r="BV81" i="5"/>
  <c r="BQ82" i="5"/>
  <c r="D91" i="5"/>
  <c r="BS100" i="5"/>
  <c r="BN113" i="5"/>
  <c r="BN119" i="5"/>
  <c r="BS125" i="5"/>
  <c r="BN133" i="5"/>
  <c r="D136" i="5"/>
  <c r="BP140" i="5"/>
  <c r="BQ142" i="5"/>
  <c r="BW13" i="5"/>
  <c r="BT14" i="5"/>
  <c r="BT18" i="5"/>
  <c r="BT30" i="5"/>
  <c r="BP32" i="5"/>
  <c r="BS42" i="5"/>
  <c r="BN53" i="5"/>
  <c r="BN57" i="5"/>
  <c r="BR60" i="5"/>
  <c r="BQ66" i="5"/>
  <c r="BR72" i="5"/>
  <c r="BP77" i="5"/>
  <c r="BU79" i="5"/>
  <c r="BN81" i="5"/>
  <c r="BX81" i="5"/>
  <c r="BV82" i="5"/>
  <c r="BT142" i="5"/>
  <c r="BS5" i="5"/>
  <c r="BQ6" i="5"/>
  <c r="BO7" i="5"/>
  <c r="BW7" i="5"/>
  <c r="BM8" i="5"/>
  <c r="BU8" i="5"/>
  <c r="BS9" i="5"/>
  <c r="BQ10" i="5"/>
  <c r="BO11" i="5"/>
  <c r="BW11" i="5"/>
  <c r="BR15" i="5"/>
  <c r="BT5" i="5"/>
  <c r="BR6" i="5"/>
  <c r="BN8" i="5"/>
  <c r="BV8" i="5"/>
  <c r="BT9" i="5"/>
  <c r="BR10" i="5"/>
  <c r="BR13" i="5"/>
  <c r="BQ13" i="5"/>
  <c r="BX13" i="5"/>
  <c r="BP13" i="5"/>
  <c r="D13" i="5"/>
  <c r="BU13" i="5"/>
  <c r="BM13" i="5"/>
  <c r="BT13" i="5"/>
  <c r="BV13" i="5"/>
  <c r="BS15" i="5"/>
  <c r="BN17" i="5"/>
  <c r="BV23" i="5"/>
  <c r="BN23" i="5"/>
  <c r="BU23" i="5"/>
  <c r="BM23" i="5"/>
  <c r="BT23" i="5"/>
  <c r="BS23" i="5"/>
  <c r="BQ23" i="5"/>
  <c r="BX23" i="5"/>
  <c r="BP23" i="5"/>
  <c r="D23" i="5"/>
  <c r="BV31" i="5"/>
  <c r="BN31" i="5"/>
  <c r="BU31" i="5"/>
  <c r="BM31" i="5"/>
  <c r="BT31" i="5"/>
  <c r="BS31" i="5"/>
  <c r="BQ31" i="5"/>
  <c r="BX31" i="5"/>
  <c r="BP31" i="5"/>
  <c r="D31" i="5"/>
  <c r="BS44" i="5"/>
  <c r="BQ44" i="5"/>
  <c r="BV44" i="5"/>
  <c r="BN44" i="5"/>
  <c r="BX44" i="5"/>
  <c r="BW44" i="5"/>
  <c r="BU44" i="5"/>
  <c r="BT44" i="5"/>
  <c r="BO44" i="5"/>
  <c r="BM44" i="5"/>
  <c r="BR44" i="5"/>
  <c r="D44" i="5"/>
  <c r="BO8" i="5"/>
  <c r="BN5" i="5"/>
  <c r="BV5" i="5"/>
  <c r="BT6" i="5"/>
  <c r="BR7" i="5"/>
  <c r="D8" i="5"/>
  <c r="BP8" i="5"/>
  <c r="BX8" i="5"/>
  <c r="BN9" i="5"/>
  <c r="BV9" i="5"/>
  <c r="BT10" i="5"/>
  <c r="BR11" i="5"/>
  <c r="BR19" i="5"/>
  <c r="BO5" i="5"/>
  <c r="BW5" i="5"/>
  <c r="BQ8" i="5"/>
  <c r="BO9" i="5"/>
  <c r="BW9" i="5"/>
  <c r="BR17" i="5"/>
  <c r="BQ17" i="5"/>
  <c r="BX17" i="5"/>
  <c r="BP17" i="5"/>
  <c r="D17" i="5"/>
  <c r="BU17" i="5"/>
  <c r="BM17" i="5"/>
  <c r="BT17" i="5"/>
  <c r="BV17" i="5"/>
  <c r="BW8" i="5"/>
  <c r="BV15" i="5"/>
  <c r="BN15" i="5"/>
  <c r="BU15" i="5"/>
  <c r="BM15" i="5"/>
  <c r="BT15" i="5"/>
  <c r="BQ15" i="5"/>
  <c r="BX15" i="5"/>
  <c r="BP15" i="5"/>
  <c r="D15" i="5"/>
  <c r="D5" i="5"/>
  <c r="BP5" i="5"/>
  <c r="BX5" i="5"/>
  <c r="BN6" i="5"/>
  <c r="BV6" i="5"/>
  <c r="BR8" i="5"/>
  <c r="D9" i="5"/>
  <c r="BP9" i="5"/>
  <c r="BX9" i="5"/>
  <c r="BN10" i="5"/>
  <c r="BV10" i="5"/>
  <c r="BW17" i="5"/>
  <c r="BV19" i="5"/>
  <c r="BN19" i="5"/>
  <c r="BU19" i="5"/>
  <c r="BM19" i="5"/>
  <c r="BT19" i="5"/>
  <c r="BS19" i="5"/>
  <c r="BQ19" i="5"/>
  <c r="BX19" i="5"/>
  <c r="BP19" i="5"/>
  <c r="D19" i="5"/>
  <c r="BV27" i="5"/>
  <c r="BN27" i="5"/>
  <c r="BU27" i="5"/>
  <c r="BM27" i="5"/>
  <c r="BT27" i="5"/>
  <c r="BS27" i="5"/>
  <c r="BQ27" i="5"/>
  <c r="BX27" i="5"/>
  <c r="BP27" i="5"/>
  <c r="D27" i="5"/>
  <c r="BW15" i="5"/>
  <c r="BQ5" i="5"/>
  <c r="BO6" i="5"/>
  <c r="BW6" i="5"/>
  <c r="BS8" i="5"/>
  <c r="BQ9" i="5"/>
  <c r="BO10" i="5"/>
  <c r="BW10" i="5"/>
  <c r="BN12" i="5"/>
  <c r="BV12" i="5"/>
  <c r="BR14" i="5"/>
  <c r="BN16" i="5"/>
  <c r="BV16" i="5"/>
  <c r="BR18" i="5"/>
  <c r="BN20" i="5"/>
  <c r="BV20" i="5"/>
  <c r="BT21" i="5"/>
  <c r="BR22" i="5"/>
  <c r="BN24" i="5"/>
  <c r="BV24" i="5"/>
  <c r="BT25" i="5"/>
  <c r="BR26" i="5"/>
  <c r="BN28" i="5"/>
  <c r="BV28" i="5"/>
  <c r="BT29" i="5"/>
  <c r="BR30" i="5"/>
  <c r="BN32" i="5"/>
  <c r="BV32" i="5"/>
  <c r="BT33" i="5"/>
  <c r="BR34" i="5"/>
  <c r="BV35" i="5"/>
  <c r="BV38" i="5"/>
  <c r="BS39" i="5"/>
  <c r="BR39" i="5"/>
  <c r="BQ39" i="5"/>
  <c r="BO39" i="5"/>
  <c r="BO12" i="5"/>
  <c r="BW12" i="5"/>
  <c r="BS14" i="5"/>
  <c r="BO16" i="5"/>
  <c r="BW16" i="5"/>
  <c r="BS18" i="5"/>
  <c r="BO20" i="5"/>
  <c r="BW20" i="5"/>
  <c r="BM21" i="5"/>
  <c r="BU21" i="5"/>
  <c r="BS22" i="5"/>
  <c r="BO24" i="5"/>
  <c r="BW24" i="5"/>
  <c r="BM25" i="5"/>
  <c r="BU25" i="5"/>
  <c r="BS26" i="5"/>
  <c r="BO28" i="5"/>
  <c r="BW28" i="5"/>
  <c r="BM29" i="5"/>
  <c r="BU29" i="5"/>
  <c r="BS30" i="5"/>
  <c r="BO32" i="5"/>
  <c r="BW32" i="5"/>
  <c r="BM33" i="5"/>
  <c r="BU33" i="5"/>
  <c r="BS34" i="5"/>
  <c r="BM35" i="5"/>
  <c r="BW35" i="5"/>
  <c r="BW38" i="5"/>
  <c r="D39" i="5"/>
  <c r="BP39" i="5"/>
  <c r="BO21" i="5"/>
  <c r="BW21" i="5"/>
  <c r="BO25" i="5"/>
  <c r="BW25" i="5"/>
  <c r="BO29" i="5"/>
  <c r="BW29" i="5"/>
  <c r="BO33" i="5"/>
  <c r="BW33" i="5"/>
  <c r="BS35" i="5"/>
  <c r="BR35" i="5"/>
  <c r="BO35" i="5"/>
  <c r="BR12" i="5"/>
  <c r="BN14" i="5"/>
  <c r="BV14" i="5"/>
  <c r="BR16" i="5"/>
  <c r="BN18" i="5"/>
  <c r="BV18" i="5"/>
  <c r="BR20" i="5"/>
  <c r="D21" i="5"/>
  <c r="BP21" i="5"/>
  <c r="BX21" i="5"/>
  <c r="BN22" i="5"/>
  <c r="BV22" i="5"/>
  <c r="BR24" i="5"/>
  <c r="D25" i="5"/>
  <c r="BP25" i="5"/>
  <c r="BX25" i="5"/>
  <c r="BN26" i="5"/>
  <c r="BV26" i="5"/>
  <c r="BR28" i="5"/>
  <c r="D29" i="5"/>
  <c r="BP29" i="5"/>
  <c r="BX29" i="5"/>
  <c r="BN30" i="5"/>
  <c r="BV30" i="5"/>
  <c r="BR32" i="5"/>
  <c r="D33" i="5"/>
  <c r="BP33" i="5"/>
  <c r="BX33" i="5"/>
  <c r="BN34" i="5"/>
  <c r="BV34" i="5"/>
  <c r="D35" i="5"/>
  <c r="BP35" i="5"/>
  <c r="BO38" i="5"/>
  <c r="BV39" i="5"/>
  <c r="BS12" i="5"/>
  <c r="BO14" i="5"/>
  <c r="BW14" i="5"/>
  <c r="BS16" i="5"/>
  <c r="BO18" i="5"/>
  <c r="BW18" i="5"/>
  <c r="BS20" i="5"/>
  <c r="BQ21" i="5"/>
  <c r="BO22" i="5"/>
  <c r="BW22" i="5"/>
  <c r="BS24" i="5"/>
  <c r="BQ25" i="5"/>
  <c r="BO26" i="5"/>
  <c r="BW26" i="5"/>
  <c r="BS28" i="5"/>
  <c r="BQ29" i="5"/>
  <c r="BO30" i="5"/>
  <c r="BW30" i="5"/>
  <c r="BQ33" i="5"/>
  <c r="BO34" i="5"/>
  <c r="BW34" i="5"/>
  <c r="BQ35" i="5"/>
  <c r="BU38" i="5"/>
  <c r="BM38" i="5"/>
  <c r="BT38" i="5"/>
  <c r="BS38" i="5"/>
  <c r="BP38" i="5"/>
  <c r="BS75" i="5"/>
  <c r="BR75" i="5"/>
  <c r="BV75" i="5"/>
  <c r="BN75" i="5"/>
  <c r="BQ75" i="5"/>
  <c r="D75" i="5"/>
  <c r="BO75" i="5"/>
  <c r="BW75" i="5"/>
  <c r="BX75" i="5"/>
  <c r="BT75" i="5"/>
  <c r="BP75" i="5"/>
  <c r="BM75" i="5"/>
  <c r="BU75" i="5"/>
  <c r="BT12" i="5"/>
  <c r="D14" i="5"/>
  <c r="BP14" i="5"/>
  <c r="BX14" i="5"/>
  <c r="BT16" i="5"/>
  <c r="D18" i="5"/>
  <c r="BP18" i="5"/>
  <c r="BX18" i="5"/>
  <c r="BT20" i="5"/>
  <c r="BR21" i="5"/>
  <c r="D22" i="5"/>
  <c r="BP22" i="5"/>
  <c r="BX22" i="5"/>
  <c r="BT24" i="5"/>
  <c r="BR25" i="5"/>
  <c r="D26" i="5"/>
  <c r="BP26" i="5"/>
  <c r="BX26" i="5"/>
  <c r="BT28" i="5"/>
  <c r="BR29" i="5"/>
  <c r="D30" i="5"/>
  <c r="BP30" i="5"/>
  <c r="BX30" i="5"/>
  <c r="BT32" i="5"/>
  <c r="BR33" i="5"/>
  <c r="D34" i="5"/>
  <c r="BP34" i="5"/>
  <c r="BX34" i="5"/>
  <c r="BT35" i="5"/>
  <c r="D38" i="5"/>
  <c r="BQ38" i="5"/>
  <c r="BM39" i="5"/>
  <c r="BX39" i="5"/>
  <c r="BS48" i="5"/>
  <c r="BR48" i="5"/>
  <c r="BQ48" i="5"/>
  <c r="BV48" i="5"/>
  <c r="BN48" i="5"/>
  <c r="BP48" i="5"/>
  <c r="BO36" i="5"/>
  <c r="BW36" i="5"/>
  <c r="BM37" i="5"/>
  <c r="BU37" i="5"/>
  <c r="BO40" i="5"/>
  <c r="BW40" i="5"/>
  <c r="BW42" i="5"/>
  <c r="BS43" i="5"/>
  <c r="BX43" i="5"/>
  <c r="BP43" i="5"/>
  <c r="D43" i="5"/>
  <c r="BQ43" i="5"/>
  <c r="BU47" i="5"/>
  <c r="BM47" i="5"/>
  <c r="BT47" i="5"/>
  <c r="BS47" i="5"/>
  <c r="BX47" i="5"/>
  <c r="BP47" i="5"/>
  <c r="D47" i="5"/>
  <c r="BR47" i="5"/>
  <c r="D48" i="5"/>
  <c r="BT48" i="5"/>
  <c r="BP52" i="5"/>
  <c r="D36" i="5"/>
  <c r="BP36" i="5"/>
  <c r="BX36" i="5"/>
  <c r="BN37" i="5"/>
  <c r="BV37" i="5"/>
  <c r="D40" i="5"/>
  <c r="BP40" i="5"/>
  <c r="BX40" i="5"/>
  <c r="BN41" i="5"/>
  <c r="BV41" i="5"/>
  <c r="BN42" i="5"/>
  <c r="BX42" i="5"/>
  <c r="BR43" i="5"/>
  <c r="BV47" i="5"/>
  <c r="BU48" i="5"/>
  <c r="BV56" i="5"/>
  <c r="BN56" i="5"/>
  <c r="BT56" i="5"/>
  <c r="BQ56" i="5"/>
  <c r="BM56" i="5"/>
  <c r="BW56" i="5"/>
  <c r="BU56" i="5"/>
  <c r="BS56" i="5"/>
  <c r="D56" i="5"/>
  <c r="BO56" i="5"/>
  <c r="BQ36" i="5"/>
  <c r="BO37" i="5"/>
  <c r="BW37" i="5"/>
  <c r="BQ40" i="5"/>
  <c r="BO41" i="5"/>
  <c r="BW41" i="5"/>
  <c r="BO42" i="5"/>
  <c r="BT43" i="5"/>
  <c r="BW48" i="5"/>
  <c r="BV52" i="5"/>
  <c r="BN52" i="5"/>
  <c r="BT52" i="5"/>
  <c r="BQ52" i="5"/>
  <c r="BO52" i="5"/>
  <c r="BM52" i="5"/>
  <c r="BX52" i="5"/>
  <c r="BS52" i="5"/>
  <c r="BU52" i="5"/>
  <c r="BU42" i="5"/>
  <c r="BM42" i="5"/>
  <c r="BR42" i="5"/>
  <c r="BP42" i="5"/>
  <c r="BU43" i="5"/>
  <c r="BX48" i="5"/>
  <c r="D52" i="5"/>
  <c r="BW52" i="5"/>
  <c r="BT45" i="5"/>
  <c r="BR46" i="5"/>
  <c r="BT49" i="5"/>
  <c r="BR50" i="5"/>
  <c r="BW51" i="5"/>
  <c r="BX55" i="5"/>
  <c r="BP55" i="5"/>
  <c r="D55" i="5"/>
  <c r="BV55" i="5"/>
  <c r="BN55" i="5"/>
  <c r="BS55" i="5"/>
  <c r="BQ55" i="5"/>
  <c r="BT55" i="5"/>
  <c r="BO45" i="5"/>
  <c r="BW45" i="5"/>
  <c r="BM46" i="5"/>
  <c r="BU46" i="5"/>
  <c r="BO49" i="5"/>
  <c r="BW49" i="5"/>
  <c r="BM50" i="5"/>
  <c r="BU50" i="5"/>
  <c r="BO51" i="5"/>
  <c r="BQ54" i="5"/>
  <c r="BR59" i="5"/>
  <c r="BR54" i="5"/>
  <c r="BX54" i="5"/>
  <c r="BP54" i="5"/>
  <c r="D54" i="5"/>
  <c r="BU54" i="5"/>
  <c r="BM54" i="5"/>
  <c r="BS54" i="5"/>
  <c r="BX59" i="5"/>
  <c r="BP59" i="5"/>
  <c r="D59" i="5"/>
  <c r="BV59" i="5"/>
  <c r="BN59" i="5"/>
  <c r="BS59" i="5"/>
  <c r="BT59" i="5"/>
  <c r="BQ59" i="5"/>
  <c r="BU59" i="5"/>
  <c r="BQ76" i="5"/>
  <c r="BX76" i="5"/>
  <c r="BP76" i="5"/>
  <c r="D76" i="5"/>
  <c r="BT76" i="5"/>
  <c r="BN76" i="5"/>
  <c r="BW76" i="5"/>
  <c r="BS76" i="5"/>
  <c r="BO76" i="5"/>
  <c r="BM76" i="5"/>
  <c r="BQ80" i="5"/>
  <c r="BX80" i="5"/>
  <c r="BP80" i="5"/>
  <c r="D80" i="5"/>
  <c r="BT80" i="5"/>
  <c r="BN80" i="5"/>
  <c r="BM80" i="5"/>
  <c r="BW80" i="5"/>
  <c r="BS80" i="5"/>
  <c r="BO80" i="5"/>
  <c r="BO46" i="5"/>
  <c r="BW46" i="5"/>
  <c r="BO50" i="5"/>
  <c r="BW50" i="5"/>
  <c r="BX51" i="5"/>
  <c r="BP51" i="5"/>
  <c r="D51" i="5"/>
  <c r="BV51" i="5"/>
  <c r="BN51" i="5"/>
  <c r="BS51" i="5"/>
  <c r="BR51" i="5"/>
  <c r="BT54" i="5"/>
  <c r="BW59" i="5"/>
  <c r="BQ88" i="5"/>
  <c r="BX88" i="5"/>
  <c r="BP88" i="5"/>
  <c r="D88" i="5"/>
  <c r="BU88" i="5"/>
  <c r="BM88" i="5"/>
  <c r="BW88" i="5"/>
  <c r="BT88" i="5"/>
  <c r="BR88" i="5"/>
  <c r="BS88" i="5"/>
  <c r="BN88" i="5"/>
  <c r="BR58" i="5"/>
  <c r="BX58" i="5"/>
  <c r="BP58" i="5"/>
  <c r="D58" i="5"/>
  <c r="BU58" i="5"/>
  <c r="BM58" i="5"/>
  <c r="BS58" i="5"/>
  <c r="BM60" i="5"/>
  <c r="BR62" i="5"/>
  <c r="BX62" i="5"/>
  <c r="BP62" i="5"/>
  <c r="D62" i="5"/>
  <c r="BU62" i="5"/>
  <c r="BM62" i="5"/>
  <c r="BS62" i="5"/>
  <c r="BQ63" i="5"/>
  <c r="BM64" i="5"/>
  <c r="BR66" i="5"/>
  <c r="BX66" i="5"/>
  <c r="BP66" i="5"/>
  <c r="D66" i="5"/>
  <c r="BU66" i="5"/>
  <c r="BM66" i="5"/>
  <c r="BS66" i="5"/>
  <c r="BQ67" i="5"/>
  <c r="BM68" i="5"/>
  <c r="BR70" i="5"/>
  <c r="BX70" i="5"/>
  <c r="BP70" i="5"/>
  <c r="D70" i="5"/>
  <c r="BU70" i="5"/>
  <c r="BM70" i="5"/>
  <c r="BS70" i="5"/>
  <c r="BQ71" i="5"/>
  <c r="BM72" i="5"/>
  <c r="BR74" i="5"/>
  <c r="BX74" i="5"/>
  <c r="BP74" i="5"/>
  <c r="D74" i="5"/>
  <c r="BU74" i="5"/>
  <c r="BM74" i="5"/>
  <c r="BS74" i="5"/>
  <c r="BX63" i="5"/>
  <c r="BP63" i="5"/>
  <c r="D63" i="5"/>
  <c r="BV63" i="5"/>
  <c r="BN63" i="5"/>
  <c r="BS63" i="5"/>
  <c r="BR63" i="5"/>
  <c r="BX67" i="5"/>
  <c r="BP67" i="5"/>
  <c r="D67" i="5"/>
  <c r="BV67" i="5"/>
  <c r="BN67" i="5"/>
  <c r="BS67" i="5"/>
  <c r="BR67" i="5"/>
  <c r="BX71" i="5"/>
  <c r="BP71" i="5"/>
  <c r="D71" i="5"/>
  <c r="BV71" i="5"/>
  <c r="BN71" i="5"/>
  <c r="BS71" i="5"/>
  <c r="BR71" i="5"/>
  <c r="BV60" i="5"/>
  <c r="BN60" i="5"/>
  <c r="BT60" i="5"/>
  <c r="BQ60" i="5"/>
  <c r="BP60" i="5"/>
  <c r="BT63" i="5"/>
  <c r="BV64" i="5"/>
  <c r="BN64" i="5"/>
  <c r="BT64" i="5"/>
  <c r="BQ64" i="5"/>
  <c r="BP64" i="5"/>
  <c r="BV66" i="5"/>
  <c r="BT67" i="5"/>
  <c r="BV68" i="5"/>
  <c r="BN68" i="5"/>
  <c r="BT68" i="5"/>
  <c r="BQ68" i="5"/>
  <c r="BP68" i="5"/>
  <c r="BV70" i="5"/>
  <c r="BT71" i="5"/>
  <c r="BV72" i="5"/>
  <c r="BN72" i="5"/>
  <c r="BT72" i="5"/>
  <c r="BQ72" i="5"/>
  <c r="BP72" i="5"/>
  <c r="BV74" i="5"/>
  <c r="BU86" i="5"/>
  <c r="BM86" i="5"/>
  <c r="BT86" i="5"/>
  <c r="BQ86" i="5"/>
  <c r="BS86" i="5"/>
  <c r="BR86" i="5"/>
  <c r="D86" i="5"/>
  <c r="BO86" i="5"/>
  <c r="BX86" i="5"/>
  <c r="BV86" i="5"/>
  <c r="BP86" i="5"/>
  <c r="BN86" i="5"/>
  <c r="BV97" i="5"/>
  <c r="BN97" i="5"/>
  <c r="BR97" i="5"/>
  <c r="BO97" i="5"/>
  <c r="BW97" i="5"/>
  <c r="BU97" i="5"/>
  <c r="BT97" i="5"/>
  <c r="BS97" i="5"/>
  <c r="D97" i="5"/>
  <c r="BM97" i="5"/>
  <c r="BX97" i="5"/>
  <c r="BO53" i="5"/>
  <c r="BW53" i="5"/>
  <c r="BO57" i="5"/>
  <c r="BW57" i="5"/>
  <c r="BO61" i="5"/>
  <c r="BW61" i="5"/>
  <c r="BO65" i="5"/>
  <c r="BW65" i="5"/>
  <c r="BO69" i="5"/>
  <c r="BW69" i="5"/>
  <c r="BO73" i="5"/>
  <c r="BW73" i="5"/>
  <c r="BW79" i="5"/>
  <c r="BV94" i="5"/>
  <c r="BN94" i="5"/>
  <c r="BU94" i="5"/>
  <c r="BM94" i="5"/>
  <c r="BT94" i="5"/>
  <c r="BQ94" i="5"/>
  <c r="BX94" i="5"/>
  <c r="BP94" i="5"/>
  <c r="D94" i="5"/>
  <c r="BS94" i="5"/>
  <c r="BR53" i="5"/>
  <c r="BR57" i="5"/>
  <c r="BR61" i="5"/>
  <c r="BR65" i="5"/>
  <c r="BR69" i="5"/>
  <c r="BR73" i="5"/>
  <c r="BU78" i="5"/>
  <c r="BM78" i="5"/>
  <c r="BT78" i="5"/>
  <c r="BX78" i="5"/>
  <c r="BP78" i="5"/>
  <c r="D78" i="5"/>
  <c r="BR78" i="5"/>
  <c r="BO79" i="5"/>
  <c r="BO82" i="5"/>
  <c r="BS79" i="5"/>
  <c r="BR79" i="5"/>
  <c r="BV79" i="5"/>
  <c r="BN79" i="5"/>
  <c r="BP79" i="5"/>
  <c r="BW83" i="5"/>
  <c r="BS83" i="5"/>
  <c r="BR83" i="5"/>
  <c r="BP83" i="5"/>
  <c r="D83" i="5"/>
  <c r="BV83" i="5"/>
  <c r="BN83" i="5"/>
  <c r="BT83" i="5"/>
  <c r="BP97" i="5"/>
  <c r="BT53" i="5"/>
  <c r="BT57" i="5"/>
  <c r="BT61" i="5"/>
  <c r="BT65" i="5"/>
  <c r="BT69" i="5"/>
  <c r="BT73" i="5"/>
  <c r="D79" i="5"/>
  <c r="BQ79" i="5"/>
  <c r="BU82" i="5"/>
  <c r="BM82" i="5"/>
  <c r="BT82" i="5"/>
  <c r="BR82" i="5"/>
  <c r="BX82" i="5"/>
  <c r="BP82" i="5"/>
  <c r="D82" i="5"/>
  <c r="BS82" i="5"/>
  <c r="BU83" i="5"/>
  <c r="BQ97" i="5"/>
  <c r="BR77" i="5"/>
  <c r="BQ84" i="5"/>
  <c r="BX84" i="5"/>
  <c r="BP84" i="5"/>
  <c r="D84" i="5"/>
  <c r="BU84" i="5"/>
  <c r="BM84" i="5"/>
  <c r="BS84" i="5"/>
  <c r="BN90" i="5"/>
  <c r="BR90" i="5"/>
  <c r="BV95" i="5"/>
  <c r="BN95" i="5"/>
  <c r="BT95" i="5"/>
  <c r="BS95" i="5"/>
  <c r="BR95" i="5"/>
  <c r="BX95" i="5"/>
  <c r="BO95" i="5"/>
  <c r="BW95" i="5"/>
  <c r="BM95" i="5"/>
  <c r="BU95" i="5"/>
  <c r="BU90" i="5"/>
  <c r="BM90" i="5"/>
  <c r="BT90" i="5"/>
  <c r="BQ90" i="5"/>
  <c r="BX90" i="5"/>
  <c r="BP90" i="5"/>
  <c r="D90" i="5"/>
  <c r="BS90" i="5"/>
  <c r="D95" i="5"/>
  <c r="BN77" i="5"/>
  <c r="BV77" i="5"/>
  <c r="BV90" i="5"/>
  <c r="BR92" i="5"/>
  <c r="BQ92" i="5"/>
  <c r="BX92" i="5"/>
  <c r="BP92" i="5"/>
  <c r="D92" i="5"/>
  <c r="BU92" i="5"/>
  <c r="BM92" i="5"/>
  <c r="BT92" i="5"/>
  <c r="BV92" i="5"/>
  <c r="BO77" i="5"/>
  <c r="BW77" i="5"/>
  <c r="BO81" i="5"/>
  <c r="BW81" i="5"/>
  <c r="BN84" i="5"/>
  <c r="BW90" i="5"/>
  <c r="BW92" i="5"/>
  <c r="BU96" i="5"/>
  <c r="BS85" i="5"/>
  <c r="BO87" i="5"/>
  <c r="BW87" i="5"/>
  <c r="BS89" i="5"/>
  <c r="BO91" i="5"/>
  <c r="BW91" i="5"/>
  <c r="BS93" i="5"/>
  <c r="BV96" i="5"/>
  <c r="BN85" i="5"/>
  <c r="BV85" i="5"/>
  <c r="BR87" i="5"/>
  <c r="BN89" i="5"/>
  <c r="BV89" i="5"/>
  <c r="BR91" i="5"/>
  <c r="BN93" i="5"/>
  <c r="BV93" i="5"/>
  <c r="BN96" i="5"/>
  <c r="BU101" i="5"/>
  <c r="BR102" i="5"/>
  <c r="BO85" i="5"/>
  <c r="BW85" i="5"/>
  <c r="BS87" i="5"/>
  <c r="BO89" i="5"/>
  <c r="BW89" i="5"/>
  <c r="BS91" i="5"/>
  <c r="BO93" i="5"/>
  <c r="BW93" i="5"/>
  <c r="BO96" i="5"/>
  <c r="BX96" i="5"/>
  <c r="BP96" i="5"/>
  <c r="D96" i="5"/>
  <c r="BT96" i="5"/>
  <c r="BR96" i="5"/>
  <c r="BQ96" i="5"/>
  <c r="BV101" i="5"/>
  <c r="BN101" i="5"/>
  <c r="BS101" i="5"/>
  <c r="BR101" i="5"/>
  <c r="BO101" i="5"/>
  <c r="BM101" i="5"/>
  <c r="BX101" i="5"/>
  <c r="BT101" i="5"/>
  <c r="BQ101" i="5"/>
  <c r="D101" i="5"/>
  <c r="BT102" i="5"/>
  <c r="BQ102" i="5"/>
  <c r="BX102" i="5"/>
  <c r="BP102" i="5"/>
  <c r="D102" i="5"/>
  <c r="BW102" i="5"/>
  <c r="BV102" i="5"/>
  <c r="BU102" i="5"/>
  <c r="BO102" i="5"/>
  <c r="BN102" i="5"/>
  <c r="BR99" i="5"/>
  <c r="BV99" i="5"/>
  <c r="BN99" i="5"/>
  <c r="BP99" i="5"/>
  <c r="BU100" i="5"/>
  <c r="BU120" i="5"/>
  <c r="BM120" i="5"/>
  <c r="BT120" i="5"/>
  <c r="BR120" i="5"/>
  <c r="BQ120" i="5"/>
  <c r="BO120" i="5"/>
  <c r="BN120" i="5"/>
  <c r="BV120" i="5"/>
  <c r="BS120" i="5"/>
  <c r="D120" i="5"/>
  <c r="BX120" i="5"/>
  <c r="BW120" i="5"/>
  <c r="BP120" i="5"/>
  <c r="D99" i="5"/>
  <c r="BQ99" i="5"/>
  <c r="BV100" i="5"/>
  <c r="BT98" i="5"/>
  <c r="BX98" i="5"/>
  <c r="BP98" i="5"/>
  <c r="D98" i="5"/>
  <c r="BQ98" i="5"/>
  <c r="BU99" i="5"/>
  <c r="BO100" i="5"/>
  <c r="BO104" i="5"/>
  <c r="BX100" i="5"/>
  <c r="BP100" i="5"/>
  <c r="D100" i="5"/>
  <c r="BT100" i="5"/>
  <c r="BQ100" i="5"/>
  <c r="BQ104" i="5"/>
  <c r="BM99" i="5"/>
  <c r="BX99" i="5"/>
  <c r="BR100" i="5"/>
  <c r="BX104" i="5"/>
  <c r="BP104" i="5"/>
  <c r="D104" i="5"/>
  <c r="BU104" i="5"/>
  <c r="BM104" i="5"/>
  <c r="BT104" i="5"/>
  <c r="BR104" i="5"/>
  <c r="BN103" i="5"/>
  <c r="BV103" i="5"/>
  <c r="BT106" i="5"/>
  <c r="BO107" i="5"/>
  <c r="BW110" i="5"/>
  <c r="BO103" i="5"/>
  <c r="BW103" i="5"/>
  <c r="BV106" i="5"/>
  <c r="BV107" i="5"/>
  <c r="BN107" i="5"/>
  <c r="BS107" i="5"/>
  <c r="BP107" i="5"/>
  <c r="BN108" i="5"/>
  <c r="BN106" i="5"/>
  <c r="BN110" i="5"/>
  <c r="BO112" i="5"/>
  <c r="BR127" i="5"/>
  <c r="BQ127" i="5"/>
  <c r="BX127" i="5"/>
  <c r="BP127" i="5"/>
  <c r="D127" i="5"/>
  <c r="BW127" i="5"/>
  <c r="BT127" i="5"/>
  <c r="BO127" i="5"/>
  <c r="BN127" i="5"/>
  <c r="BM127" i="5"/>
  <c r="BV127" i="5"/>
  <c r="BU127" i="5"/>
  <c r="BS127" i="5"/>
  <c r="BR103" i="5"/>
  <c r="BO106" i="5"/>
  <c r="BT107" i="5"/>
  <c r="BU108" i="5"/>
  <c r="BM108" i="5"/>
  <c r="BT108" i="5"/>
  <c r="BQ108" i="5"/>
  <c r="BX108" i="5"/>
  <c r="BP108" i="5"/>
  <c r="D108" i="5"/>
  <c r="BS108" i="5"/>
  <c r="BO110" i="5"/>
  <c r="BR112" i="5"/>
  <c r="BU112" i="5"/>
  <c r="BM112" i="5"/>
  <c r="BT112" i="5"/>
  <c r="BQ112" i="5"/>
  <c r="BX112" i="5"/>
  <c r="BP112" i="5"/>
  <c r="D112" i="5"/>
  <c r="BS112" i="5"/>
  <c r="BU116" i="5"/>
  <c r="BM116" i="5"/>
  <c r="BR116" i="5"/>
  <c r="BQ116" i="5"/>
  <c r="BW116" i="5"/>
  <c r="BV116" i="5"/>
  <c r="BT116" i="5"/>
  <c r="BO116" i="5"/>
  <c r="BN116" i="5"/>
  <c r="BX116" i="5"/>
  <c r="BX106" i="5"/>
  <c r="BP106" i="5"/>
  <c r="D106" i="5"/>
  <c r="BU106" i="5"/>
  <c r="BM106" i="5"/>
  <c r="BR106" i="5"/>
  <c r="BQ110" i="5"/>
  <c r="BX110" i="5"/>
  <c r="BP110" i="5"/>
  <c r="D110" i="5"/>
  <c r="BU110" i="5"/>
  <c r="BM110" i="5"/>
  <c r="BT110" i="5"/>
  <c r="BS110" i="5"/>
  <c r="BV112" i="5"/>
  <c r="BR114" i="5"/>
  <c r="BQ114" i="5"/>
  <c r="BX114" i="5"/>
  <c r="BP114" i="5"/>
  <c r="D114" i="5"/>
  <c r="BU114" i="5"/>
  <c r="BM114" i="5"/>
  <c r="BT114" i="5"/>
  <c r="BV114" i="5"/>
  <c r="D116" i="5"/>
  <c r="BR111" i="5"/>
  <c r="BT118" i="5"/>
  <c r="BQ122" i="5"/>
  <c r="BX122" i="5"/>
  <c r="BP122" i="5"/>
  <c r="D122" i="5"/>
  <c r="BV122" i="5"/>
  <c r="BN122" i="5"/>
  <c r="BU122" i="5"/>
  <c r="BM122" i="5"/>
  <c r="BT122" i="5"/>
  <c r="BO105" i="5"/>
  <c r="BW105" i="5"/>
  <c r="BO109" i="5"/>
  <c r="BW109" i="5"/>
  <c r="BS111" i="5"/>
  <c r="BO113" i="5"/>
  <c r="BW113" i="5"/>
  <c r="BW118" i="5"/>
  <c r="BW122" i="5"/>
  <c r="BR105" i="5"/>
  <c r="BR109" i="5"/>
  <c r="BN111" i="5"/>
  <c r="BV111" i="5"/>
  <c r="BR113" i="5"/>
  <c r="BO118" i="5"/>
  <c r="BO111" i="5"/>
  <c r="BW111" i="5"/>
  <c r="BP118" i="5"/>
  <c r="BO122" i="5"/>
  <c r="BQ118" i="5"/>
  <c r="BV118" i="5"/>
  <c r="BN118" i="5"/>
  <c r="BU118" i="5"/>
  <c r="BM118" i="5"/>
  <c r="BR118" i="5"/>
  <c r="BR122" i="5"/>
  <c r="BU131" i="5"/>
  <c r="BM131" i="5"/>
  <c r="BT131" i="5"/>
  <c r="BS131" i="5"/>
  <c r="BX131" i="5"/>
  <c r="BP131" i="5"/>
  <c r="D131" i="5"/>
  <c r="BQ131" i="5"/>
  <c r="BO131" i="5"/>
  <c r="BN131" i="5"/>
  <c r="BW131" i="5"/>
  <c r="BV131" i="5"/>
  <c r="BR131" i="5"/>
  <c r="BO117" i="5"/>
  <c r="BW117" i="5"/>
  <c r="BS119" i="5"/>
  <c r="BO121" i="5"/>
  <c r="BW121" i="5"/>
  <c r="BS123" i="5"/>
  <c r="BT125" i="5"/>
  <c r="BU126" i="5"/>
  <c r="BT115" i="5"/>
  <c r="D117" i="5"/>
  <c r="BP117" i="5"/>
  <c r="BX117" i="5"/>
  <c r="BT119" i="5"/>
  <c r="D121" i="5"/>
  <c r="BP121" i="5"/>
  <c r="BX121" i="5"/>
  <c r="BT123" i="5"/>
  <c r="BV125" i="5"/>
  <c r="BW126" i="5"/>
  <c r="BV123" i="5"/>
  <c r="BN125" i="5"/>
  <c r="BM126" i="5"/>
  <c r="BR128" i="5"/>
  <c r="BQ128" i="5"/>
  <c r="BV128" i="5"/>
  <c r="BN128" i="5"/>
  <c r="BX128" i="5"/>
  <c r="BW128" i="5"/>
  <c r="BU128" i="5"/>
  <c r="BT128" i="5"/>
  <c r="BO128" i="5"/>
  <c r="BS128" i="5"/>
  <c r="BO115" i="5"/>
  <c r="BW115" i="5"/>
  <c r="BS117" i="5"/>
  <c r="BO119" i="5"/>
  <c r="BW119" i="5"/>
  <c r="BS121" i="5"/>
  <c r="BO123" i="5"/>
  <c r="BW123" i="5"/>
  <c r="BO125" i="5"/>
  <c r="BO126" i="5"/>
  <c r="D128" i="5"/>
  <c r="BS126" i="5"/>
  <c r="BR126" i="5"/>
  <c r="BV126" i="5"/>
  <c r="BN126" i="5"/>
  <c r="BP126" i="5"/>
  <c r="BU125" i="5"/>
  <c r="BM125" i="5"/>
  <c r="BX125" i="5"/>
  <c r="BP125" i="5"/>
  <c r="D125" i="5"/>
  <c r="BR125" i="5"/>
  <c r="D126" i="5"/>
  <c r="BQ126" i="5"/>
  <c r="BR124" i="5"/>
  <c r="BV132" i="5"/>
  <c r="BN132" i="5"/>
  <c r="BT132" i="5"/>
  <c r="BO132" i="5"/>
  <c r="BX132" i="5"/>
  <c r="BM132" i="5"/>
  <c r="BW132" i="5"/>
  <c r="BR132" i="5"/>
  <c r="BS132" i="5"/>
  <c r="BS141" i="5"/>
  <c r="BR141" i="5"/>
  <c r="BX141" i="5"/>
  <c r="BP141" i="5"/>
  <c r="D141" i="5"/>
  <c r="BU141" i="5"/>
  <c r="BM141" i="5"/>
  <c r="BT141" i="5"/>
  <c r="BV141" i="5"/>
  <c r="BQ141" i="5"/>
  <c r="BO141" i="5"/>
  <c r="BN141" i="5"/>
  <c r="BO124" i="5"/>
  <c r="BW124" i="5"/>
  <c r="BR134" i="5"/>
  <c r="BX134" i="5"/>
  <c r="BP134" i="5"/>
  <c r="D134" i="5"/>
  <c r="BV134" i="5"/>
  <c r="BU134" i="5"/>
  <c r="BT134" i="5"/>
  <c r="BS134" i="5"/>
  <c r="BO134" i="5"/>
  <c r="BW134" i="5"/>
  <c r="BT129" i="5"/>
  <c r="BR130" i="5"/>
  <c r="BU135" i="5"/>
  <c r="BR137" i="5"/>
  <c r="BX137" i="5"/>
  <c r="BP137" i="5"/>
  <c r="D137" i="5"/>
  <c r="BT137" i="5"/>
  <c r="BM137" i="5"/>
  <c r="BU137" i="5"/>
  <c r="BS137" i="5"/>
  <c r="BO137" i="5"/>
  <c r="BW137" i="5"/>
  <c r="BO129" i="5"/>
  <c r="BW129" i="5"/>
  <c r="BM130" i="5"/>
  <c r="BU130" i="5"/>
  <c r="BT133" i="5"/>
  <c r="BR133" i="5"/>
  <c r="BO133" i="5"/>
  <c r="BO135" i="5"/>
  <c r="D129" i="5"/>
  <c r="BP129" i="5"/>
  <c r="BX129" i="5"/>
  <c r="BN130" i="5"/>
  <c r="BV130" i="5"/>
  <c r="BQ135" i="5"/>
  <c r="BO130" i="5"/>
  <c r="BW130" i="5"/>
  <c r="BV135" i="5"/>
  <c r="BX135" i="5"/>
  <c r="BP135" i="5"/>
  <c r="D135" i="5"/>
  <c r="BW135" i="5"/>
  <c r="BN135" i="5"/>
  <c r="BR135" i="5"/>
  <c r="BN137" i="5"/>
  <c r="BS136" i="5"/>
  <c r="BM138" i="5"/>
  <c r="BW136" i="5"/>
  <c r="BQ138" i="5"/>
  <c r="BO139" i="5"/>
  <c r="BX138" i="5"/>
  <c r="BP138" i="5"/>
  <c r="D138" i="5"/>
  <c r="BV138" i="5"/>
  <c r="BN138" i="5"/>
  <c r="BR138" i="5"/>
  <c r="BS138" i="5"/>
  <c r="BQ139" i="5"/>
  <c r="BV139" i="5"/>
  <c r="BN139" i="5"/>
  <c r="BT139" i="5"/>
  <c r="BX139" i="5"/>
  <c r="BP139" i="5"/>
  <c r="D139" i="5"/>
  <c r="BR139" i="5"/>
  <c r="BT136" i="5"/>
  <c r="BR136" i="5"/>
  <c r="BV136" i="5"/>
  <c r="BN136" i="5"/>
  <c r="BP136" i="5"/>
  <c r="BW138" i="5"/>
  <c r="BU139" i="5"/>
  <c r="BN140" i="5"/>
  <c r="BV140" i="5"/>
  <c r="BR142" i="5"/>
  <c r="BO140" i="5"/>
  <c r="BW140" i="5"/>
  <c r="BS142" i="5"/>
  <c r="BR140" i="5"/>
  <c r="BN142" i="5"/>
  <c r="BV142" i="5"/>
  <c r="BO142" i="5"/>
  <c r="BW142" i="5"/>
  <c r="BT140" i="5"/>
  <c r="D142" i="5"/>
  <c r="BP142" i="5"/>
  <c r="BX142" i="5"/>
  <c r="D6" i="6" l="1"/>
  <c r="F6" i="6" s="1"/>
  <c r="B12" i="6"/>
  <c r="C12" i="6" s="1"/>
  <c r="D12" i="6" s="1"/>
  <c r="F12" i="6" s="1"/>
  <c r="B13" i="6" l="1"/>
  <c r="C13" i="6" s="1"/>
  <c r="D13" i="6" s="1"/>
  <c r="F13" i="6" s="1"/>
  <c r="G13" i="6" l="1"/>
  <c r="G7" i="6"/>
  <c r="G8" i="6"/>
  <c r="G9" i="6"/>
  <c r="G10" i="6"/>
  <c r="G11" i="6"/>
  <c r="G4" i="6"/>
  <c r="G12" i="6"/>
  <c r="G5" i="6"/>
  <c r="G3" i="6"/>
  <c r="G6" i="6"/>
  <c r="BL3" i="7" l="1"/>
  <c r="BD3" i="7"/>
  <c r="BK3" i="7"/>
  <c r="BC3" i="7"/>
  <c r="BJ3" i="7"/>
  <c r="BB3" i="7"/>
  <c r="BI3" i="7"/>
  <c r="BH3" i="7"/>
  <c r="BG3" i="7"/>
  <c r="BF3" i="7"/>
  <c r="BE3" i="7"/>
  <c r="BA3" i="7"/>
  <c r="BA132" i="1" l="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39" i="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CV11" i="4" l="1"/>
  <c r="CU11" i="4"/>
  <c r="CT11" i="4"/>
  <c r="CS11" i="4"/>
  <c r="CR11" i="4"/>
  <c r="CQ11" i="4"/>
  <c r="CP11" i="4"/>
  <c r="CO11" i="4"/>
  <c r="CN11" i="4"/>
  <c r="CM11" i="4"/>
  <c r="CL11" i="4"/>
  <c r="CK11" i="4"/>
  <c r="BL11" i="4"/>
  <c r="BK11" i="4"/>
  <c r="BJ11" i="4"/>
  <c r="BI11" i="4"/>
  <c r="BH11" i="4"/>
  <c r="BG11" i="4"/>
  <c r="BF11" i="4"/>
  <c r="BE11" i="4"/>
  <c r="BD11" i="4"/>
  <c r="BC11" i="4"/>
  <c r="BB11" i="4"/>
  <c r="BA11" i="4"/>
  <c r="AZ11" i="4"/>
  <c r="AY11" i="4"/>
  <c r="AX11" i="4"/>
  <c r="AW11" i="4"/>
  <c r="AV11" i="4"/>
  <c r="AU11" i="4"/>
  <c r="AT11" i="4"/>
  <c r="AS11" i="4"/>
  <c r="AR11" i="4"/>
  <c r="AQ11" i="4"/>
  <c r="AP11" i="4"/>
  <c r="AO11" i="4"/>
  <c r="AN11" i="4"/>
  <c r="AM11" i="4"/>
  <c r="AL11" i="4"/>
  <c r="AK11" i="4"/>
  <c r="AJ11" i="4"/>
  <c r="AI11" i="4"/>
  <c r="AH11" i="4"/>
  <c r="AG11" i="4"/>
  <c r="AF11" i="4"/>
  <c r="AE11" i="4"/>
  <c r="AD11" i="4"/>
  <c r="AC11" i="4"/>
  <c r="P11" i="4"/>
  <c r="O11" i="4"/>
  <c r="N11" i="4"/>
  <c r="M11" i="4"/>
  <c r="L11" i="4"/>
  <c r="K11" i="4"/>
  <c r="J11" i="4"/>
  <c r="I11" i="4"/>
  <c r="H11" i="4"/>
  <c r="G11" i="4"/>
  <c r="F11" i="4"/>
  <c r="E11" i="4"/>
  <c r="C11" i="4"/>
  <c r="CV10" i="4"/>
  <c r="DH10" i="4" s="1"/>
  <c r="DT10" i="4" s="1"/>
  <c r="CU10" i="4"/>
  <c r="DG10" i="4" s="1"/>
  <c r="DS10" i="4" s="1"/>
  <c r="CT10" i="4"/>
  <c r="DF10" i="4" s="1"/>
  <c r="DR10" i="4" s="1"/>
  <c r="CS10" i="4"/>
  <c r="DE10" i="4" s="1"/>
  <c r="DQ10" i="4" s="1"/>
  <c r="CR10" i="4"/>
  <c r="DD10" i="4" s="1"/>
  <c r="DP10" i="4" s="1"/>
  <c r="CQ10" i="4"/>
  <c r="DC10" i="4" s="1"/>
  <c r="DO10" i="4" s="1"/>
  <c r="CP10" i="4"/>
  <c r="DB10" i="4" s="1"/>
  <c r="DN10" i="4" s="1"/>
  <c r="CO10" i="4"/>
  <c r="DA10" i="4" s="1"/>
  <c r="DM10" i="4" s="1"/>
  <c r="CN10" i="4"/>
  <c r="CZ10" i="4" s="1"/>
  <c r="DL10" i="4" s="1"/>
  <c r="CM10" i="4"/>
  <c r="CY10" i="4" s="1"/>
  <c r="DK10" i="4" s="1"/>
  <c r="CL10" i="4"/>
  <c r="CX10" i="4" s="1"/>
  <c r="DJ10" i="4" s="1"/>
  <c r="CK10" i="4"/>
  <c r="CW10" i="4" s="1"/>
  <c r="DI10" i="4" s="1"/>
  <c r="CJ10" i="4"/>
  <c r="CI10" i="4"/>
  <c r="CH10" i="4"/>
  <c r="CG10" i="4"/>
  <c r="CF10" i="4"/>
  <c r="CE10" i="4"/>
  <c r="CD10" i="4"/>
  <c r="CC10" i="4"/>
  <c r="CB10" i="4"/>
  <c r="CA10" i="4"/>
  <c r="BZ10" i="4"/>
  <c r="BY10" i="4"/>
  <c r="D10" i="4"/>
  <c r="CV9" i="4"/>
  <c r="DH9" i="4" s="1"/>
  <c r="DT9" i="4" s="1"/>
  <c r="CU9" i="4"/>
  <c r="DG9" i="4" s="1"/>
  <c r="DS9" i="4" s="1"/>
  <c r="CT9" i="4"/>
  <c r="DF9" i="4" s="1"/>
  <c r="DR9" i="4" s="1"/>
  <c r="CS9" i="4"/>
  <c r="DE9" i="4" s="1"/>
  <c r="DQ9" i="4" s="1"/>
  <c r="CR9" i="4"/>
  <c r="DD9" i="4" s="1"/>
  <c r="DP9" i="4" s="1"/>
  <c r="CQ9" i="4"/>
  <c r="DC9" i="4" s="1"/>
  <c r="DO9" i="4" s="1"/>
  <c r="CP9" i="4"/>
  <c r="DB9" i="4" s="1"/>
  <c r="DN9" i="4" s="1"/>
  <c r="CO9" i="4"/>
  <c r="DA9" i="4" s="1"/>
  <c r="DM9" i="4" s="1"/>
  <c r="CN9" i="4"/>
  <c r="CZ9" i="4" s="1"/>
  <c r="DL9" i="4" s="1"/>
  <c r="CM9" i="4"/>
  <c r="CY9" i="4" s="1"/>
  <c r="DK9" i="4" s="1"/>
  <c r="CL9" i="4"/>
  <c r="CX9" i="4" s="1"/>
  <c r="DJ9" i="4" s="1"/>
  <c r="CK9" i="4"/>
  <c r="CW9" i="4" s="1"/>
  <c r="DI9" i="4" s="1"/>
  <c r="CJ9" i="4"/>
  <c r="CI9" i="4"/>
  <c r="CH9" i="4"/>
  <c r="CG9" i="4"/>
  <c r="CF9" i="4"/>
  <c r="CE9" i="4"/>
  <c r="CD9" i="4"/>
  <c r="CC9" i="4"/>
  <c r="CB9" i="4"/>
  <c r="CA9" i="4"/>
  <c r="BZ9" i="4"/>
  <c r="BY9" i="4"/>
  <c r="D9" i="4"/>
  <c r="CV8" i="4"/>
  <c r="DH8" i="4" s="1"/>
  <c r="DT8" i="4" s="1"/>
  <c r="CU8" i="4"/>
  <c r="DG8" i="4" s="1"/>
  <c r="DS8" i="4" s="1"/>
  <c r="CT8" i="4"/>
  <c r="DF8" i="4" s="1"/>
  <c r="DR8" i="4" s="1"/>
  <c r="CS8" i="4"/>
  <c r="DE8" i="4" s="1"/>
  <c r="DQ8" i="4" s="1"/>
  <c r="CR8" i="4"/>
  <c r="DD8" i="4" s="1"/>
  <c r="DP8" i="4" s="1"/>
  <c r="CQ8" i="4"/>
  <c r="DC8" i="4" s="1"/>
  <c r="DO8" i="4" s="1"/>
  <c r="CP8" i="4"/>
  <c r="DB8" i="4" s="1"/>
  <c r="DN8" i="4" s="1"/>
  <c r="CO8" i="4"/>
  <c r="DA8" i="4" s="1"/>
  <c r="DM8" i="4" s="1"/>
  <c r="CN8" i="4"/>
  <c r="CZ8" i="4" s="1"/>
  <c r="DL8" i="4" s="1"/>
  <c r="CM8" i="4"/>
  <c r="CY8" i="4" s="1"/>
  <c r="DK8" i="4" s="1"/>
  <c r="CL8" i="4"/>
  <c r="CX8" i="4" s="1"/>
  <c r="DJ8" i="4" s="1"/>
  <c r="CK8" i="4"/>
  <c r="CW8" i="4" s="1"/>
  <c r="DI8" i="4" s="1"/>
  <c r="CJ8" i="4"/>
  <c r="CI8" i="4"/>
  <c r="CH8" i="4"/>
  <c r="CG8" i="4"/>
  <c r="CF8" i="4"/>
  <c r="CE8" i="4"/>
  <c r="CD8" i="4"/>
  <c r="CC8" i="4"/>
  <c r="CB8" i="4"/>
  <c r="CA8" i="4"/>
  <c r="BZ8" i="4"/>
  <c r="BY8" i="4"/>
  <c r="D8" i="4"/>
  <c r="CV7" i="4"/>
  <c r="DH7" i="4" s="1"/>
  <c r="DT7" i="4" s="1"/>
  <c r="CU7" i="4"/>
  <c r="DG7" i="4" s="1"/>
  <c r="DS7" i="4" s="1"/>
  <c r="CT7" i="4"/>
  <c r="DF7" i="4" s="1"/>
  <c r="DR7" i="4" s="1"/>
  <c r="CS7" i="4"/>
  <c r="DE7" i="4" s="1"/>
  <c r="DQ7" i="4" s="1"/>
  <c r="CR7" i="4"/>
  <c r="DD7" i="4" s="1"/>
  <c r="DP7" i="4" s="1"/>
  <c r="CQ7" i="4"/>
  <c r="DC7" i="4" s="1"/>
  <c r="DO7" i="4" s="1"/>
  <c r="CP7" i="4"/>
  <c r="DB7" i="4" s="1"/>
  <c r="DN7" i="4" s="1"/>
  <c r="CO7" i="4"/>
  <c r="DA7" i="4" s="1"/>
  <c r="DM7" i="4" s="1"/>
  <c r="CN7" i="4"/>
  <c r="CZ7" i="4" s="1"/>
  <c r="DL7" i="4" s="1"/>
  <c r="CM7" i="4"/>
  <c r="CY7" i="4" s="1"/>
  <c r="DK7" i="4" s="1"/>
  <c r="CL7" i="4"/>
  <c r="CX7" i="4" s="1"/>
  <c r="DJ7" i="4" s="1"/>
  <c r="CK7" i="4"/>
  <c r="CW7" i="4" s="1"/>
  <c r="DI7" i="4" s="1"/>
  <c r="CJ7" i="4"/>
  <c r="CI7" i="4"/>
  <c r="CH7" i="4"/>
  <c r="CG7" i="4"/>
  <c r="CF7" i="4"/>
  <c r="CE7" i="4"/>
  <c r="CD7" i="4"/>
  <c r="CC7" i="4"/>
  <c r="CB7" i="4"/>
  <c r="CA7" i="4"/>
  <c r="BZ7" i="4"/>
  <c r="BY7" i="4"/>
  <c r="D7" i="4"/>
  <c r="CV6" i="4"/>
  <c r="DH6" i="4" s="1"/>
  <c r="DT6" i="4" s="1"/>
  <c r="CU6" i="4"/>
  <c r="DG6" i="4" s="1"/>
  <c r="DS6" i="4" s="1"/>
  <c r="CT6" i="4"/>
  <c r="DF6" i="4" s="1"/>
  <c r="DR6" i="4" s="1"/>
  <c r="CS6" i="4"/>
  <c r="DE6" i="4" s="1"/>
  <c r="DQ6" i="4" s="1"/>
  <c r="CR6" i="4"/>
  <c r="DD6" i="4" s="1"/>
  <c r="DP6" i="4" s="1"/>
  <c r="CQ6" i="4"/>
  <c r="DC6" i="4" s="1"/>
  <c r="DO6" i="4" s="1"/>
  <c r="CP6" i="4"/>
  <c r="DB6" i="4" s="1"/>
  <c r="DN6" i="4" s="1"/>
  <c r="CO6" i="4"/>
  <c r="DA6" i="4" s="1"/>
  <c r="DM6" i="4" s="1"/>
  <c r="CN6" i="4"/>
  <c r="CZ6" i="4" s="1"/>
  <c r="DL6" i="4" s="1"/>
  <c r="CM6" i="4"/>
  <c r="CY6" i="4" s="1"/>
  <c r="DK6" i="4" s="1"/>
  <c r="CL6" i="4"/>
  <c r="CX6" i="4" s="1"/>
  <c r="DJ6" i="4" s="1"/>
  <c r="CK6" i="4"/>
  <c r="CW6" i="4" s="1"/>
  <c r="DI6" i="4" s="1"/>
  <c r="CJ6" i="4"/>
  <c r="CI6" i="4"/>
  <c r="CH6" i="4"/>
  <c r="CG6" i="4"/>
  <c r="CF6" i="4"/>
  <c r="CE6" i="4"/>
  <c r="CD6" i="4"/>
  <c r="CC6" i="4"/>
  <c r="CB6" i="4"/>
  <c r="CA6" i="4"/>
  <c r="BZ6" i="4"/>
  <c r="BY6" i="4"/>
  <c r="D6" i="4"/>
  <c r="CV5" i="4"/>
  <c r="DH5" i="4" s="1"/>
  <c r="CU5" i="4"/>
  <c r="DG5" i="4" s="1"/>
  <c r="CT5" i="4"/>
  <c r="DF5" i="4" s="1"/>
  <c r="CS5" i="4"/>
  <c r="DE5" i="4" s="1"/>
  <c r="CR5" i="4"/>
  <c r="DD5" i="4" s="1"/>
  <c r="CQ5" i="4"/>
  <c r="DC5" i="4" s="1"/>
  <c r="DO5" i="4" s="1"/>
  <c r="CP5" i="4"/>
  <c r="DB5" i="4" s="1"/>
  <c r="DN5" i="4" s="1"/>
  <c r="CO5" i="4"/>
  <c r="DA5" i="4" s="1"/>
  <c r="DM5" i="4" s="1"/>
  <c r="CN5" i="4"/>
  <c r="CZ5" i="4" s="1"/>
  <c r="CM5" i="4"/>
  <c r="CY5" i="4" s="1"/>
  <c r="CL5" i="4"/>
  <c r="CX5" i="4" s="1"/>
  <c r="CK5" i="4"/>
  <c r="CW5" i="4" s="1"/>
  <c r="CJ5" i="4"/>
  <c r="CI5" i="4"/>
  <c r="CH5" i="4"/>
  <c r="CG5" i="4"/>
  <c r="CF5" i="4"/>
  <c r="CE5" i="4"/>
  <c r="CD5" i="4"/>
  <c r="CC5" i="4"/>
  <c r="CB5" i="4"/>
  <c r="CA5" i="4"/>
  <c r="BZ5" i="4"/>
  <c r="BY5" i="4"/>
  <c r="D5" i="4"/>
  <c r="DY8" i="4" l="1"/>
  <c r="EK8" i="4" s="1"/>
  <c r="DX9" i="4"/>
  <c r="EJ9" i="4" s="1"/>
  <c r="DY9" i="4"/>
  <c r="EK9" i="4" s="1"/>
  <c r="DX10" i="4"/>
  <c r="EJ10" i="4" s="1"/>
  <c r="DZ5" i="4"/>
  <c r="DY6" i="4"/>
  <c r="EK6" i="4" s="1"/>
  <c r="DX7" i="4"/>
  <c r="EJ7" i="4" s="1"/>
  <c r="EF7" i="4"/>
  <c r="ER7" i="4" s="1"/>
  <c r="DW8" i="4"/>
  <c r="EI8" i="4" s="1"/>
  <c r="DY7" i="4"/>
  <c r="EK7" i="4" s="1"/>
  <c r="DZ6" i="4"/>
  <c r="EL6" i="4" s="1"/>
  <c r="DX8" i="4"/>
  <c r="EJ8" i="4" s="1"/>
  <c r="DZ7" i="4"/>
  <c r="EL7" i="4" s="1"/>
  <c r="EF9" i="4"/>
  <c r="ER9" i="4" s="1"/>
  <c r="DW10" i="4"/>
  <c r="EI10" i="4" s="1"/>
  <c r="DZ8" i="4"/>
  <c r="EL8" i="4" s="1"/>
  <c r="EE9" i="4"/>
  <c r="EQ9" i="4" s="1"/>
  <c r="DW9" i="4"/>
  <c r="EI9" i="4" s="1"/>
  <c r="EA5" i="4"/>
  <c r="EF8" i="4"/>
  <c r="ER8" i="4" s="1"/>
  <c r="DV10" i="4"/>
  <c r="EH10" i="4" s="1"/>
  <c r="EA6" i="4"/>
  <c r="EM6" i="4" s="1"/>
  <c r="EE10" i="4"/>
  <c r="EQ10" i="4" s="1"/>
  <c r="ED10" i="4"/>
  <c r="EP10" i="4" s="1"/>
  <c r="EB6" i="4"/>
  <c r="EN6" i="4" s="1"/>
  <c r="EA7" i="4"/>
  <c r="EM7" i="4" s="1"/>
  <c r="EF10" i="4"/>
  <c r="ER10" i="4" s="1"/>
  <c r="DU6" i="4"/>
  <c r="EG6" i="4" s="1"/>
  <c r="EC6" i="4"/>
  <c r="EO6" i="4" s="1"/>
  <c r="EB7" i="4"/>
  <c r="EN7" i="4" s="1"/>
  <c r="EA8" i="4"/>
  <c r="EM8" i="4" s="1"/>
  <c r="DZ9" i="4"/>
  <c r="EL9" i="4" s="1"/>
  <c r="DY10" i="4"/>
  <c r="EK10" i="4" s="1"/>
  <c r="DV6" i="4"/>
  <c r="EH6" i="4" s="1"/>
  <c r="ED6" i="4"/>
  <c r="EP6" i="4" s="1"/>
  <c r="DU7" i="4"/>
  <c r="EG7" i="4" s="1"/>
  <c r="EC7" i="4"/>
  <c r="EO7" i="4" s="1"/>
  <c r="EB8" i="4"/>
  <c r="EN8" i="4" s="1"/>
  <c r="EA9" i="4"/>
  <c r="EM9" i="4" s="1"/>
  <c r="DZ10" i="4"/>
  <c r="EL10" i="4" s="1"/>
  <c r="DV7" i="4"/>
  <c r="EH7" i="4" s="1"/>
  <c r="DU8" i="4"/>
  <c r="EG8" i="4" s="1"/>
  <c r="EC8" i="4"/>
  <c r="EO8" i="4" s="1"/>
  <c r="EB9" i="4"/>
  <c r="EN9" i="4" s="1"/>
  <c r="EA10" i="4"/>
  <c r="EM10" i="4" s="1"/>
  <c r="EE6" i="4"/>
  <c r="EQ6" i="4" s="1"/>
  <c r="DY5" i="4"/>
  <c r="DX6" i="4"/>
  <c r="EJ6" i="4" s="1"/>
  <c r="EF6" i="4"/>
  <c r="ER6" i="4" s="1"/>
  <c r="DW7" i="4"/>
  <c r="EI7" i="4" s="1"/>
  <c r="EE7" i="4"/>
  <c r="EQ7" i="4" s="1"/>
  <c r="DV8" i="4"/>
  <c r="EH8" i="4" s="1"/>
  <c r="ED8" i="4"/>
  <c r="EP8" i="4" s="1"/>
  <c r="DU9" i="4"/>
  <c r="EG9" i="4" s="1"/>
  <c r="EC9" i="4"/>
  <c r="EO9" i="4" s="1"/>
  <c r="EB10" i="4"/>
  <c r="EN10" i="4" s="1"/>
  <c r="CF11" i="4"/>
  <c r="DW6" i="4"/>
  <c r="EI6" i="4" s="1"/>
  <c r="ED7" i="4"/>
  <c r="EP7" i="4" s="1"/>
  <c r="EE8" i="4"/>
  <c r="EQ8" i="4" s="1"/>
  <c r="DV9" i="4"/>
  <c r="EH9" i="4" s="1"/>
  <c r="ED9" i="4"/>
  <c r="EP9" i="4" s="1"/>
  <c r="DU10" i="4"/>
  <c r="EG10" i="4" s="1"/>
  <c r="EC10" i="4"/>
  <c r="EO10" i="4" s="1"/>
  <c r="D11" i="4"/>
  <c r="CC11" i="4"/>
  <c r="CD11" i="4"/>
  <c r="CE11" i="4"/>
  <c r="BY11" i="4"/>
  <c r="CG11" i="4"/>
  <c r="BZ11" i="4"/>
  <c r="CA11" i="4"/>
  <c r="CI11" i="4"/>
  <c r="CH11" i="4"/>
  <c r="CB11" i="4"/>
  <c r="CJ11" i="4"/>
  <c r="DD11" i="4"/>
  <c r="DO11" i="4"/>
  <c r="DI5" i="4"/>
  <c r="CW11" i="4"/>
  <c r="DQ5" i="4"/>
  <c r="EC5" i="4" s="1"/>
  <c r="DE11" i="4"/>
  <c r="DT5" i="4"/>
  <c r="EF5" i="4" s="1"/>
  <c r="DH11" i="4"/>
  <c r="DJ5" i="4"/>
  <c r="DV5" i="4" s="1"/>
  <c r="CX11" i="4"/>
  <c r="DR5" i="4"/>
  <c r="ED5" i="4" s="1"/>
  <c r="DF11" i="4"/>
  <c r="DP5" i="4"/>
  <c r="EB5" i="4" s="1"/>
  <c r="DM11" i="4"/>
  <c r="DN11" i="4"/>
  <c r="DS5" i="4"/>
  <c r="EE5" i="4" s="1"/>
  <c r="DG11" i="4"/>
  <c r="DK5" i="4"/>
  <c r="DW5" i="4" s="1"/>
  <c r="CY11" i="4"/>
  <c r="DL5" i="4"/>
  <c r="DX5" i="4" s="1"/>
  <c r="CZ11" i="4"/>
  <c r="DA11" i="4"/>
  <c r="DB11" i="4"/>
  <c r="DC11" i="4"/>
  <c r="EK5" i="4" l="1"/>
  <c r="EK11" i="4" s="1"/>
  <c r="DY11" i="4"/>
  <c r="DP11" i="4"/>
  <c r="DQ11" i="4"/>
  <c r="DK11" i="4"/>
  <c r="DR11" i="4"/>
  <c r="DT11" i="4"/>
  <c r="DU5" i="4"/>
  <c r="DI11" i="4"/>
  <c r="DS11" i="4"/>
  <c r="EM5" i="4"/>
  <c r="EM11" i="4" s="1"/>
  <c r="EA11" i="4"/>
  <c r="DL11" i="4"/>
  <c r="EL5" i="4"/>
  <c r="EL11" i="4" s="1"/>
  <c r="DZ11" i="4"/>
  <c r="DJ11" i="4"/>
  <c r="CJ17" i="4"/>
  <c r="CI17" i="4"/>
  <c r="CH17" i="4"/>
  <c r="CG17" i="4"/>
  <c r="CF17" i="4"/>
  <c r="CE17" i="4"/>
  <c r="CD17" i="4"/>
  <c r="CC17" i="4"/>
  <c r="CB17" i="4"/>
  <c r="CA17" i="4"/>
  <c r="BZ17" i="4"/>
  <c r="BY17" i="4"/>
  <c r="CJ16" i="4"/>
  <c r="CI16" i="4"/>
  <c r="CH16" i="4"/>
  <c r="CG16" i="4"/>
  <c r="CF16" i="4"/>
  <c r="CE16" i="4"/>
  <c r="CD16" i="4"/>
  <c r="CC16" i="4"/>
  <c r="CB16" i="4"/>
  <c r="CA16" i="4"/>
  <c r="BZ16" i="4"/>
  <c r="BY16" i="4"/>
  <c r="CJ15" i="4"/>
  <c r="CI15" i="4"/>
  <c r="CH15" i="4"/>
  <c r="CG15" i="4"/>
  <c r="CF15" i="4"/>
  <c r="CE15" i="4"/>
  <c r="CD15" i="4"/>
  <c r="CC15" i="4"/>
  <c r="CB15" i="4"/>
  <c r="CA15" i="4"/>
  <c r="BZ15" i="4"/>
  <c r="BY15" i="4"/>
  <c r="CJ14" i="4"/>
  <c r="CI14" i="4"/>
  <c r="CH14" i="4"/>
  <c r="CG14" i="4"/>
  <c r="CF14" i="4"/>
  <c r="CE14" i="4"/>
  <c r="CD14" i="4"/>
  <c r="CC14" i="4"/>
  <c r="CB14" i="4"/>
  <c r="CA14" i="4"/>
  <c r="BZ14" i="4"/>
  <c r="CV18" i="4"/>
  <c r="CU18" i="4"/>
  <c r="CT18" i="4"/>
  <c r="CS18" i="4"/>
  <c r="CR18" i="4"/>
  <c r="CQ18" i="4"/>
  <c r="CP18" i="4"/>
  <c r="CO18" i="4"/>
  <c r="CN18" i="4"/>
  <c r="CM18" i="4"/>
  <c r="CL18" i="4"/>
  <c r="CK18" i="4"/>
  <c r="CV17" i="4"/>
  <c r="DH17" i="4" s="1"/>
  <c r="DT17" i="4" s="1"/>
  <c r="CU17" i="4"/>
  <c r="DG17" i="4" s="1"/>
  <c r="DS17" i="4" s="1"/>
  <c r="CT17" i="4"/>
  <c r="DF17" i="4" s="1"/>
  <c r="DR17" i="4" s="1"/>
  <c r="CS17" i="4"/>
  <c r="DE17" i="4" s="1"/>
  <c r="DQ17" i="4" s="1"/>
  <c r="CR17" i="4"/>
  <c r="DD17" i="4" s="1"/>
  <c r="DP17" i="4" s="1"/>
  <c r="CQ17" i="4"/>
  <c r="DC17" i="4" s="1"/>
  <c r="DO17" i="4" s="1"/>
  <c r="CP17" i="4"/>
  <c r="DB17" i="4" s="1"/>
  <c r="DN17" i="4" s="1"/>
  <c r="CO17" i="4"/>
  <c r="DA17" i="4" s="1"/>
  <c r="DM17" i="4" s="1"/>
  <c r="CN17" i="4"/>
  <c r="CZ17" i="4" s="1"/>
  <c r="DL17" i="4" s="1"/>
  <c r="CM17" i="4"/>
  <c r="CY17" i="4" s="1"/>
  <c r="DK17" i="4" s="1"/>
  <c r="CL17" i="4"/>
  <c r="CX17" i="4" s="1"/>
  <c r="DJ17" i="4" s="1"/>
  <c r="CK17" i="4"/>
  <c r="CW17" i="4" s="1"/>
  <c r="DI17" i="4" s="1"/>
  <c r="CV16" i="4"/>
  <c r="DH16" i="4" s="1"/>
  <c r="DT16" i="4" s="1"/>
  <c r="CU16" i="4"/>
  <c r="DG16" i="4" s="1"/>
  <c r="DS16" i="4" s="1"/>
  <c r="CT16" i="4"/>
  <c r="DF16" i="4" s="1"/>
  <c r="DR16" i="4" s="1"/>
  <c r="CS16" i="4"/>
  <c r="DE16" i="4" s="1"/>
  <c r="DQ16" i="4" s="1"/>
  <c r="CR16" i="4"/>
  <c r="DD16" i="4" s="1"/>
  <c r="DP16" i="4" s="1"/>
  <c r="CQ16" i="4"/>
  <c r="DC16" i="4" s="1"/>
  <c r="DO16" i="4" s="1"/>
  <c r="CP16" i="4"/>
  <c r="DB16" i="4" s="1"/>
  <c r="DN16" i="4" s="1"/>
  <c r="CO16" i="4"/>
  <c r="DA16" i="4" s="1"/>
  <c r="DM16" i="4" s="1"/>
  <c r="CN16" i="4"/>
  <c r="CZ16" i="4" s="1"/>
  <c r="DL16" i="4" s="1"/>
  <c r="CM16" i="4"/>
  <c r="CY16" i="4" s="1"/>
  <c r="DK16" i="4" s="1"/>
  <c r="CL16" i="4"/>
  <c r="CX16" i="4" s="1"/>
  <c r="DJ16" i="4" s="1"/>
  <c r="CK16" i="4"/>
  <c r="CW16" i="4" s="1"/>
  <c r="DI16" i="4" s="1"/>
  <c r="CV15" i="4"/>
  <c r="DH15" i="4" s="1"/>
  <c r="DT15" i="4" s="1"/>
  <c r="CU15" i="4"/>
  <c r="DG15" i="4" s="1"/>
  <c r="DS15" i="4" s="1"/>
  <c r="CT15" i="4"/>
  <c r="DF15" i="4" s="1"/>
  <c r="DR15" i="4" s="1"/>
  <c r="CS15" i="4"/>
  <c r="DE15" i="4" s="1"/>
  <c r="DQ15" i="4" s="1"/>
  <c r="CR15" i="4"/>
  <c r="DD15" i="4" s="1"/>
  <c r="DP15" i="4" s="1"/>
  <c r="CQ15" i="4"/>
  <c r="DC15" i="4" s="1"/>
  <c r="DO15" i="4" s="1"/>
  <c r="CP15" i="4"/>
  <c r="DB15" i="4" s="1"/>
  <c r="DN15" i="4" s="1"/>
  <c r="CO15" i="4"/>
  <c r="DA15" i="4" s="1"/>
  <c r="DM15" i="4" s="1"/>
  <c r="CN15" i="4"/>
  <c r="CZ15" i="4" s="1"/>
  <c r="DL15" i="4" s="1"/>
  <c r="CM15" i="4"/>
  <c r="CY15" i="4" s="1"/>
  <c r="DK15" i="4" s="1"/>
  <c r="CL15" i="4"/>
  <c r="CX15" i="4" s="1"/>
  <c r="DJ15" i="4" s="1"/>
  <c r="CK15" i="4"/>
  <c r="CV14" i="4"/>
  <c r="CU14" i="4"/>
  <c r="CT14" i="4"/>
  <c r="CS14" i="4"/>
  <c r="CR14" i="4"/>
  <c r="CQ14" i="4"/>
  <c r="CP14" i="4"/>
  <c r="CO14" i="4"/>
  <c r="CN14" i="4"/>
  <c r="CM14" i="4"/>
  <c r="CL14" i="4"/>
  <c r="AZ18" i="4"/>
  <c r="AY18" i="4"/>
  <c r="AX18" i="4"/>
  <c r="AW18" i="4"/>
  <c r="AV18" i="4"/>
  <c r="AU18" i="4"/>
  <c r="AT18" i="4"/>
  <c r="AS18" i="4"/>
  <c r="AR18" i="4"/>
  <c r="AQ18" i="4"/>
  <c r="AP18" i="4"/>
  <c r="AO18" i="4"/>
  <c r="EA15" i="4" l="1"/>
  <c r="EM15" i="4" s="1"/>
  <c r="DW16" i="4"/>
  <c r="EI16" i="4" s="1"/>
  <c r="EE16" i="4"/>
  <c r="EQ16" i="4" s="1"/>
  <c r="DZ15" i="4"/>
  <c r="EL15" i="4" s="1"/>
  <c r="DV16" i="4"/>
  <c r="EH16" i="4" s="1"/>
  <c r="DZ17" i="4"/>
  <c r="EL17" i="4" s="1"/>
  <c r="ED16" i="4"/>
  <c r="EP16" i="4" s="1"/>
  <c r="EA17" i="4"/>
  <c r="EM17" i="4" s="1"/>
  <c r="DW15" i="4"/>
  <c r="EI15" i="4" s="1"/>
  <c r="DV15" i="4"/>
  <c r="EH15" i="4" s="1"/>
  <c r="ED15" i="4"/>
  <c r="EP15" i="4" s="1"/>
  <c r="DZ16" i="4"/>
  <c r="EL16" i="4" s="1"/>
  <c r="DV17" i="4"/>
  <c r="EH17" i="4" s="1"/>
  <c r="ED17" i="4"/>
  <c r="EP17" i="4" s="1"/>
  <c r="EB15" i="4"/>
  <c r="EN15" i="4" s="1"/>
  <c r="DX16" i="4"/>
  <c r="EJ16" i="4" s="1"/>
  <c r="EF16" i="4"/>
  <c r="ER16" i="4" s="1"/>
  <c r="EB17" i="4"/>
  <c r="EN17" i="4" s="1"/>
  <c r="DX15" i="4"/>
  <c r="EJ15" i="4" s="1"/>
  <c r="EF15" i="4"/>
  <c r="ER15" i="4" s="1"/>
  <c r="EB16" i="4"/>
  <c r="EN16" i="4" s="1"/>
  <c r="DX17" i="4"/>
  <c r="EJ17" i="4" s="1"/>
  <c r="EF17" i="4"/>
  <c r="ER17" i="4" s="1"/>
  <c r="EC15" i="4"/>
  <c r="EO15" i="4" s="1"/>
  <c r="DY16" i="4"/>
  <c r="EK16" i="4" s="1"/>
  <c r="DU17" i="4"/>
  <c r="EG17" i="4" s="1"/>
  <c r="EC17" i="4"/>
  <c r="EO17" i="4" s="1"/>
  <c r="EE15" i="4"/>
  <c r="EQ15" i="4" s="1"/>
  <c r="EA16" i="4"/>
  <c r="EM16" i="4" s="1"/>
  <c r="DW17" i="4"/>
  <c r="EI17" i="4" s="1"/>
  <c r="EE17" i="4"/>
  <c r="EQ17" i="4" s="1"/>
  <c r="DY15" i="4"/>
  <c r="EK15" i="4" s="1"/>
  <c r="DU16" i="4"/>
  <c r="EG16" i="4" s="1"/>
  <c r="EC16" i="4"/>
  <c r="EO16" i="4" s="1"/>
  <c r="DY17" i="4"/>
  <c r="EK17" i="4" s="1"/>
  <c r="DW11" i="4"/>
  <c r="EI5" i="4"/>
  <c r="EI11" i="4" s="1"/>
  <c r="DU11" i="4"/>
  <c r="EG5" i="4"/>
  <c r="EG11" i="4" s="1"/>
  <c r="EO5" i="4"/>
  <c r="EO11" i="4" s="1"/>
  <c r="EC11" i="4"/>
  <c r="EJ5" i="4"/>
  <c r="EJ11" i="4" s="1"/>
  <c r="DX11" i="4"/>
  <c r="ER5" i="4"/>
  <c r="ER11" i="4" s="1"/>
  <c r="EF11" i="4"/>
  <c r="EQ5" i="4"/>
  <c r="EQ11" i="4" s="1"/>
  <c r="EE11" i="4"/>
  <c r="EB11" i="4"/>
  <c r="EN5" i="4"/>
  <c r="EN11" i="4" s="1"/>
  <c r="EH5" i="4"/>
  <c r="EH11" i="4" s="1"/>
  <c r="DV11" i="4"/>
  <c r="ED11" i="4"/>
  <c r="EP5" i="4"/>
  <c r="EP11" i="4" s="1"/>
  <c r="CQ12" i="4"/>
  <c r="D16" i="4"/>
  <c r="E184" i="2" l="1"/>
  <c r="E183" i="2"/>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K14" i="4" l="1"/>
  <c r="CV13" i="4"/>
  <c r="CU13" i="4"/>
  <c r="CT13" i="4"/>
  <c r="CS13" i="4"/>
  <c r="CR13" i="4"/>
  <c r="CQ13" i="4"/>
  <c r="CP13" i="4"/>
  <c r="CO13" i="4"/>
  <c r="CN13" i="4"/>
  <c r="CM13" i="4"/>
  <c r="CL13" i="4"/>
  <c r="CK13" i="4"/>
  <c r="CW15" i="4" l="1"/>
  <c r="DI15" i="4" s="1"/>
  <c r="DU15" i="4" s="1"/>
  <c r="DH14" i="4"/>
  <c r="DT14" i="4" s="1"/>
  <c r="EF14" i="4" s="1"/>
  <c r="DG14" i="4"/>
  <c r="DS14" i="4" s="1"/>
  <c r="EE14" i="4" s="1"/>
  <c r="DF14" i="4"/>
  <c r="DR14" i="4" s="1"/>
  <c r="ED14" i="4" s="1"/>
  <c r="DE14" i="4"/>
  <c r="DQ14" i="4" s="1"/>
  <c r="EC14" i="4" s="1"/>
  <c r="DD14" i="4"/>
  <c r="DP14" i="4" s="1"/>
  <c r="EB14" i="4" s="1"/>
  <c r="DC14" i="4"/>
  <c r="DO14" i="4" s="1"/>
  <c r="EA14" i="4" s="1"/>
  <c r="DB14" i="4"/>
  <c r="DN14" i="4" s="1"/>
  <c r="DZ14" i="4" s="1"/>
  <c r="DA14" i="4"/>
  <c r="DM14" i="4" s="1"/>
  <c r="DY14" i="4" s="1"/>
  <c r="CZ14" i="4"/>
  <c r="DL14" i="4" s="1"/>
  <c r="DX14" i="4" s="1"/>
  <c r="CY14" i="4"/>
  <c r="DK14" i="4" s="1"/>
  <c r="DW14" i="4" s="1"/>
  <c r="CX14" i="4"/>
  <c r="DJ14" i="4" s="1"/>
  <c r="DV14" i="4" s="1"/>
  <c r="CW14" i="4"/>
  <c r="DI14" i="4" s="1"/>
  <c r="DH13" i="4"/>
  <c r="DT13" i="4" s="1"/>
  <c r="DG13" i="4"/>
  <c r="DS13" i="4" s="1"/>
  <c r="DF13" i="4"/>
  <c r="DR13" i="4" s="1"/>
  <c r="DE13" i="4"/>
  <c r="DQ13" i="4" s="1"/>
  <c r="DD13" i="4"/>
  <c r="DP13" i="4" s="1"/>
  <c r="DC13" i="4"/>
  <c r="DO13" i="4" s="1"/>
  <c r="DB13" i="4"/>
  <c r="DN13" i="4" s="1"/>
  <c r="DA13" i="4"/>
  <c r="DM13" i="4" s="1"/>
  <c r="CZ13" i="4"/>
  <c r="DL13" i="4" s="1"/>
  <c r="CY13" i="4"/>
  <c r="DK13" i="4" s="1"/>
  <c r="CX13" i="4"/>
  <c r="DJ13" i="4" s="1"/>
  <c r="CW13" i="4"/>
  <c r="DI13" i="4" s="1"/>
  <c r="BY14" i="4"/>
  <c r="CJ13" i="4"/>
  <c r="CI13" i="4"/>
  <c r="CH13" i="4"/>
  <c r="CG13" i="4"/>
  <c r="CF13" i="4"/>
  <c r="CE13" i="4"/>
  <c r="CD13" i="4"/>
  <c r="CC13" i="4"/>
  <c r="CB13" i="4"/>
  <c r="CA13" i="4"/>
  <c r="BZ13" i="4"/>
  <c r="BY13" i="4"/>
  <c r="D13" i="4"/>
  <c r="D14" i="4"/>
  <c r="D15" i="4"/>
  <c r="DU13" i="4" l="1"/>
  <c r="EG13" i="4" s="1"/>
  <c r="EC13" i="4"/>
  <c r="EO13" i="4" s="1"/>
  <c r="EB13" i="4"/>
  <c r="EN13" i="4" s="1"/>
  <c r="DX13" i="4"/>
  <c r="EJ13" i="4" s="1"/>
  <c r="DV13" i="4"/>
  <c r="EH13" i="4" s="1"/>
  <c r="DW13" i="4"/>
  <c r="EI13" i="4" s="1"/>
  <c r="EE13" i="4"/>
  <c r="EQ13" i="4" s="1"/>
  <c r="ED13" i="4"/>
  <c r="EP13" i="4" s="1"/>
  <c r="EF13" i="4"/>
  <c r="ER13" i="4" s="1"/>
  <c r="DY13" i="4"/>
  <c r="EK13" i="4" s="1"/>
  <c r="DU14" i="4"/>
  <c r="EG14" i="4" s="1"/>
  <c r="DZ13" i="4"/>
  <c r="EL13" i="4" s="1"/>
  <c r="EA13" i="4"/>
  <c r="EM13" i="4" s="1"/>
  <c r="EG15" i="4"/>
  <c r="EL14" i="4"/>
  <c r="EM14" i="4"/>
  <c r="EK14" i="4"/>
  <c r="EN14" i="4"/>
  <c r="EO14" i="4"/>
  <c r="EH14" i="4"/>
  <c r="EP14" i="4"/>
  <c r="EI14" i="4"/>
  <c r="EQ14" i="4"/>
  <c r="EJ14" i="4"/>
  <c r="ER14" i="4"/>
  <c r="BA19" i="1"/>
  <c r="BB19" i="1"/>
  <c r="BC19" i="1"/>
  <c r="BD19" i="1"/>
  <c r="BE19" i="1"/>
  <c r="BF19" i="1"/>
  <c r="BG19" i="1"/>
  <c r="BH19" i="1"/>
  <c r="BI19" i="1"/>
  <c r="BJ19" i="1"/>
  <c r="BK19" i="1"/>
  <c r="BL19" i="1"/>
  <c r="BL18" i="4"/>
  <c r="BK18" i="4"/>
  <c r="BJ18" i="4"/>
  <c r="BI18" i="4"/>
  <c r="BH18" i="4"/>
  <c r="BG18" i="4"/>
  <c r="BE18" i="4"/>
  <c r="BD18" i="4"/>
  <c r="BC18" i="4"/>
  <c r="BB18" i="4"/>
  <c r="BA18" i="4"/>
  <c r="BF18" i="4"/>
  <c r="BA15" i="1" l="1"/>
  <c r="BB15" i="1"/>
  <c r="BC15" i="1"/>
  <c r="BD15" i="1"/>
  <c r="BE15" i="1"/>
  <c r="BF15" i="1"/>
  <c r="BG15" i="1"/>
  <c r="BH15" i="1"/>
  <c r="BI15" i="1"/>
  <c r="BJ15" i="1"/>
  <c r="BK15" i="1"/>
  <c r="BL15" i="1"/>
  <c r="AN18" i="4"/>
  <c r="AM18" i="4"/>
  <c r="AL18" i="4"/>
  <c r="AK18" i="4"/>
  <c r="AJ18" i="4"/>
  <c r="AI18" i="4"/>
  <c r="AG18" i="4"/>
  <c r="AF18" i="4"/>
  <c r="AE18" i="4"/>
  <c r="AD18" i="4"/>
  <c r="AC18" i="4"/>
  <c r="AH18" i="4"/>
  <c r="CH12" i="4"/>
  <c r="CG12" i="4"/>
  <c r="CG18" i="4" s="1"/>
  <c r="BY12" i="4"/>
  <c r="BY18" i="4" s="1"/>
  <c r="CD12" i="4"/>
  <c r="P18" i="4"/>
  <c r="O18" i="4"/>
  <c r="N18" i="4"/>
  <c r="M18" i="4"/>
  <c r="L18" i="4"/>
  <c r="K18" i="4"/>
  <c r="J18" i="4"/>
  <c r="I18" i="4"/>
  <c r="H18" i="4"/>
  <c r="G18" i="4"/>
  <c r="F18" i="4"/>
  <c r="E18" i="4"/>
  <c r="CJ12" i="4"/>
  <c r="CJ18" i="4" s="1"/>
  <c r="CI12" i="4"/>
  <c r="CF12" i="4"/>
  <c r="CF18" i="4" s="1"/>
  <c r="CE12" i="4"/>
  <c r="CE18" i="4" s="1"/>
  <c r="CC12" i="4"/>
  <c r="CB12" i="4"/>
  <c r="CA12" i="4"/>
  <c r="CA18" i="4" s="1"/>
  <c r="BZ12" i="4"/>
  <c r="BZ18" i="4" s="1"/>
  <c r="CV12" i="4"/>
  <c r="CU12" i="4"/>
  <c r="CT12" i="4"/>
  <c r="CS12" i="4"/>
  <c r="CR12" i="4"/>
  <c r="CP12" i="4"/>
  <c r="CO12" i="4"/>
  <c r="CN12" i="4"/>
  <c r="CM12" i="4"/>
  <c r="CL12" i="4"/>
  <c r="CK12" i="4"/>
  <c r="D17" i="4"/>
  <c r="D12" i="4"/>
  <c r="C18" i="4"/>
  <c r="CA140" i="5" l="1"/>
  <c r="CA135" i="5"/>
  <c r="CH129" i="5"/>
  <c r="CH135" i="5"/>
  <c r="CA132" i="5"/>
  <c r="CE128" i="5"/>
  <c r="CD133" i="5"/>
  <c r="CA124" i="5"/>
  <c r="CG117" i="5"/>
  <c r="BZ115" i="5"/>
  <c r="BY121" i="5"/>
  <c r="CF115" i="5"/>
  <c r="BZ123" i="5"/>
  <c r="CH117" i="5"/>
  <c r="CB117" i="5"/>
  <c r="BZ117" i="5"/>
  <c r="CC105" i="5"/>
  <c r="CJ109" i="5"/>
  <c r="BY109" i="5"/>
  <c r="CI104" i="5"/>
  <c r="CI100" i="5"/>
  <c r="CD100" i="5"/>
  <c r="CC98" i="5"/>
  <c r="CJ91" i="5"/>
  <c r="CD81" i="5"/>
  <c r="CJ93" i="5"/>
  <c r="CC93" i="5"/>
  <c r="CG87" i="5"/>
  <c r="CF81" i="5"/>
  <c r="CI95" i="5"/>
  <c r="BZ85" i="5"/>
  <c r="CF83" i="5"/>
  <c r="BY69" i="5"/>
  <c r="CH84" i="5"/>
  <c r="CA92" i="5"/>
  <c r="CI73" i="5"/>
  <c r="CG62" i="5"/>
  <c r="CG69" i="5"/>
  <c r="CF68" i="5"/>
  <c r="CD58" i="5"/>
  <c r="CA74" i="5"/>
  <c r="CB63" i="5"/>
  <c r="CC51" i="5"/>
  <c r="CF69" i="5"/>
  <c r="CF53" i="5"/>
  <c r="CI77" i="5"/>
  <c r="CF50" i="5"/>
  <c r="CC57" i="5"/>
  <c r="CH59" i="5"/>
  <c r="BY70" i="5"/>
  <c r="CG46" i="5"/>
  <c r="CI52" i="5"/>
  <c r="CI50" i="5"/>
  <c r="CG50" i="5"/>
  <c r="BY58" i="5"/>
  <c r="CI57" i="5"/>
  <c r="BY38" i="5"/>
  <c r="BY28" i="5"/>
  <c r="CG93" i="5"/>
  <c r="CB42" i="5"/>
  <c r="BZ47" i="5"/>
  <c r="CA36" i="5"/>
  <c r="CG34" i="5"/>
  <c r="BY12" i="5"/>
  <c r="CE23" i="5"/>
  <c r="CD21" i="5"/>
  <c r="CB7" i="5"/>
  <c r="CA21" i="5"/>
  <c r="CG7" i="5"/>
  <c r="BY26" i="5"/>
  <c r="CI10" i="5"/>
  <c r="CA33" i="5"/>
  <c r="CD11" i="5"/>
  <c r="CA25" i="5"/>
  <c r="CJ35" i="5"/>
  <c r="CH9" i="5"/>
  <c r="CD23" i="5"/>
  <c r="BZ8" i="5"/>
  <c r="CB79" i="5"/>
  <c r="CG40" i="5"/>
  <c r="CE38" i="5"/>
  <c r="CG6" i="5"/>
  <c r="CH23" i="5"/>
  <c r="CA27" i="5"/>
  <c r="CF25" i="5"/>
  <c r="CB20" i="5"/>
  <c r="CJ6" i="5"/>
  <c r="CF19" i="5"/>
  <c r="CF35" i="5"/>
  <c r="CG21" i="5"/>
  <c r="CI47" i="5"/>
  <c r="CH55" i="5"/>
  <c r="BZ58" i="5"/>
  <c r="CC23" i="5"/>
  <c r="CC17" i="5"/>
  <c r="CJ25" i="5"/>
  <c r="CH20" i="5"/>
  <c r="CD75" i="5"/>
  <c r="CF40" i="5"/>
  <c r="CJ51" i="5"/>
  <c r="CI88" i="5"/>
  <c r="CJ60" i="5"/>
  <c r="CI97" i="5"/>
  <c r="CB83" i="5"/>
  <c r="CE87" i="5"/>
  <c r="CG23" i="5"/>
  <c r="BY8" i="5"/>
  <c r="BZ22" i="5"/>
  <c r="CH38" i="5"/>
  <c r="CG29" i="5"/>
  <c r="CA43" i="5"/>
  <c r="CI55" i="5"/>
  <c r="CE88" i="5"/>
  <c r="CA71" i="5"/>
  <c r="CH94" i="5"/>
  <c r="CA95" i="5"/>
  <c r="CI8" i="5"/>
  <c r="CI31" i="5"/>
  <c r="CF18" i="5"/>
  <c r="CH22" i="5"/>
  <c r="CE25" i="5"/>
  <c r="CF75" i="5"/>
  <c r="CG56" i="5"/>
  <c r="CA55" i="5"/>
  <c r="CB88" i="5"/>
  <c r="CJ42" i="5"/>
  <c r="BZ31" i="5"/>
  <c r="CG19" i="5"/>
  <c r="CE20" i="5"/>
  <c r="CJ39" i="5"/>
  <c r="CB28" i="5"/>
  <c r="CB45" i="5"/>
  <c r="CE66" i="5"/>
  <c r="CB72" i="5"/>
  <c r="BZ69" i="5"/>
  <c r="CF90" i="5"/>
  <c r="CA30" i="5"/>
  <c r="CI80" i="5"/>
  <c r="CF78" i="5"/>
  <c r="CH91" i="5"/>
  <c r="CF120" i="5"/>
  <c r="CF116" i="5"/>
  <c r="CI117" i="5"/>
  <c r="BZ137" i="5"/>
  <c r="CH139" i="5"/>
  <c r="BY36" i="5"/>
  <c r="CJ64" i="5"/>
  <c r="CF82" i="5"/>
  <c r="CE100" i="5"/>
  <c r="CF108" i="5"/>
  <c r="CH122" i="5"/>
  <c r="CA121" i="5"/>
  <c r="CF129" i="5"/>
  <c r="CE140" i="5"/>
  <c r="CB32" i="5"/>
  <c r="CB64" i="5"/>
  <c r="CC82" i="5"/>
  <c r="CC101" i="5"/>
  <c r="BY107" i="5"/>
  <c r="CB116" i="5"/>
  <c r="CA131" i="5"/>
  <c r="CE135" i="5"/>
  <c r="CA138" i="5"/>
  <c r="CE26" i="5"/>
  <c r="CB68" i="5"/>
  <c r="CI85" i="5"/>
  <c r="CD99" i="5"/>
  <c r="CE127" i="5"/>
  <c r="CF110" i="5"/>
  <c r="CC131" i="5"/>
  <c r="CH141" i="5"/>
  <c r="CE138" i="5"/>
  <c r="BZ7" i="5"/>
  <c r="CF43" i="5"/>
  <c r="BZ74" i="5"/>
  <c r="CD79" i="5"/>
  <c r="CE95" i="5"/>
  <c r="CH109" i="5"/>
  <c r="CJ119" i="5"/>
  <c r="CF132" i="5"/>
  <c r="CC136" i="5"/>
  <c r="CF51" i="5"/>
  <c r="CJ97" i="5"/>
  <c r="CJ104" i="5"/>
  <c r="CE126" i="5"/>
  <c r="CI87" i="5"/>
  <c r="CH25" i="5"/>
  <c r="CG100" i="5"/>
  <c r="CA123" i="5"/>
  <c r="CC58" i="5"/>
  <c r="BZ126" i="5"/>
  <c r="CF104" i="5"/>
  <c r="CE84" i="5"/>
  <c r="CC125" i="5"/>
  <c r="CC142" i="5"/>
  <c r="CJ142" i="5"/>
  <c r="CI133" i="5"/>
  <c r="BY138" i="5"/>
  <c r="CG133" i="5"/>
  <c r="BY130" i="5"/>
  <c r="CG124" i="5"/>
  <c r="CD124" i="5"/>
  <c r="BY134" i="5"/>
  <c r="CA115" i="5"/>
  <c r="CI113" i="5"/>
  <c r="BZ119" i="5"/>
  <c r="CD125" i="5"/>
  <c r="CJ118" i="5"/>
  <c r="CF113" i="5"/>
  <c r="CH115" i="5"/>
  <c r="CG115" i="5"/>
  <c r="BY111" i="5"/>
  <c r="CB107" i="5"/>
  <c r="CE108" i="5"/>
  <c r="BY103" i="5"/>
  <c r="BY98" i="5"/>
  <c r="CG99" i="5"/>
  <c r="CH93" i="5"/>
  <c r="CB87" i="5"/>
  <c r="CC99" i="5"/>
  <c r="CC91" i="5"/>
  <c r="BY91" i="5"/>
  <c r="CD84" i="5"/>
  <c r="CG78" i="5"/>
  <c r="CG85" i="5"/>
  <c r="BY82" i="5"/>
  <c r="CI78" i="5"/>
  <c r="CE68" i="5"/>
  <c r="CA83" i="5"/>
  <c r="BZ90" i="5"/>
  <c r="CA72" i="5"/>
  <c r="CI61" i="5"/>
  <c r="CG65" i="5"/>
  <c r="CJ67" i="5"/>
  <c r="CA57" i="5"/>
  <c r="CF73" i="5"/>
  <c r="BY62" i="5"/>
  <c r="CD50" i="5"/>
  <c r="BZ67" i="5"/>
  <c r="CI81" i="5"/>
  <c r="CD69" i="5"/>
  <c r="CH49" i="5"/>
  <c r="CI54" i="5"/>
  <c r="CB54" i="5"/>
  <c r="CE59" i="5"/>
  <c r="BZ45" i="5"/>
  <c r="CH51" i="5"/>
  <c r="CB48" i="5"/>
  <c r="CA41" i="5"/>
  <c r="CG51" i="5"/>
  <c r="BZ51" i="5"/>
  <c r="CB37" i="5"/>
  <c r="CC26" i="5"/>
  <c r="CH72" i="5"/>
  <c r="CH41" i="5"/>
  <c r="BY46" i="5"/>
  <c r="CB46" i="5"/>
  <c r="CI29" i="5"/>
  <c r="CC11" i="5"/>
  <c r="CJ22" i="5"/>
  <c r="CD74" i="5"/>
  <c r="CG18" i="5"/>
  <c r="CC9" i="5"/>
  <c r="CB18" i="5"/>
  <c r="CI7" i="5"/>
  <c r="CF20" i="5"/>
  <c r="CG30" i="5"/>
  <c r="CF7" i="5"/>
  <c r="CJ8" i="5"/>
  <c r="CB22" i="5"/>
  <c r="CJ34" i="5"/>
  <c r="BZ9" i="5"/>
  <c r="CJ28" i="5"/>
  <c r="CG31" i="5"/>
  <c r="CD10" i="5"/>
  <c r="CE24" i="5"/>
  <c r="CA16" i="5"/>
  <c r="CE40" i="5"/>
  <c r="CE5" i="5"/>
  <c r="CF14" i="5"/>
  <c r="CH32" i="5"/>
  <c r="BZ29" i="5"/>
  <c r="BZ10" i="5"/>
  <c r="CJ10" i="5"/>
  <c r="CC27" i="5"/>
  <c r="CC21" i="5"/>
  <c r="BY25" i="5"/>
  <c r="CH47" i="5"/>
  <c r="CF59" i="5"/>
  <c r="CH70" i="5"/>
  <c r="BZ23" i="5"/>
  <c r="CH29" i="5"/>
  <c r="CB29" i="5"/>
  <c r="CF29" i="5"/>
  <c r="CJ75" i="5"/>
  <c r="CC43" i="5"/>
  <c r="CB59" i="5"/>
  <c r="CC66" i="5"/>
  <c r="CG64" i="5"/>
  <c r="CE97" i="5"/>
  <c r="CB61" i="5"/>
  <c r="CA93" i="5"/>
  <c r="CD31" i="5"/>
  <c r="CG17" i="5"/>
  <c r="CJ29" i="5"/>
  <c r="CI35" i="5"/>
  <c r="CB38" i="5"/>
  <c r="CC47" i="5"/>
  <c r="BZ60" i="5"/>
  <c r="CF58" i="5"/>
  <c r="CB60" i="5"/>
  <c r="CH53" i="5"/>
  <c r="CG90" i="5"/>
  <c r="CG44" i="5"/>
  <c r="CD6" i="5"/>
  <c r="BZ26" i="5"/>
  <c r="CA35" i="5"/>
  <c r="CD35" i="5"/>
  <c r="CH56" i="5"/>
  <c r="CE82" i="5"/>
  <c r="CC62" i="5"/>
  <c r="BZ6" i="5"/>
  <c r="CD27" i="5"/>
  <c r="CI30" i="5"/>
  <c r="CI20" i="5"/>
  <c r="CA48" i="5"/>
  <c r="CC55" i="5"/>
  <c r="CC74" i="5"/>
  <c r="CI74" i="5"/>
  <c r="CJ78" i="5"/>
  <c r="CG92" i="5"/>
  <c r="CD30" i="5"/>
  <c r="CG54" i="5"/>
  <c r="CH83" i="5"/>
  <c r="CB96" i="5"/>
  <c r="CE106" i="5"/>
  <c r="CG110" i="5"/>
  <c r="CD118" i="5"/>
  <c r="CD135" i="5"/>
  <c r="CC110" i="5"/>
  <c r="BY52" i="5"/>
  <c r="CG72" i="5"/>
  <c r="CE89" i="5"/>
  <c r="BZ120" i="5"/>
  <c r="CH113" i="5"/>
  <c r="CI131" i="5"/>
  <c r="CJ126" i="5"/>
  <c r="CF134" i="5"/>
  <c r="CH138" i="5"/>
  <c r="CD43" i="5"/>
  <c r="CI70" i="5"/>
  <c r="BZ77" i="5"/>
  <c r="CC102" i="5"/>
  <c r="CH105" i="5"/>
  <c r="CJ110" i="5"/>
  <c r="CE131" i="5"/>
  <c r="CC141" i="5"/>
  <c r="CJ136" i="5"/>
  <c r="BZ64" i="5"/>
  <c r="CG86" i="5"/>
  <c r="CE91" i="5"/>
  <c r="CG120" i="5"/>
  <c r="CD127" i="5"/>
  <c r="CB110" i="5"/>
  <c r="CB119" i="5"/>
  <c r="CE141" i="5"/>
  <c r="CF139" i="5"/>
  <c r="CA13" i="5"/>
  <c r="BZ42" i="5"/>
  <c r="CF67" i="5"/>
  <c r="CB65" i="5"/>
  <c r="CB102" i="5"/>
  <c r="CG127" i="5"/>
  <c r="CE113" i="5"/>
  <c r="CE124" i="5"/>
  <c r="BZ130" i="5"/>
  <c r="CI142" i="5"/>
  <c r="CD88" i="5"/>
  <c r="CE65" i="5"/>
  <c r="CD89" i="5"/>
  <c r="BZ112" i="5"/>
  <c r="CH111" i="5"/>
  <c r="CE130" i="5"/>
  <c r="CE137" i="5"/>
  <c r="CE75" i="5"/>
  <c r="CJ92" i="5"/>
  <c r="CB106" i="5"/>
  <c r="CH44" i="5"/>
  <c r="CF54" i="5"/>
  <c r="CJ83" i="5"/>
  <c r="CD96" i="5"/>
  <c r="CF100" i="5"/>
  <c r="CB127" i="5"/>
  <c r="CE109" i="5"/>
  <c r="CG125" i="5"/>
  <c r="CH134" i="5"/>
  <c r="BZ140" i="5"/>
  <c r="CJ72" i="5"/>
  <c r="CH96" i="5"/>
  <c r="CF127" i="5"/>
  <c r="CH132" i="5"/>
  <c r="CG108" i="5"/>
  <c r="CJ137" i="5"/>
  <c r="CA89" i="5"/>
  <c r="CH126" i="5"/>
  <c r="CH137" i="5"/>
  <c r="CI66" i="5"/>
  <c r="CJ96" i="5"/>
  <c r="CB142" i="5"/>
  <c r="CG142" i="5"/>
  <c r="BZ139" i="5"/>
  <c r="CA137" i="5"/>
  <c r="CE132" i="5"/>
  <c r="CC129" i="5"/>
  <c r="CG123" i="5"/>
  <c r="CI129" i="5"/>
  <c r="CJ124" i="5"/>
  <c r="CJ113" i="5"/>
  <c r="CA113" i="5"/>
  <c r="CC117" i="5"/>
  <c r="CG121" i="5"/>
  <c r="CG113" i="5"/>
  <c r="CG111" i="5"/>
  <c r="CC113" i="5"/>
  <c r="CI114" i="5"/>
  <c r="CA105" i="5"/>
  <c r="CA106" i="5"/>
  <c r="CF105" i="5"/>
  <c r="CH98" i="5"/>
  <c r="CF93" i="5"/>
  <c r="CG104" i="5"/>
  <c r="BZ93" i="5"/>
  <c r="CJ85" i="5"/>
  <c r="CG96" i="5"/>
  <c r="CF89" i="5"/>
  <c r="CB89" i="5"/>
  <c r="CG81" i="5"/>
  <c r="CB91" i="5"/>
  <c r="CH107" i="5"/>
  <c r="BZ78" i="5"/>
  <c r="CF77" i="5"/>
  <c r="CH67" i="5"/>
  <c r="CG79" i="5"/>
  <c r="CH86" i="5"/>
  <c r="CG70" i="5"/>
  <c r="CH95" i="5"/>
  <c r="CG61" i="5"/>
  <c r="CC65" i="5"/>
  <c r="CB55" i="5"/>
  <c r="BZ71" i="5"/>
  <c r="CA61" i="5"/>
  <c r="CF49" i="5"/>
  <c r="CB66" i="5"/>
  <c r="CI72" i="5"/>
  <c r="CE64" i="5"/>
  <c r="CD45" i="5"/>
  <c r="CD53" i="5"/>
  <c r="CC53" i="5"/>
  <c r="CJ58" i="5"/>
  <c r="CC41" i="5"/>
  <c r="BZ49" i="5"/>
  <c r="CB41" i="5"/>
  <c r="CH40" i="5"/>
  <c r="CI49" i="5"/>
  <c r="CJ43" i="5"/>
  <c r="CD36" i="5"/>
  <c r="CG24" i="5"/>
  <c r="CE55" i="5"/>
  <c r="CA40" i="5"/>
  <c r="CF45" i="5"/>
  <c r="CF41" i="5"/>
  <c r="CE27" i="5"/>
  <c r="CC16" i="5"/>
  <c r="CJ71" i="5"/>
  <c r="CE13" i="5"/>
  <c r="CC48" i="5"/>
  <c r="CG16" i="5"/>
  <c r="CA7" i="5"/>
  <c r="BY81" i="5"/>
  <c r="BY18" i="5"/>
  <c r="BY7" i="5"/>
  <c r="CD25" i="5"/>
  <c r="CC36" i="5"/>
  <c r="CB14" i="5"/>
  <c r="BY22" i="5"/>
  <c r="CB8" i="5"/>
  <c r="BY6" i="5"/>
  <c r="CH33" i="5"/>
  <c r="BY19" i="5"/>
  <c r="CI34" i="5"/>
  <c r="CI24" i="5"/>
  <c r="CB47" i="5"/>
  <c r="CJ13" i="5"/>
  <c r="CH17" i="5"/>
  <c r="CD16" i="5"/>
  <c r="CI16" i="5"/>
  <c r="CH48" i="5"/>
  <c r="CF13" i="5"/>
  <c r="CJ24" i="5"/>
  <c r="BZ27" i="5"/>
  <c r="CE32" i="5"/>
  <c r="CG33" i="5"/>
  <c r="CJ56" i="5"/>
  <c r="CA59" i="5"/>
  <c r="CG9" i="5"/>
  <c r="CB31" i="5"/>
  <c r="CG39" i="5"/>
  <c r="CB35" i="5"/>
  <c r="BZ21" i="5"/>
  <c r="CB56" i="5"/>
  <c r="CC46" i="5"/>
  <c r="BZ70" i="5"/>
  <c r="CG67" i="5"/>
  <c r="CE69" i="5"/>
  <c r="CH82" i="5"/>
  <c r="BZ87" i="5"/>
  <c r="CJ44" i="5"/>
  <c r="CB33" i="5"/>
  <c r="CG36" i="5"/>
  <c r="CJ57" i="5"/>
  <c r="CF36" i="5"/>
  <c r="CG59" i="5"/>
  <c r="CE58" i="5"/>
  <c r="CG63" i="5"/>
  <c r="BZ65" i="5"/>
  <c r="CI90" i="5"/>
  <c r="CI9" i="5"/>
  <c r="CC44" i="5"/>
  <c r="CF9" i="5"/>
  <c r="CJ33" i="5"/>
  <c r="CH16" i="5"/>
  <c r="CE46" i="5"/>
  <c r="CJ52" i="5"/>
  <c r="CJ73" i="5"/>
  <c r="BZ66" i="5"/>
  <c r="CB9" i="5"/>
  <c r="CH7" i="5"/>
  <c r="CA34" i="5"/>
  <c r="CA24" i="5"/>
  <c r="CD48" i="5"/>
  <c r="BZ54" i="5"/>
  <c r="CE63" i="5"/>
  <c r="BY86" i="5"/>
  <c r="CE78" i="5"/>
  <c r="BY56" i="5"/>
  <c r="CC88" i="5"/>
  <c r="CE92" i="5"/>
  <c r="CB101" i="5"/>
  <c r="CI107" i="5"/>
  <c r="CH114" i="5"/>
  <c r="CG131" i="5"/>
  <c r="CF136" i="5"/>
  <c r="CE134" i="5"/>
  <c r="CJ49" i="5"/>
  <c r="CA86" i="5"/>
  <c r="CG95" i="5"/>
  <c r="CF99" i="5"/>
  <c r="CG116" i="5"/>
  <c r="CH131" i="5"/>
  <c r="CD126" i="5"/>
  <c r="CD134" i="5"/>
  <c r="CE50" i="5"/>
  <c r="BY72" i="5"/>
  <c r="CC84" i="5"/>
  <c r="CC120" i="5"/>
  <c r="BY106" i="5"/>
  <c r="CC114" i="5"/>
  <c r="BY131" i="5"/>
  <c r="CJ129" i="5"/>
  <c r="CD142" i="5"/>
  <c r="CE49" i="5"/>
  <c r="CH97" i="5"/>
  <c r="CD93" i="5"/>
  <c r="CH103" i="5"/>
  <c r="BZ103" i="5"/>
  <c r="CG114" i="5"/>
  <c r="CJ123" i="5"/>
  <c r="CC134" i="5"/>
  <c r="CB136" i="5"/>
  <c r="CH50" i="5"/>
  <c r="CC60" i="5"/>
  <c r="CG84" i="5"/>
  <c r="CA102" i="5"/>
  <c r="CB108" i="5"/>
  <c r="CC126" i="5"/>
  <c r="CI125" i="5"/>
  <c r="CD137" i="5"/>
  <c r="CJ122" i="5"/>
  <c r="CE62" i="5"/>
  <c r="CD83" i="5"/>
  <c r="BZ96" i="5"/>
  <c r="CD107" i="5"/>
  <c r="CG118" i="5"/>
  <c r="BY132" i="5"/>
  <c r="CI136" i="5"/>
  <c r="CC59" i="5"/>
  <c r="BZ91" i="5"/>
  <c r="CE115" i="5"/>
  <c r="CE81" i="5"/>
  <c r="CI76" i="5"/>
  <c r="CB82" i="5"/>
  <c r="BZ101" i="5"/>
  <c r="CA100" i="5"/>
  <c r="CI118" i="5"/>
  <c r="BY126" i="5"/>
  <c r="BZ12" i="5"/>
  <c r="CB134" i="5"/>
  <c r="CD111" i="5"/>
  <c r="CD64" i="5"/>
  <c r="CB97" i="5"/>
  <c r="CI140" i="5"/>
  <c r="CG140" i="5"/>
  <c r="CB138" i="5"/>
  <c r="CG136" i="5"/>
  <c r="CA130" i="5"/>
  <c r="CJ130" i="5"/>
  <c r="BY123" i="5"/>
  <c r="CC124" i="5"/>
  <c r="BY124" i="5"/>
  <c r="CB113" i="5"/>
  <c r="CI109" i="5"/>
  <c r="CI115" i="5"/>
  <c r="CH119" i="5"/>
  <c r="CJ111" i="5"/>
  <c r="CH110" i="5"/>
  <c r="CF111" i="5"/>
  <c r="BY113" i="5"/>
  <c r="CG126" i="5"/>
  <c r="CG105" i="5"/>
  <c r="CF103" i="5"/>
  <c r="CB124" i="5"/>
  <c r="CA103" i="5"/>
  <c r="BY99" i="5"/>
  <c r="CD91" i="5"/>
  <c r="CE99" i="5"/>
  <c r="CF91" i="5"/>
  <c r="CJ87" i="5"/>
  <c r="CF87" i="5"/>
  <c r="CH78" i="5"/>
  <c r="CC87" i="5"/>
  <c r="BY104" i="5"/>
  <c r="CB77" i="5"/>
  <c r="CJ74" i="5"/>
  <c r="CJ66" i="5"/>
  <c r="CD78" i="5"/>
  <c r="CD82" i="5"/>
  <c r="CI69" i="5"/>
  <c r="CA82" i="5"/>
  <c r="CG57" i="5"/>
  <c r="CI64" i="5"/>
  <c r="CI53" i="5"/>
  <c r="CB70" i="5"/>
  <c r="CA60" i="5"/>
  <c r="CD46" i="5"/>
  <c r="BY65" i="5"/>
  <c r="CA69" i="5"/>
  <c r="CJ63" i="5"/>
  <c r="CC69" i="5"/>
  <c r="CB50" i="5"/>
  <c r="CA50" i="5"/>
  <c r="CJ55" i="5"/>
  <c r="CC73" i="5"/>
  <c r="CG47" i="5"/>
  <c r="CI40" i="5"/>
  <c r="CG37" i="5"/>
  <c r="CF42" i="5"/>
  <c r="CE42" i="5"/>
  <c r="CC34" i="5"/>
  <c r="BY24" i="5"/>
  <c r="CE52" i="5"/>
  <c r="BZ37" i="5"/>
  <c r="BZ43" i="5"/>
  <c r="CJ40" i="5"/>
  <c r="CJ26" i="5"/>
  <c r="CC7" i="5"/>
  <c r="CG14" i="5"/>
  <c r="CB40" i="5"/>
  <c r="CJ11" i="5"/>
  <c r="CI45" i="5"/>
  <c r="CD13" i="5"/>
  <c r="CH52" i="5"/>
  <c r="CF16" i="5"/>
  <c r="CG22" i="5"/>
  <c r="CC32" i="5"/>
  <c r="CF6" i="5"/>
  <c r="CF12" i="5"/>
  <c r="CH19" i="5"/>
  <c r="CD7" i="5"/>
  <c r="CG10" i="5"/>
  <c r="CD44" i="5"/>
  <c r="CI27" i="5"/>
  <c r="CE29" i="5"/>
  <c r="CA28" i="5"/>
  <c r="BZ72" i="5"/>
  <c r="CI23" i="5"/>
  <c r="CB21" i="5"/>
  <c r="BY21" i="5"/>
  <c r="CI42" i="5"/>
  <c r="CB13" i="5"/>
  <c r="CE6" i="5"/>
  <c r="CE21" i="5"/>
  <c r="CD38" i="5"/>
  <c r="CA56" i="5"/>
  <c r="BY76" i="5"/>
  <c r="CA5" i="5"/>
  <c r="CF31" i="5"/>
  <c r="CD19" i="5"/>
  <c r="CE12" i="5"/>
  <c r="CI12" i="5"/>
  <c r="CJ69" i="5"/>
  <c r="CI56" i="5"/>
  <c r="BY55" i="5"/>
  <c r="CF74" i="5"/>
  <c r="BY68" i="5"/>
  <c r="CE93" i="5"/>
  <c r="CI82" i="5"/>
  <c r="CE10" i="5"/>
  <c r="CE44" i="5"/>
  <c r="CI19" i="5"/>
  <c r="CG38" i="5"/>
  <c r="BZ16" i="5"/>
  <c r="CG75" i="5"/>
  <c r="CE45" i="5"/>
  <c r="CF76" i="5"/>
  <c r="CH66" i="5"/>
  <c r="BY64" i="5"/>
  <c r="CC78" i="5"/>
  <c r="CH92" i="5"/>
  <c r="CE17" i="5"/>
  <c r="CJ12" i="5"/>
  <c r="CA19" i="5"/>
  <c r="CI39" i="5"/>
  <c r="CH24" i="5"/>
  <c r="BY48" i="5"/>
  <c r="BZ52" i="5"/>
  <c r="CC54" i="5"/>
  <c r="CF70" i="5"/>
  <c r="CG13" i="5"/>
  <c r="CD9" i="5"/>
  <c r="CF30" i="5"/>
  <c r="CD39" i="5"/>
  <c r="CE30" i="5"/>
  <c r="BZ86" i="5"/>
  <c r="CG80" i="5"/>
  <c r="CI67" i="5"/>
  <c r="CD97" i="5"/>
  <c r="CE83" i="5"/>
  <c r="BY44" i="5"/>
  <c r="BY42" i="5"/>
  <c r="CD71" i="5"/>
  <c r="CA96" i="5"/>
  <c r="CH102" i="5"/>
  <c r="CD114" i="5"/>
  <c r="CI121" i="5"/>
  <c r="CA119" i="5"/>
  <c r="CF138" i="5"/>
  <c r="CB137" i="5"/>
  <c r="CD55" i="5"/>
  <c r="CA97" i="5"/>
  <c r="CC90" i="5"/>
  <c r="CE104" i="5"/>
  <c r="BY110" i="5"/>
  <c r="CI119" i="5"/>
  <c r="CF125" i="5"/>
  <c r="CB129" i="5"/>
  <c r="CC13" i="5"/>
  <c r="CG76" i="5"/>
  <c r="CE61" i="5"/>
  <c r="BZ84" i="5"/>
  <c r="CA120" i="5"/>
  <c r="BZ127" i="5"/>
  <c r="CD116" i="5"/>
  <c r="CB123" i="5"/>
  <c r="CF137" i="5"/>
  <c r="CH140" i="5"/>
  <c r="CH42" i="5"/>
  <c r="CJ94" i="5"/>
  <c r="CA87" i="5"/>
  <c r="CB100" i="5"/>
  <c r="CJ108" i="5"/>
  <c r="CC122" i="5"/>
  <c r="BY125" i="5"/>
  <c r="CG137" i="5"/>
  <c r="CD140" i="5"/>
  <c r="CH14" i="5"/>
  <c r="CH54" i="5"/>
  <c r="CG71" i="5"/>
  <c r="CF95" i="5"/>
  <c r="BY120" i="5"/>
  <c r="CC112" i="5"/>
  <c r="CE122" i="5"/>
  <c r="CA126" i="5"/>
  <c r="CB133" i="5"/>
  <c r="CJ23" i="5"/>
  <c r="CC70" i="5"/>
  <c r="CG94" i="5"/>
  <c r="CH101" i="5"/>
  <c r="BY127" i="5"/>
  <c r="CJ115" i="5"/>
  <c r="CJ141" i="5"/>
  <c r="CG135" i="5"/>
  <c r="CD63" i="5"/>
  <c r="CD104" i="5"/>
  <c r="CI123" i="5"/>
  <c r="CF62" i="5"/>
  <c r="CF84" i="5"/>
  <c r="CG102" i="5"/>
  <c r="CD86" i="5"/>
  <c r="CH128" i="5"/>
  <c r="BY118" i="5"/>
  <c r="BZ133" i="5"/>
  <c r="BY142" i="5"/>
  <c r="CC133" i="5"/>
  <c r="CE136" i="5"/>
  <c r="CB130" i="5"/>
  <c r="CD129" i="5"/>
  <c r="BZ129" i="5"/>
  <c r="CI141" i="5"/>
  <c r="CH121" i="5"/>
  <c r="CA129" i="5"/>
  <c r="CF123" i="5"/>
  <c r="CA109" i="5"/>
  <c r="BY115" i="5"/>
  <c r="CJ117" i="5"/>
  <c r="CG109" i="5"/>
  <c r="CF109" i="5"/>
  <c r="CC109" i="5"/>
  <c r="CC111" i="5"/>
  <c r="CD121" i="5"/>
  <c r="CG103" i="5"/>
  <c r="CC115" i="5"/>
  <c r="CH106" i="5"/>
  <c r="CH100" i="5"/>
  <c r="CE98" i="5"/>
  <c r="CH89" i="5"/>
  <c r="CG91" i="5"/>
  <c r="CD112" i="5"/>
  <c r="CF85" i="5"/>
  <c r="CB85" i="5"/>
  <c r="CJ77" i="5"/>
  <c r="CC81" i="5"/>
  <c r="CB93" i="5"/>
  <c r="BY93" i="5"/>
  <c r="BY73" i="5"/>
  <c r="CC97" i="5"/>
  <c r="CC77" i="5"/>
  <c r="CF79" i="5"/>
  <c r="CA68" i="5"/>
  <c r="BY79" i="5"/>
  <c r="CC89" i="5"/>
  <c r="CH63" i="5"/>
  <c r="CG49" i="5"/>
  <c r="CB67" i="5"/>
  <c r="CB58" i="5"/>
  <c r="BY74" i="5"/>
  <c r="CF64" i="5"/>
  <c r="CJ62" i="5"/>
  <c r="CB62" i="5"/>
  <c r="CI68" i="5"/>
  <c r="CD49" i="5"/>
  <c r="CC49" i="5"/>
  <c r="CA54" i="5"/>
  <c r="CF65" i="5"/>
  <c r="CF46" i="5"/>
  <c r="CH37" i="5"/>
  <c r="CI36" i="5"/>
  <c r="BZ41" i="5"/>
  <c r="CJ41" i="5"/>
  <c r="CG32" i="5"/>
  <c r="CC22" i="5"/>
  <c r="CD47" i="5"/>
  <c r="CB36" i="5"/>
  <c r="CG41" i="5"/>
  <c r="CE39" i="5"/>
  <c r="CC24" i="5"/>
  <c r="CD42" i="5"/>
  <c r="BY11" i="5"/>
  <c r="CB39" i="5"/>
  <c r="CB11" i="5"/>
  <c r="CH43" i="5"/>
  <c r="CI11" i="5"/>
  <c r="CC6" i="5"/>
  <c r="BY51" i="5"/>
  <c r="CJ14" i="5"/>
  <c r="CI6" i="5"/>
  <c r="BY16" i="5"/>
  <c r="BY30" i="5"/>
  <c r="BZ5" i="5"/>
  <c r="CJ50" i="5"/>
  <c r="CD17" i="5"/>
  <c r="CJ20" i="5"/>
  <c r="CF44" i="5"/>
  <c r="CG35" i="5"/>
  <c r="BZ35" i="5"/>
  <c r="CC38" i="5"/>
  <c r="BZ56" i="5"/>
  <c r="BY31" i="5"/>
  <c r="CF5" i="5"/>
  <c r="CD28" i="5"/>
  <c r="CI28" i="5"/>
  <c r="CA23" i="5"/>
  <c r="BZ17" i="5"/>
  <c r="CD14" i="5"/>
  <c r="BZ25" i="5"/>
  <c r="BY40" i="5"/>
  <c r="CH76" i="5"/>
  <c r="CA44" i="5"/>
  <c r="CG27" i="5"/>
  <c r="CA18" i="5"/>
  <c r="CG25" i="5"/>
  <c r="CF48" i="5"/>
  <c r="CC63" i="5"/>
  <c r="CA76" i="5"/>
  <c r="CE74" i="5"/>
  <c r="CD72" i="5"/>
  <c r="CB94" i="5"/>
  <c r="BY84" i="5"/>
  <c r="CI5" i="5"/>
  <c r="BY27" i="5"/>
  <c r="BY39" i="5"/>
  <c r="BZ24" i="5"/>
  <c r="CB16" i="5"/>
  <c r="CC67" i="5"/>
  <c r="CD76" i="5"/>
  <c r="CF63" i="5"/>
  <c r="CD68" i="5"/>
  <c r="CC79" i="5"/>
  <c r="CA84" i="5"/>
  <c r="CF34" i="5"/>
  <c r="CJ27" i="5"/>
  <c r="CA14" i="5"/>
  <c r="CF33" i="5"/>
  <c r="CJ59" i="5"/>
  <c r="CC42" i="5"/>
  <c r="CC76" i="5"/>
  <c r="CE70" i="5"/>
  <c r="CI17" i="5"/>
  <c r="CD20" i="5"/>
  <c r="CH35" i="5"/>
  <c r="CC35" i="5"/>
  <c r="CJ47" i="5"/>
  <c r="CB80" i="5"/>
  <c r="CE71" i="5"/>
  <c r="CE53" i="5"/>
  <c r="CB53" i="5"/>
  <c r="CC19" i="5"/>
  <c r="CG52" i="5"/>
  <c r="CC68" i="5"/>
  <c r="CF92" i="5"/>
  <c r="CH99" i="5"/>
  <c r="CE112" i="5"/>
  <c r="CD122" i="5"/>
  <c r="CF121" i="5"/>
  <c r="BZ138" i="5"/>
  <c r="CE129" i="5"/>
  <c r="CD59" i="5"/>
  <c r="CH69" i="5"/>
  <c r="CD77" i="5"/>
  <c r="CE103" i="5"/>
  <c r="BZ114" i="5"/>
  <c r="CE125" i="5"/>
  <c r="CF126" i="5"/>
  <c r="BY137" i="5"/>
  <c r="CF27" i="5"/>
  <c r="BY80" i="5"/>
  <c r="CE73" i="5"/>
  <c r="CA85" i="5"/>
  <c r="CF98" i="5"/>
  <c r="CB118" i="5"/>
  <c r="BY122" i="5"/>
  <c r="CG128" i="5"/>
  <c r="CC139" i="5"/>
  <c r="CB140" i="5"/>
  <c r="BZ50" i="5"/>
  <c r="BZ73" i="5"/>
  <c r="CF96" i="5"/>
  <c r="CI99" i="5"/>
  <c r="CE111" i="5"/>
  <c r="CE105" i="5"/>
  <c r="BY128" i="5"/>
  <c r="CJ140" i="5"/>
  <c r="CA142" i="5"/>
  <c r="CA39" i="5"/>
  <c r="CI59" i="5"/>
  <c r="CF97" i="5"/>
  <c r="CJ90" i="5"/>
  <c r="CI120" i="5"/>
  <c r="CJ116" i="5"/>
  <c r="CF131" i="5"/>
  <c r="CH124" i="5"/>
  <c r="CC135" i="5"/>
  <c r="BY9" i="5"/>
  <c r="CD60" i="5"/>
  <c r="CA94" i="5"/>
  <c r="CF101" i="5"/>
  <c r="CJ127" i="5"/>
  <c r="CD128" i="5"/>
  <c r="CD141" i="5"/>
  <c r="CD139" i="5"/>
  <c r="CB27" i="5"/>
  <c r="CB104" i="5"/>
  <c r="CE85" i="5"/>
  <c r="CF140" i="5"/>
  <c r="BY140" i="5"/>
  <c r="CF133" i="5"/>
  <c r="CG129" i="5"/>
  <c r="BY136" i="5"/>
  <c r="CI130" i="5"/>
  <c r="CC128" i="5"/>
  <c r="BZ121" i="5"/>
  <c r="CH123" i="5"/>
  <c r="CB121" i="5"/>
  <c r="CG130" i="5"/>
  <c r="CH125" i="5"/>
  <c r="CD115" i="5"/>
  <c r="CG107" i="5"/>
  <c r="CF107" i="5"/>
  <c r="CD105" i="5"/>
  <c r="CB109" i="5"/>
  <c r="CJ105" i="5"/>
  <c r="CD98" i="5"/>
  <c r="BZ108" i="5"/>
  <c r="CH104" i="5"/>
  <c r="CJ99" i="5"/>
  <c r="CD106" i="5"/>
  <c r="BZ89" i="5"/>
  <c r="CJ89" i="5"/>
  <c r="CI103" i="5"/>
  <c r="CI84" i="5"/>
  <c r="CH81" i="5"/>
  <c r="CD87" i="5"/>
  <c r="CG77" i="5"/>
  <c r="CD92" i="5"/>
  <c r="BY89" i="5"/>
  <c r="CE72" i="5"/>
  <c r="CI92" i="5"/>
  <c r="CI62" i="5"/>
  <c r="CA78" i="5"/>
  <c r="CG66" i="5"/>
  <c r="BY78" i="5"/>
  <c r="CB74" i="5"/>
  <c r="CA62" i="5"/>
  <c r="BY49" i="5"/>
  <c r="CD66" i="5"/>
  <c r="BY57" i="5"/>
  <c r="CD73" i="5"/>
  <c r="BZ63" i="5"/>
  <c r="CI60" i="5"/>
  <c r="CF61" i="5"/>
  <c r="BY67" i="5"/>
  <c r="CJ46" i="5"/>
  <c r="CI46" i="5"/>
  <c r="BY53" i="5"/>
  <c r="BZ59" i="5"/>
  <c r="CA81" i="5"/>
  <c r="CJ36" i="5"/>
  <c r="CI32" i="5"/>
  <c r="CD40" i="5"/>
  <c r="BY41" i="5"/>
  <c r="BY32" i="5"/>
  <c r="CG20" i="5"/>
  <c r="CA46" i="5"/>
  <c r="CF72" i="5"/>
  <c r="BZ40" i="5"/>
  <c r="CA37" i="5"/>
  <c r="CI21" i="5"/>
  <c r="CD33" i="5"/>
  <c r="CA10" i="5"/>
  <c r="CB34" i="5"/>
  <c r="BY34" i="5"/>
  <c r="CA11" i="5"/>
  <c r="CE47" i="5"/>
  <c r="BY43" i="5"/>
  <c r="CD62" i="5"/>
  <c r="CC5" i="5"/>
  <c r="CC14" i="5"/>
  <c r="CH27" i="5"/>
  <c r="BY59" i="5"/>
  <c r="CB44" i="5"/>
  <c r="CH6" i="5"/>
  <c r="CD24" i="5"/>
  <c r="CD18" i="5"/>
  <c r="CH75" i="5"/>
  <c r="CC56" i="5"/>
  <c r="BZ38" i="5"/>
  <c r="CH8" i="5"/>
  <c r="BZ39" i="5"/>
  <c r="BY33" i="5"/>
  <c r="CJ31" i="5"/>
  <c r="CH21" i="5"/>
  <c r="CJ21" i="5"/>
  <c r="BZ20" i="5"/>
  <c r="BZ48" i="5"/>
  <c r="CD52" i="5"/>
  <c r="CF80" i="5"/>
  <c r="CE11" i="5"/>
  <c r="CF26" i="5"/>
  <c r="CJ16" i="5"/>
  <c r="CC25" i="5"/>
  <c r="BY29" i="5"/>
  <c r="CI43" i="5"/>
  <c r="CA52" i="5"/>
  <c r="BZ80" i="5"/>
  <c r="CI63" i="5"/>
  <c r="CJ86" i="5"/>
  <c r="BZ53" i="5"/>
  <c r="CI91" i="5"/>
  <c r="CA9" i="5"/>
  <c r="CF8" i="5"/>
  <c r="CA8" i="5"/>
  <c r="CI18" i="5"/>
  <c r="CD26" i="5"/>
  <c r="CC71" i="5"/>
  <c r="CE56" i="5"/>
  <c r="CC80" i="5"/>
  <c r="CA63" i="5"/>
  <c r="CB86" i="5"/>
  <c r="CE79" i="5"/>
  <c r="CD108" i="5"/>
  <c r="CD8" i="5"/>
  <c r="CG8" i="5"/>
  <c r="BY5" i="5"/>
  <c r="CI22" i="5"/>
  <c r="CE22" i="5"/>
  <c r="CC37" i="5"/>
  <c r="CF56" i="5"/>
  <c r="CD51" i="5"/>
  <c r="CH11" i="5"/>
  <c r="CB23" i="5"/>
  <c r="CF17" i="5"/>
  <c r="CH30" i="5"/>
  <c r="CH12" i="5"/>
  <c r="CA38" i="5"/>
  <c r="CD37" i="5"/>
  <c r="CH88" i="5"/>
  <c r="BY60" i="5"/>
  <c r="CC94" i="5"/>
  <c r="CB69" i="5"/>
  <c r="CG5" i="5"/>
  <c r="CE43" i="5"/>
  <c r="CE77" i="5"/>
  <c r="CB92" i="5"/>
  <c r="CH120" i="5"/>
  <c r="CA127" i="5"/>
  <c r="CJ125" i="5"/>
  <c r="BZ128" i="5"/>
  <c r="CJ139" i="5"/>
  <c r="CA31" i="5"/>
  <c r="BZ76" i="5"/>
  <c r="CH79" i="5"/>
  <c r="CD85" i="5"/>
  <c r="CA107" i="5"/>
  <c r="CG122" i="5"/>
  <c r="CF117" i="5"/>
  <c r="CJ132" i="5"/>
  <c r="CI135" i="5"/>
  <c r="CI26" i="5"/>
  <c r="CJ61" i="5"/>
  <c r="BZ57" i="5"/>
  <c r="CE96" i="5"/>
  <c r="CJ100" i="5"/>
  <c r="CG112" i="5"/>
  <c r="CA118" i="5"/>
  <c r="CB126" i="5"/>
  <c r="CC130" i="5"/>
  <c r="BZ44" i="5"/>
  <c r="CI51" i="5"/>
  <c r="CC83" i="5"/>
  <c r="CC96" i="5"/>
  <c r="CE110" i="5"/>
  <c r="BY112" i="5"/>
  <c r="BZ109" i="5"/>
  <c r="CI128" i="5"/>
  <c r="CJ133" i="5"/>
  <c r="CH118" i="5"/>
  <c r="CI14" i="5"/>
  <c r="CE76" i="5"/>
  <c r="CJ79" i="5"/>
  <c r="BZ92" i="5"/>
  <c r="CB99" i="5"/>
  <c r="CA116" i="5"/>
  <c r="CD131" i="5"/>
  <c r="CI132" i="5"/>
  <c r="CD130" i="5"/>
  <c r="BZ30" i="5"/>
  <c r="CG68" i="5"/>
  <c r="CH61" i="5"/>
  <c r="CJ120" i="5"/>
  <c r="CC127" i="5"/>
  <c r="CF128" i="5"/>
  <c r="CC138" i="5"/>
  <c r="CH136" i="5"/>
  <c r="CE57" i="5"/>
  <c r="CJ98" i="5"/>
  <c r="BY141" i="5"/>
  <c r="CE14" i="5"/>
  <c r="BY97" i="5"/>
  <c r="CB95" i="5"/>
  <c r="BZ102" i="5"/>
  <c r="CD103" i="5"/>
  <c r="CI116" i="5"/>
  <c r="CJ131" i="5"/>
  <c r="CB125" i="5"/>
  <c r="BZ135" i="5"/>
  <c r="CJ76" i="5"/>
  <c r="CI94" i="5"/>
  <c r="CD101" i="5"/>
  <c r="CE118" i="5"/>
  <c r="CC86" i="5"/>
  <c r="CI108" i="5"/>
  <c r="CA91" i="5"/>
  <c r="CA99" i="5"/>
  <c r="CI137" i="5"/>
  <c r="CG138" i="5"/>
  <c r="CA133" i="5"/>
  <c r="CI138" i="5"/>
  <c r="CG139" i="5"/>
  <c r="BY135" i="5"/>
  <c r="BY129" i="5"/>
  <c r="CA125" i="5"/>
  <c r="CD119" i="5"/>
  <c r="CC121" i="5"/>
  <c r="CC119" i="5"/>
  <c r="CI124" i="5"/>
  <c r="CJ121" i="5"/>
  <c r="CD113" i="5"/>
  <c r="CI122" i="5"/>
  <c r="CA122" i="5"/>
  <c r="BZ122" i="5"/>
  <c r="CH108" i="5"/>
  <c r="BY105" i="5"/>
  <c r="BY119" i="5"/>
  <c r="CB105" i="5"/>
  <c r="CJ103" i="5"/>
  <c r="CE116" i="5"/>
  <c r="BZ104" i="5"/>
  <c r="BY100" i="5"/>
  <c r="BY87" i="5"/>
  <c r="CG101" i="5"/>
  <c r="CJ81" i="5"/>
  <c r="BZ81" i="5"/>
  <c r="CB84" i="5"/>
  <c r="CI105" i="5"/>
  <c r="CE90" i="5"/>
  <c r="CC85" i="5"/>
  <c r="CH71" i="5"/>
  <c r="CA90" i="5"/>
  <c r="CI58" i="5"/>
  <c r="CA77" i="5"/>
  <c r="CI65" i="5"/>
  <c r="BY77" i="5"/>
  <c r="CB71" i="5"/>
  <c r="CC61" i="5"/>
  <c r="CG45" i="5"/>
  <c r="CA65" i="5"/>
  <c r="BZ55" i="5"/>
  <c r="BY71" i="5"/>
  <c r="BY61" i="5"/>
  <c r="CF57" i="5"/>
  <c r="CD57" i="5"/>
  <c r="BY63" i="5"/>
  <c r="CC45" i="5"/>
  <c r="CA45" i="5"/>
  <c r="BY50" i="5"/>
  <c r="CG58" i="5"/>
  <c r="CA66" i="5"/>
  <c r="BY66" i="5"/>
  <c r="CA32" i="5"/>
  <c r="CF37" i="5"/>
  <c r="CC40" i="5"/>
  <c r="CC30" i="5"/>
  <c r="BY20" i="5"/>
  <c r="CH45" i="5"/>
  <c r="CC52" i="5"/>
  <c r="CJ37" i="5"/>
  <c r="BZ36" i="5"/>
  <c r="CJ18" i="5"/>
  <c r="CC28" i="5"/>
  <c r="CD29" i="5"/>
  <c r="CA29" i="5"/>
  <c r="CC10" i="5"/>
  <c r="CC20" i="5"/>
  <c r="CI33" i="5"/>
  <c r="CE31" i="5"/>
  <c r="CD65" i="5"/>
  <c r="CG12" i="5"/>
  <c r="CF24" i="5"/>
  <c r="CF32" i="5"/>
  <c r="CI41" i="5"/>
  <c r="CC12" i="5"/>
  <c r="CJ9" i="5"/>
  <c r="CE9" i="5"/>
  <c r="CH34" i="5"/>
  <c r="BZ32" i="5"/>
  <c r="CB24" i="5"/>
  <c r="CB6" i="5"/>
  <c r="CE16" i="5"/>
  <c r="BZ75" i="5"/>
  <c r="CC8" i="5"/>
  <c r="CI44" i="5"/>
  <c r="CB25" i="5"/>
  <c r="CD22" i="5"/>
  <c r="CE36" i="5"/>
  <c r="CB51" i="5"/>
  <c r="CH80" i="5"/>
  <c r="CJ5" i="5"/>
  <c r="CD12" i="5"/>
  <c r="CE33" i="5"/>
  <c r="CJ38" i="5"/>
  <c r="CB43" i="5"/>
  <c r="CJ53" i="5"/>
  <c r="CD80" i="5"/>
  <c r="CE67" i="5"/>
  <c r="CE86" i="5"/>
  <c r="CH73" i="5"/>
  <c r="CJ95" i="5"/>
  <c r="BZ11" i="5"/>
  <c r="CA17" i="5"/>
  <c r="CA22" i="5"/>
  <c r="CE37" i="5"/>
  <c r="CG48" i="5"/>
  <c r="CA42" i="5"/>
  <c r="CE51" i="5"/>
  <c r="CD67" i="5"/>
  <c r="CI86" i="5"/>
  <c r="BZ82" i="5"/>
  <c r="CI93" i="5"/>
  <c r="BZ13" i="5"/>
  <c r="BY17" i="5"/>
  <c r="CE19" i="5"/>
  <c r="CA26" i="5"/>
  <c r="CE34" i="5"/>
  <c r="CF47" i="5"/>
  <c r="CB49" i="5"/>
  <c r="CF88" i="5"/>
  <c r="CF23" i="5"/>
  <c r="CB17" i="5"/>
  <c r="BZ34" i="5"/>
  <c r="CF21" i="5"/>
  <c r="BY75" i="5"/>
  <c r="CD56" i="5"/>
  <c r="BZ62" i="5"/>
  <c r="CC64" i="5"/>
  <c r="BZ94" i="5"/>
  <c r="CD90" i="5"/>
  <c r="CF22" i="5"/>
  <c r="CC50" i="5"/>
  <c r="CG97" i="5"/>
  <c r="CH112" i="5"/>
  <c r="CD120" i="5"/>
  <c r="CC108" i="5"/>
  <c r="CA111" i="5"/>
  <c r="CA128" i="5"/>
  <c r="CE139" i="5"/>
  <c r="CD5" i="5"/>
  <c r="CA80" i="5"/>
  <c r="BZ83" i="5"/>
  <c r="CF102" i="5"/>
  <c r="CH127" i="5"/>
  <c r="CI111" i="5"/>
  <c r="CD123" i="5"/>
  <c r="CI134" i="5"/>
  <c r="CB139" i="5"/>
  <c r="BZ28" i="5"/>
  <c r="CH58" i="5"/>
  <c r="BZ79" i="5"/>
  <c r="CI101" i="5"/>
  <c r="CC104" i="5"/>
  <c r="CI112" i="5"/>
  <c r="CE119" i="5"/>
  <c r="CB132" i="5"/>
  <c r="BY133" i="5"/>
  <c r="CJ17" i="5"/>
  <c r="CJ65" i="5"/>
  <c r="CH77" i="5"/>
  <c r="CA101" i="5"/>
  <c r="CA108" i="5"/>
  <c r="CC116" i="5"/>
  <c r="CB122" i="5"/>
  <c r="CI126" i="5"/>
  <c r="CB135" i="5"/>
  <c r="BZ134" i="5"/>
  <c r="CC75" i="5"/>
  <c r="CA51" i="5"/>
  <c r="CE94" i="5"/>
  <c r="CC92" i="5"/>
  <c r="CG106" i="5"/>
  <c r="BY114" i="5"/>
  <c r="CE121" i="5"/>
  <c r="CC132" i="5"/>
  <c r="CF135" i="5"/>
  <c r="CE54" i="5"/>
  <c r="CC72" i="5"/>
  <c r="CJ82" i="5"/>
  <c r="CA104" i="5"/>
  <c r="BZ106" i="5"/>
  <c r="CA117" i="5"/>
  <c r="CG134" i="5"/>
  <c r="BZ142" i="5"/>
  <c r="CI79" i="5"/>
  <c r="CA98" i="5"/>
  <c r="CA139" i="5"/>
  <c r="CB52" i="5"/>
  <c r="CH90" i="5"/>
  <c r="BY95" i="5"/>
  <c r="CB120" i="5"/>
  <c r="CA114" i="5"/>
  <c r="CI110" i="5"/>
  <c r="BZ131" i="5"/>
  <c r="CD132" i="5"/>
  <c r="BZ136" i="5"/>
  <c r="CJ80" i="5"/>
  <c r="CH65" i="5"/>
  <c r="CE101" i="5"/>
  <c r="CB131" i="5"/>
  <c r="CH130" i="5"/>
  <c r="CB78" i="5"/>
  <c r="CB114" i="5"/>
  <c r="CH142" i="5"/>
  <c r="CA112" i="5"/>
  <c r="CH133" i="5"/>
  <c r="BY108" i="5"/>
  <c r="CC140" i="5"/>
  <c r="CI139" i="5"/>
  <c r="CF130" i="5"/>
  <c r="CA136" i="5"/>
  <c r="CE133" i="5"/>
  <c r="BZ132" i="5"/>
  <c r="CF124" i="5"/>
  <c r="CJ134" i="5"/>
  <c r="CF119" i="5"/>
  <c r="CD117" i="5"/>
  <c r="CC123" i="5"/>
  <c r="BY117" i="5"/>
  <c r="CD109" i="5"/>
  <c r="CF118" i="5"/>
  <c r="BZ118" i="5"/>
  <c r="CG119" i="5"/>
  <c r="CC107" i="5"/>
  <c r="CE114" i="5"/>
  <c r="CA110" i="5"/>
  <c r="CC103" i="5"/>
  <c r="CB103" i="5"/>
  <c r="CB111" i="5"/>
  <c r="CE102" i="5"/>
  <c r="BZ98" i="5"/>
  <c r="CH85" i="5"/>
  <c r="BY96" i="5"/>
  <c r="CB81" i="5"/>
  <c r="CD102" i="5"/>
  <c r="CG82" i="5"/>
  <c r="CI98" i="5"/>
  <c r="CG89" i="5"/>
  <c r="CJ84" i="5"/>
  <c r="CJ70" i="5"/>
  <c r="BY85" i="5"/>
  <c r="CG98" i="5"/>
  <c r="CG74" i="5"/>
  <c r="CA64" i="5"/>
  <c r="CG73" i="5"/>
  <c r="CD70" i="5"/>
  <c r="CE60" i="5"/>
  <c r="BY45" i="5"/>
  <c r="CH64" i="5"/>
  <c r="CG53" i="5"/>
  <c r="CA70" i="5"/>
  <c r="CA58" i="5"/>
  <c r="CA53" i="5"/>
  <c r="CJ54" i="5"/>
  <c r="CD61" i="5"/>
  <c r="CH68" i="5"/>
  <c r="CI83" i="5"/>
  <c r="CA49" i="5"/>
  <c r="CG55" i="5"/>
  <c r="CH60" i="5"/>
  <c r="CF60" i="5"/>
  <c r="CA73" i="5"/>
  <c r="CH36" i="5"/>
  <c r="CF39" i="5"/>
  <c r="CG28" i="5"/>
  <c r="CC18" i="5"/>
  <c r="CG43" i="5"/>
  <c r="CE48" i="5"/>
  <c r="BY37" i="5"/>
  <c r="CE35" i="5"/>
  <c r="CI13" i="5"/>
  <c r="CI25" i="5"/>
  <c r="CA6" i="5"/>
  <c r="CG26" i="5"/>
  <c r="CJ7" i="5"/>
  <c r="CB26" i="5"/>
  <c r="CG11" i="5"/>
  <c r="CF28" i="5"/>
  <c r="CJ30" i="5"/>
  <c r="CF38" i="5"/>
  <c r="CF11" i="5"/>
  <c r="BY14" i="5"/>
  <c r="CB30" i="5"/>
  <c r="CI37" i="5"/>
  <c r="CF10" i="5"/>
  <c r="CH5" i="5"/>
  <c r="BY13" i="5"/>
  <c r="CH39" i="5"/>
  <c r="CD34" i="5"/>
  <c r="BZ33" i="5"/>
  <c r="BZ68" i="5"/>
  <c r="CB10" i="5"/>
  <c r="CJ19" i="5"/>
  <c r="CE28" i="5"/>
  <c r="CB75" i="5"/>
  <c r="CB5" i="5"/>
  <c r="CE8" i="5"/>
  <c r="CB19" i="5"/>
  <c r="CD32" i="5"/>
  <c r="CA12" i="5"/>
  <c r="CG42" i="5"/>
  <c r="BZ46" i="5"/>
  <c r="CG88" i="5"/>
  <c r="CH10" i="5"/>
  <c r="CH31" i="5"/>
  <c r="BZ18" i="5"/>
  <c r="BY35" i="5"/>
  <c r="CE41" i="5"/>
  <c r="CA47" i="5"/>
  <c r="CH46" i="5"/>
  <c r="BY88" i="5"/>
  <c r="CI71" i="5"/>
  <c r="BZ97" i="5"/>
  <c r="CA79" i="5"/>
  <c r="CJ101" i="5"/>
  <c r="CH13" i="5"/>
  <c r="CJ32" i="5"/>
  <c r="CH18" i="5"/>
  <c r="CC29" i="5"/>
  <c r="CE18" i="5"/>
  <c r="CD54" i="5"/>
  <c r="BY54" i="5"/>
  <c r="BZ88" i="5"/>
  <c r="CF71" i="5"/>
  <c r="CD94" i="5"/>
  <c r="CD95" i="5"/>
  <c r="CH87" i="5"/>
  <c r="BY23" i="5"/>
  <c r="BZ14" i="5"/>
  <c r="CC33" i="5"/>
  <c r="CI75" i="5"/>
  <c r="CJ48" i="5"/>
  <c r="CF55" i="5"/>
  <c r="CJ88" i="5"/>
  <c r="BY10" i="5"/>
  <c r="CC31" i="5"/>
  <c r="CC39" i="5"/>
  <c r="CH28" i="5"/>
  <c r="CB12" i="5"/>
  <c r="BY47" i="5"/>
  <c r="CF66" i="5"/>
  <c r="CJ68" i="5"/>
  <c r="CH57" i="5"/>
  <c r="CC95" i="5"/>
  <c r="CH26" i="5"/>
  <c r="CB76" i="5"/>
  <c r="CF94" i="5"/>
  <c r="CI89" i="5"/>
  <c r="CB98" i="5"/>
  <c r="CB112" i="5"/>
  <c r="BZ113" i="5"/>
  <c r="CA141" i="5"/>
  <c r="CD136" i="5"/>
  <c r="BZ19" i="5"/>
  <c r="CG60" i="5"/>
  <c r="CB57" i="5"/>
  <c r="BZ99" i="5"/>
  <c r="CI127" i="5"/>
  <c r="BZ105" i="5"/>
  <c r="CJ128" i="5"/>
  <c r="CG141" i="5"/>
  <c r="CF142" i="5"/>
  <c r="CA75" i="5"/>
  <c r="CA67" i="5"/>
  <c r="CG83" i="5"/>
  <c r="BY101" i="5"/>
  <c r="CJ106" i="5"/>
  <c r="BY116" i="5"/>
  <c r="CE123" i="5"/>
  <c r="CG132" i="5"/>
  <c r="CJ135" i="5"/>
  <c r="CA20" i="5"/>
  <c r="CH74" i="5"/>
  <c r="BZ95" i="5"/>
  <c r="CJ102" i="5"/>
  <c r="CI106" i="5"/>
  <c r="CC106" i="5"/>
  <c r="CC118" i="5"/>
  <c r="BZ124" i="5"/>
  <c r="BY139" i="5"/>
  <c r="CC137" i="5"/>
  <c r="CI48" i="5"/>
  <c r="CH62" i="5"/>
  <c r="BZ61" i="5"/>
  <c r="BZ100" i="5"/>
  <c r="BZ107" i="5"/>
  <c r="BZ111" i="5"/>
  <c r="CB115" i="5"/>
  <c r="BZ141" i="5"/>
  <c r="CD138" i="5"/>
  <c r="CE80" i="5"/>
  <c r="CF86" i="5"/>
  <c r="CB90" i="5"/>
  <c r="CC100" i="5"/>
  <c r="CF112" i="5"/>
  <c r="BZ125" i="5"/>
  <c r="CA134" i="5"/>
  <c r="CE142" i="5"/>
  <c r="BY83" i="5"/>
  <c r="CJ112" i="5"/>
  <c r="CE7" i="5"/>
  <c r="CF52" i="5"/>
  <c r="BY94" i="5"/>
  <c r="BY92" i="5"/>
  <c r="CE120" i="5"/>
  <c r="BZ110" i="5"/>
  <c r="CF114" i="5"/>
  <c r="CE117" i="5"/>
  <c r="CF141" i="5"/>
  <c r="CJ138" i="5"/>
  <c r="CA88" i="5"/>
  <c r="CB73" i="5"/>
  <c r="BY102" i="5"/>
  <c r="CB128" i="5"/>
  <c r="CF122" i="5"/>
  <c r="CJ107" i="5"/>
  <c r="CJ114" i="5"/>
  <c r="CI38" i="5"/>
  <c r="CF106" i="5"/>
  <c r="CJ45" i="5"/>
  <c r="CI96" i="5"/>
  <c r="CD110" i="5"/>
  <c r="CB141" i="5"/>
  <c r="BY90" i="5"/>
  <c r="CE107" i="5"/>
  <c r="CD41" i="5"/>
  <c r="CI102" i="5"/>
  <c r="CH116" i="5"/>
  <c r="BZ116" i="5"/>
  <c r="CD18" i="4"/>
  <c r="CI18" i="4"/>
  <c r="CH18" i="4"/>
  <c r="CB18" i="4"/>
  <c r="CC18" i="4"/>
  <c r="D18" i="4"/>
  <c r="DE12" i="4"/>
  <c r="CW12" i="4"/>
  <c r="DD12" i="4"/>
  <c r="DC12" i="4"/>
  <c r="DB12" i="4"/>
  <c r="DA12" i="4"/>
  <c r="DH12" i="4"/>
  <c r="CY12" i="4"/>
  <c r="DG12" i="4"/>
  <c r="CX12" i="4"/>
  <c r="CZ12" i="4"/>
  <c r="DF12" i="4"/>
  <c r="DR12" i="4" l="1"/>
  <c r="ED12" i="4" s="1"/>
  <c r="DF18" i="4"/>
  <c r="DO12" i="4"/>
  <c r="EA12" i="4" s="1"/>
  <c r="DC18" i="4"/>
  <c r="DL12" i="4"/>
  <c r="DX12" i="4" s="1"/>
  <c r="CZ18" i="4"/>
  <c r="DP12" i="4"/>
  <c r="EB12" i="4" s="1"/>
  <c r="DD18" i="4"/>
  <c r="DJ12" i="4"/>
  <c r="DV12" i="4" s="1"/>
  <c r="CX18" i="4"/>
  <c r="DI12" i="4"/>
  <c r="DU12" i="4" s="1"/>
  <c r="CW18" i="4"/>
  <c r="DQ12" i="4"/>
  <c r="EC12" i="4" s="1"/>
  <c r="DE18" i="4"/>
  <c r="DK12" i="4"/>
  <c r="DW12" i="4" s="1"/>
  <c r="CY18" i="4"/>
  <c r="DT12" i="4"/>
  <c r="EF12" i="4" s="1"/>
  <c r="DH18" i="4"/>
  <c r="DS12" i="4"/>
  <c r="EE12" i="4" s="1"/>
  <c r="DG18" i="4"/>
  <c r="DM12" i="4"/>
  <c r="DY12" i="4" s="1"/>
  <c r="DA18" i="4"/>
  <c r="DN12" i="4"/>
  <c r="DZ12" i="4" s="1"/>
  <c r="DB18" i="4"/>
  <c r="AY3" i="1"/>
  <c r="AA3" i="1"/>
  <c r="O3" i="1"/>
  <c r="EO12" i="4" l="1"/>
  <c r="EJ12" i="4"/>
  <c r="DS18" i="4"/>
  <c r="EQ12" i="4"/>
  <c r="ER12" i="4"/>
  <c r="EH12" i="4"/>
  <c r="EP12" i="4"/>
  <c r="EL12" i="4"/>
  <c r="EI12" i="4"/>
  <c r="EN12" i="4"/>
  <c r="EK12" i="4"/>
  <c r="EM12" i="4"/>
  <c r="EG12" i="4"/>
  <c r="DT18" i="4"/>
  <c r="DR18" i="4"/>
  <c r="DI18" i="4"/>
  <c r="DM18" i="4"/>
  <c r="DQ18" i="4"/>
  <c r="DP18" i="4"/>
  <c r="DL18" i="4"/>
  <c r="DN18" i="4"/>
  <c r="DK18" i="4"/>
  <c r="DO18" i="4"/>
  <c r="DJ18"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42" i="1"/>
  <c r="BB142" i="1"/>
  <c r="BC142" i="1"/>
  <c r="BD142" i="1"/>
  <c r="BE142" i="1"/>
  <c r="BF142" i="1"/>
  <c r="BG142" i="1"/>
  <c r="BH142" i="1"/>
  <c r="BI142" i="1"/>
  <c r="BJ142" i="1"/>
  <c r="BK142" i="1"/>
  <c r="BL142" i="1"/>
  <c r="DZ18" i="4" l="1"/>
  <c r="EL18" i="4"/>
  <c r="ED18" i="4"/>
  <c r="EP18" i="4"/>
  <c r="DV18" i="4"/>
  <c r="EH18" i="4"/>
  <c r="DU18" i="4"/>
  <c r="EG18" i="4"/>
  <c r="EF18" i="4"/>
  <c r="ER18" i="4"/>
  <c r="EA18" i="4"/>
  <c r="EM18" i="4"/>
  <c r="EE18" i="4"/>
  <c r="EQ18" i="4"/>
  <c r="DY18" i="4"/>
  <c r="EK18" i="4"/>
  <c r="EB18" i="4"/>
  <c r="EN18" i="4"/>
  <c r="DX18" i="4"/>
  <c r="EJ18" i="4"/>
  <c r="DW18" i="4"/>
  <c r="EI18" i="4"/>
  <c r="EC18" i="4"/>
  <c r="EO18" i="4"/>
  <c r="BY15" i="5" l="1"/>
  <c r="CG15" i="5"/>
  <c r="CI15" i="5"/>
  <c r="BZ15" i="5"/>
  <c r="CC15" i="5"/>
  <c r="CA15" i="5"/>
  <c r="CH15" i="5"/>
  <c r="CD15" i="5"/>
  <c r="CF15" i="5"/>
  <c r="CJ15" i="5"/>
  <c r="CB15" i="5"/>
  <c r="CE15" i="5"/>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BL5" i="1"/>
  <c r="BK5" i="1"/>
  <c r="BJ5" i="1"/>
  <c r="BI5" i="1"/>
  <c r="BH5" i="1"/>
  <c r="BG5" i="1"/>
  <c r="BF5" i="1"/>
  <c r="BE5" i="1"/>
  <c r="BD5" i="1"/>
  <c r="BC5" i="1"/>
  <c r="BB5" i="1"/>
  <c r="BA5" i="1"/>
  <c r="CI3" i="5" l="1"/>
  <c r="CV3" i="5" s="1"/>
  <c r="BK2" i="1"/>
  <c r="C176" i="2"/>
  <c r="D176" i="2" s="1"/>
  <c r="F176" i="2" s="1"/>
  <c r="CV142" i="5" l="1"/>
  <c r="DH142" i="5" s="1"/>
  <c r="CN142" i="5"/>
  <c r="CZ142" i="5" s="1"/>
  <c r="CP141" i="5"/>
  <c r="DB141" i="5" s="1"/>
  <c r="CR140" i="5"/>
  <c r="DD140" i="5" s="1"/>
  <c r="CT139" i="5"/>
  <c r="DF139" i="5" s="1"/>
  <c r="CL139" i="5"/>
  <c r="CX139" i="5" s="1"/>
  <c r="CV138" i="5"/>
  <c r="DH138" i="5" s="1"/>
  <c r="CN138" i="5"/>
  <c r="CZ138" i="5" s="1"/>
  <c r="CP137" i="5"/>
  <c r="DB137" i="5" s="1"/>
  <c r="CR136" i="5"/>
  <c r="DD136" i="5" s="1"/>
  <c r="CT135" i="5"/>
  <c r="DF135" i="5" s="1"/>
  <c r="CL135" i="5"/>
  <c r="CX135" i="5" s="1"/>
  <c r="CU142" i="5"/>
  <c r="DG142" i="5" s="1"/>
  <c r="CM142" i="5"/>
  <c r="CY142" i="5" s="1"/>
  <c r="CT142" i="5"/>
  <c r="DF142" i="5" s="1"/>
  <c r="CL142" i="5"/>
  <c r="CX142" i="5" s="1"/>
  <c r="CV141" i="5"/>
  <c r="DH141" i="5" s="1"/>
  <c r="CN141" i="5"/>
  <c r="CZ141" i="5" s="1"/>
  <c r="CP140" i="5"/>
  <c r="DB140" i="5" s="1"/>
  <c r="CR139" i="5"/>
  <c r="DD139" i="5" s="1"/>
  <c r="CT138" i="5"/>
  <c r="DF138" i="5" s="1"/>
  <c r="CL138" i="5"/>
  <c r="CX138" i="5" s="1"/>
  <c r="CV137" i="5"/>
  <c r="DH137" i="5" s="1"/>
  <c r="CN137" i="5"/>
  <c r="CZ137" i="5" s="1"/>
  <c r="CP136" i="5"/>
  <c r="DB136" i="5" s="1"/>
  <c r="CR135" i="5"/>
  <c r="DD135" i="5" s="1"/>
  <c r="CQ142" i="5"/>
  <c r="DC142" i="5" s="1"/>
  <c r="CS141" i="5"/>
  <c r="DE141" i="5" s="1"/>
  <c r="CK141" i="5"/>
  <c r="CW141" i="5" s="1"/>
  <c r="CU140" i="5"/>
  <c r="DG140" i="5" s="1"/>
  <c r="CM140" i="5"/>
  <c r="CY140" i="5" s="1"/>
  <c r="CP142" i="5"/>
  <c r="DB142" i="5" s="1"/>
  <c r="CR141" i="5"/>
  <c r="DD141" i="5" s="1"/>
  <c r="CT140" i="5"/>
  <c r="DF140" i="5" s="1"/>
  <c r="CL140" i="5"/>
  <c r="CX140" i="5" s="1"/>
  <c r="CV139" i="5"/>
  <c r="DH139" i="5" s="1"/>
  <c r="CN139" i="5"/>
  <c r="CZ139" i="5" s="1"/>
  <c r="CP138" i="5"/>
  <c r="DB138" i="5" s="1"/>
  <c r="CR137" i="5"/>
  <c r="DD137" i="5" s="1"/>
  <c r="CT136" i="5"/>
  <c r="DF136" i="5" s="1"/>
  <c r="CL136" i="5"/>
  <c r="CX136" i="5" s="1"/>
  <c r="CV135" i="5"/>
  <c r="DH135" i="5" s="1"/>
  <c r="CN135" i="5"/>
  <c r="CZ135" i="5" s="1"/>
  <c r="CL141" i="5"/>
  <c r="CX141" i="5" s="1"/>
  <c r="CU139" i="5"/>
  <c r="DG139" i="5" s="1"/>
  <c r="CL137" i="5"/>
  <c r="CX137" i="5" s="1"/>
  <c r="CO136" i="5"/>
  <c r="DA136" i="5" s="1"/>
  <c r="CS142" i="5"/>
  <c r="DE142" i="5" s="1"/>
  <c r="CR142" i="5"/>
  <c r="DD142" i="5" s="1"/>
  <c r="CV140" i="5"/>
  <c r="DH140" i="5" s="1"/>
  <c r="CQ139" i="5"/>
  <c r="DC139" i="5" s="1"/>
  <c r="CS138" i="5"/>
  <c r="DE138" i="5" s="1"/>
  <c r="CO142" i="5"/>
  <c r="DA142" i="5" s="1"/>
  <c r="CU141" i="5"/>
  <c r="DG141" i="5" s="1"/>
  <c r="CS140" i="5"/>
  <c r="DE140" i="5" s="1"/>
  <c r="CP139" i="5"/>
  <c r="DB139" i="5" s="1"/>
  <c r="CR138" i="5"/>
  <c r="DD138" i="5" s="1"/>
  <c r="CT137" i="5"/>
  <c r="DF137" i="5" s="1"/>
  <c r="CK142" i="5"/>
  <c r="CW142" i="5" s="1"/>
  <c r="CT141" i="5"/>
  <c r="DF141" i="5" s="1"/>
  <c r="CQ140" i="5"/>
  <c r="DC140" i="5" s="1"/>
  <c r="CO139" i="5"/>
  <c r="DA139" i="5" s="1"/>
  <c r="CQ138" i="5"/>
  <c r="DC138" i="5" s="1"/>
  <c r="CS137" i="5"/>
  <c r="DE137" i="5" s="1"/>
  <c r="CV136" i="5"/>
  <c r="DH136" i="5" s="1"/>
  <c r="CM135" i="5"/>
  <c r="CY135" i="5" s="1"/>
  <c r="CP134" i="5"/>
  <c r="DB134" i="5" s="1"/>
  <c r="CR133" i="5"/>
  <c r="DD133" i="5" s="1"/>
  <c r="CT132" i="5"/>
  <c r="DF132" i="5" s="1"/>
  <c r="CL132" i="5"/>
  <c r="CX132" i="5" s="1"/>
  <c r="CO141" i="5"/>
  <c r="DA141" i="5" s="1"/>
  <c r="CN140" i="5"/>
  <c r="CZ140" i="5" s="1"/>
  <c r="CK139" i="5"/>
  <c r="CW139" i="5" s="1"/>
  <c r="CM138" i="5"/>
  <c r="CY138" i="5" s="1"/>
  <c r="CO137" i="5"/>
  <c r="DA137" i="5" s="1"/>
  <c r="CS136" i="5"/>
  <c r="DE136" i="5" s="1"/>
  <c r="CV134" i="5"/>
  <c r="DH134" i="5" s="1"/>
  <c r="CN134" i="5"/>
  <c r="CZ134" i="5" s="1"/>
  <c r="CP133" i="5"/>
  <c r="DB133" i="5" s="1"/>
  <c r="CR132" i="5"/>
  <c r="DD132" i="5" s="1"/>
  <c r="CM137" i="5"/>
  <c r="CY137" i="5" s="1"/>
  <c r="CQ136" i="5"/>
  <c r="DC136" i="5" s="1"/>
  <c r="CR134" i="5"/>
  <c r="DD134" i="5" s="1"/>
  <c r="CM133" i="5"/>
  <c r="CY133" i="5" s="1"/>
  <c r="CU132" i="5"/>
  <c r="DG132" i="5" s="1"/>
  <c r="CS131" i="5"/>
  <c r="DE131" i="5" s="1"/>
  <c r="CK131" i="5"/>
  <c r="CW131" i="5" s="1"/>
  <c r="CU130" i="5"/>
  <c r="DG130" i="5" s="1"/>
  <c r="CM130" i="5"/>
  <c r="CY130" i="5" s="1"/>
  <c r="CS139" i="5"/>
  <c r="DE139" i="5" s="1"/>
  <c r="CU138" i="5"/>
  <c r="DG138" i="5" s="1"/>
  <c r="CK137" i="5"/>
  <c r="CW137" i="5" s="1"/>
  <c r="CN136" i="5"/>
  <c r="CZ136" i="5" s="1"/>
  <c r="CU135" i="5"/>
  <c r="DG135" i="5" s="1"/>
  <c r="CQ134" i="5"/>
  <c r="DC134" i="5" s="1"/>
  <c r="CV133" i="5"/>
  <c r="DH133" i="5" s="1"/>
  <c r="CL133" i="5"/>
  <c r="CX133" i="5" s="1"/>
  <c r="CS132" i="5"/>
  <c r="DE132" i="5" s="1"/>
  <c r="CR131" i="5"/>
  <c r="DD131" i="5" s="1"/>
  <c r="CT130" i="5"/>
  <c r="DF130" i="5" s="1"/>
  <c r="CL130" i="5"/>
  <c r="CX130" i="5" s="1"/>
  <c r="CV129" i="5"/>
  <c r="DH129" i="5" s="1"/>
  <c r="CN129" i="5"/>
  <c r="CZ129" i="5" s="1"/>
  <c r="CP128" i="5"/>
  <c r="DB128" i="5" s="1"/>
  <c r="CQ141" i="5"/>
  <c r="DC141" i="5" s="1"/>
  <c r="CM139" i="5"/>
  <c r="CY139" i="5" s="1"/>
  <c r="CO138" i="5"/>
  <c r="DA138" i="5" s="1"/>
  <c r="CM136" i="5"/>
  <c r="CY136" i="5" s="1"/>
  <c r="CS135" i="5"/>
  <c r="DE135" i="5" s="1"/>
  <c r="CO134" i="5"/>
  <c r="DA134" i="5" s="1"/>
  <c r="CU133" i="5"/>
  <c r="DG133" i="5" s="1"/>
  <c r="CK133" i="5"/>
  <c r="CW133" i="5" s="1"/>
  <c r="CQ132" i="5"/>
  <c r="DC132" i="5" s="1"/>
  <c r="CQ131" i="5"/>
  <c r="DC131" i="5" s="1"/>
  <c r="CS130" i="5"/>
  <c r="DE130" i="5" s="1"/>
  <c r="CK130" i="5"/>
  <c r="CW130" i="5" s="1"/>
  <c r="CU129" i="5"/>
  <c r="DG129" i="5" s="1"/>
  <c r="CM129" i="5"/>
  <c r="CY129" i="5" s="1"/>
  <c r="CO128" i="5"/>
  <c r="DA128" i="5" s="1"/>
  <c r="CM141" i="5"/>
  <c r="CY141" i="5" s="1"/>
  <c r="CK138" i="5"/>
  <c r="CW138" i="5" s="1"/>
  <c r="CK136" i="5"/>
  <c r="CW136" i="5" s="1"/>
  <c r="CQ135" i="5"/>
  <c r="DC135" i="5" s="1"/>
  <c r="CM134" i="5"/>
  <c r="CY134" i="5" s="1"/>
  <c r="CT133" i="5"/>
  <c r="DF133" i="5" s="1"/>
  <c r="CO135" i="5"/>
  <c r="DA135" i="5" s="1"/>
  <c r="CU134" i="5"/>
  <c r="DG134" i="5" s="1"/>
  <c r="CK134" i="5"/>
  <c r="CW134" i="5" s="1"/>
  <c r="CQ133" i="5"/>
  <c r="DC133" i="5" s="1"/>
  <c r="CN132" i="5"/>
  <c r="CZ132" i="5" s="1"/>
  <c r="CV131" i="5"/>
  <c r="DH131" i="5" s="1"/>
  <c r="CN131" i="5"/>
  <c r="CZ131" i="5" s="1"/>
  <c r="CP130" i="5"/>
  <c r="DB130" i="5" s="1"/>
  <c r="CR129" i="5"/>
  <c r="DD129" i="5" s="1"/>
  <c r="CT128" i="5"/>
  <c r="DF128" i="5" s="1"/>
  <c r="CL128" i="5"/>
  <c r="CX128" i="5" s="1"/>
  <c r="CK140" i="5"/>
  <c r="CW140" i="5" s="1"/>
  <c r="CQ137" i="5"/>
  <c r="DC137" i="5" s="1"/>
  <c r="CU136" i="5"/>
  <c r="DG136" i="5" s="1"/>
  <c r="CP135" i="5"/>
  <c r="DB135" i="5" s="1"/>
  <c r="CO133" i="5"/>
  <c r="DA133" i="5" s="1"/>
  <c r="CK132" i="5"/>
  <c r="CW132" i="5" s="1"/>
  <c r="CV130" i="5"/>
  <c r="DH130" i="5" s="1"/>
  <c r="CT129" i="5"/>
  <c r="DF129" i="5" s="1"/>
  <c r="CK128" i="5"/>
  <c r="CW128" i="5" s="1"/>
  <c r="CP127" i="5"/>
  <c r="DB127" i="5" s="1"/>
  <c r="CR126" i="5"/>
  <c r="DD126" i="5" s="1"/>
  <c r="CK135" i="5"/>
  <c r="CW135" i="5" s="1"/>
  <c r="CT134" i="5"/>
  <c r="DF134" i="5" s="1"/>
  <c r="CN133" i="5"/>
  <c r="CZ133" i="5" s="1"/>
  <c r="CU131" i="5"/>
  <c r="DG131" i="5" s="1"/>
  <c r="CR130" i="5"/>
  <c r="DD130" i="5" s="1"/>
  <c r="CS129" i="5"/>
  <c r="DE129" i="5" s="1"/>
  <c r="CV128" i="5"/>
  <c r="DH128" i="5" s="1"/>
  <c r="CO127" i="5"/>
  <c r="DA127" i="5" s="1"/>
  <c r="CQ126" i="5"/>
  <c r="DC126" i="5" s="1"/>
  <c r="CS125" i="5"/>
  <c r="DE125" i="5" s="1"/>
  <c r="CK125" i="5"/>
  <c r="CW125" i="5" s="1"/>
  <c r="CU124" i="5"/>
  <c r="DG124" i="5" s="1"/>
  <c r="CM124" i="5"/>
  <c r="CY124" i="5" s="1"/>
  <c r="CS134" i="5"/>
  <c r="DE134" i="5" s="1"/>
  <c r="CT131" i="5"/>
  <c r="DF131" i="5" s="1"/>
  <c r="CQ130" i="5"/>
  <c r="DC130" i="5" s="1"/>
  <c r="CQ129" i="5"/>
  <c r="DC129" i="5" s="1"/>
  <c r="CU128" i="5"/>
  <c r="DG128" i="5" s="1"/>
  <c r="CV127" i="5"/>
  <c r="DH127" i="5" s="1"/>
  <c r="CN127" i="5"/>
  <c r="CZ127" i="5" s="1"/>
  <c r="CP126" i="5"/>
  <c r="DB126" i="5" s="1"/>
  <c r="CL134" i="5"/>
  <c r="CX134" i="5" s="1"/>
  <c r="CP131" i="5"/>
  <c r="DB131" i="5" s="1"/>
  <c r="CO130" i="5"/>
  <c r="DA130" i="5" s="1"/>
  <c r="CP129" i="5"/>
  <c r="DB129" i="5" s="1"/>
  <c r="CS128" i="5"/>
  <c r="DE128" i="5" s="1"/>
  <c r="CU127" i="5"/>
  <c r="DG127" i="5" s="1"/>
  <c r="CM127" i="5"/>
  <c r="CY127" i="5" s="1"/>
  <c r="CP132" i="5"/>
  <c r="DB132" i="5" s="1"/>
  <c r="CM131" i="5"/>
  <c r="CY131" i="5" s="1"/>
  <c r="CL129" i="5"/>
  <c r="CX129" i="5" s="1"/>
  <c r="CO132" i="5"/>
  <c r="DA132" i="5" s="1"/>
  <c r="CL131" i="5"/>
  <c r="CX131" i="5" s="1"/>
  <c r="CK129" i="5"/>
  <c r="CW129" i="5" s="1"/>
  <c r="CN128" i="5"/>
  <c r="CZ128" i="5" s="1"/>
  <c r="CR127" i="5"/>
  <c r="DD127" i="5" s="1"/>
  <c r="CT126" i="5"/>
  <c r="DF126" i="5" s="1"/>
  <c r="CL126" i="5"/>
  <c r="CX126" i="5" s="1"/>
  <c r="CV125" i="5"/>
  <c r="DH125" i="5" s="1"/>
  <c r="CN125" i="5"/>
  <c r="CZ125" i="5" s="1"/>
  <c r="CP124" i="5"/>
  <c r="DB124" i="5" s="1"/>
  <c r="CO140" i="5"/>
  <c r="DA140" i="5" s="1"/>
  <c r="CK127" i="5"/>
  <c r="CW127" i="5" s="1"/>
  <c r="CV126" i="5"/>
  <c r="DH126" i="5" s="1"/>
  <c r="CM125" i="5"/>
  <c r="CY125" i="5" s="1"/>
  <c r="CR124" i="5"/>
  <c r="DD124" i="5" s="1"/>
  <c r="CO123" i="5"/>
  <c r="DA123" i="5" s="1"/>
  <c r="CU137" i="5"/>
  <c r="DG137" i="5" s="1"/>
  <c r="CS133" i="5"/>
  <c r="DE133" i="5" s="1"/>
  <c r="CU126" i="5"/>
  <c r="DG126" i="5" s="1"/>
  <c r="CL125" i="5"/>
  <c r="CX125" i="5" s="1"/>
  <c r="CQ124" i="5"/>
  <c r="DC124" i="5" s="1"/>
  <c r="CO129" i="5"/>
  <c r="DA129" i="5" s="1"/>
  <c r="CS126" i="5"/>
  <c r="DE126" i="5" s="1"/>
  <c r="CU125" i="5"/>
  <c r="DG125" i="5" s="1"/>
  <c r="CO124" i="5"/>
  <c r="DA124" i="5" s="1"/>
  <c r="CU123" i="5"/>
  <c r="DG123" i="5" s="1"/>
  <c r="CM123" i="5"/>
  <c r="CY123" i="5" s="1"/>
  <c r="CO122" i="5"/>
  <c r="DA122" i="5" s="1"/>
  <c r="CQ121" i="5"/>
  <c r="DC121" i="5" s="1"/>
  <c r="CS120" i="5"/>
  <c r="DE120" i="5" s="1"/>
  <c r="CK120" i="5"/>
  <c r="CW120" i="5" s="1"/>
  <c r="CU119" i="5"/>
  <c r="DG119" i="5" s="1"/>
  <c r="CM119" i="5"/>
  <c r="CY119" i="5" s="1"/>
  <c r="CO118" i="5"/>
  <c r="DA118" i="5" s="1"/>
  <c r="CQ117" i="5"/>
  <c r="DC117" i="5" s="1"/>
  <c r="CS116" i="5"/>
  <c r="DE116" i="5" s="1"/>
  <c r="CK116" i="5"/>
  <c r="CW116" i="5" s="1"/>
  <c r="CU115" i="5"/>
  <c r="DG115" i="5" s="1"/>
  <c r="CM115" i="5"/>
  <c r="CY115" i="5" s="1"/>
  <c r="CO126" i="5"/>
  <c r="DA126" i="5" s="1"/>
  <c r="CT125" i="5"/>
  <c r="DF125" i="5" s="1"/>
  <c r="CN124" i="5"/>
  <c r="CZ124" i="5" s="1"/>
  <c r="CT123" i="5"/>
  <c r="DF123" i="5" s="1"/>
  <c r="CL123" i="5"/>
  <c r="CX123" i="5" s="1"/>
  <c r="CV122" i="5"/>
  <c r="DH122" i="5" s="1"/>
  <c r="CN122" i="5"/>
  <c r="CZ122" i="5" s="1"/>
  <c r="CP121" i="5"/>
  <c r="DB121" i="5" s="1"/>
  <c r="CR120" i="5"/>
  <c r="DD120" i="5" s="1"/>
  <c r="CT119" i="5"/>
  <c r="DF119" i="5" s="1"/>
  <c r="CL119" i="5"/>
  <c r="CX119" i="5" s="1"/>
  <c r="CR128" i="5"/>
  <c r="DD128" i="5" s="1"/>
  <c r="CS127" i="5"/>
  <c r="DE127" i="5" s="1"/>
  <c r="CM126" i="5"/>
  <c r="CY126" i="5" s="1"/>
  <c r="CQ125" i="5"/>
  <c r="DC125" i="5" s="1"/>
  <c r="CV124" i="5"/>
  <c r="DH124" i="5" s="1"/>
  <c r="CK124" i="5"/>
  <c r="CW124" i="5" s="1"/>
  <c r="CR123" i="5"/>
  <c r="DD123" i="5" s="1"/>
  <c r="CT122" i="5"/>
  <c r="DF122" i="5" s="1"/>
  <c r="CL122" i="5"/>
  <c r="CX122" i="5" s="1"/>
  <c r="CV121" i="5"/>
  <c r="DH121" i="5" s="1"/>
  <c r="CN121" i="5"/>
  <c r="CZ121" i="5" s="1"/>
  <c r="CP120" i="5"/>
  <c r="DB120" i="5" s="1"/>
  <c r="CR119" i="5"/>
  <c r="DD119" i="5" s="1"/>
  <c r="CT118" i="5"/>
  <c r="DF118" i="5" s="1"/>
  <c r="CL118" i="5"/>
  <c r="CX118" i="5" s="1"/>
  <c r="CV117" i="5"/>
  <c r="DH117" i="5" s="1"/>
  <c r="CN117" i="5"/>
  <c r="CZ117" i="5" s="1"/>
  <c r="CP116" i="5"/>
  <c r="DB116" i="5" s="1"/>
  <c r="CR115" i="5"/>
  <c r="DD115" i="5" s="1"/>
  <c r="CV132" i="5"/>
  <c r="DH132" i="5" s="1"/>
  <c r="CN130" i="5"/>
  <c r="CZ130" i="5" s="1"/>
  <c r="CQ128" i="5"/>
  <c r="DC128" i="5" s="1"/>
  <c r="CQ127" i="5"/>
  <c r="DC127" i="5" s="1"/>
  <c r="CK126" i="5"/>
  <c r="CW126" i="5" s="1"/>
  <c r="CP125" i="5"/>
  <c r="DB125" i="5" s="1"/>
  <c r="CT124" i="5"/>
  <c r="DF124" i="5" s="1"/>
  <c r="CQ123" i="5"/>
  <c r="DC123" i="5" s="1"/>
  <c r="CS122" i="5"/>
  <c r="DE122" i="5" s="1"/>
  <c r="CK122" i="5"/>
  <c r="CW122" i="5" s="1"/>
  <c r="CU121" i="5"/>
  <c r="DG121" i="5" s="1"/>
  <c r="CM121" i="5"/>
  <c r="CY121" i="5" s="1"/>
  <c r="CO120" i="5"/>
  <c r="DA120" i="5" s="1"/>
  <c r="CQ119" i="5"/>
  <c r="DC119" i="5" s="1"/>
  <c r="CS118" i="5"/>
  <c r="DE118" i="5" s="1"/>
  <c r="CK118" i="5"/>
  <c r="CW118" i="5" s="1"/>
  <c r="CU117" i="5"/>
  <c r="DG117" i="5" s="1"/>
  <c r="CM117" i="5"/>
  <c r="CY117" i="5" s="1"/>
  <c r="CO116" i="5"/>
  <c r="DA116" i="5" s="1"/>
  <c r="CM132" i="5"/>
  <c r="CY132" i="5" s="1"/>
  <c r="CM128" i="5"/>
  <c r="CY128" i="5" s="1"/>
  <c r="CS124" i="5"/>
  <c r="DE124" i="5" s="1"/>
  <c r="CS121" i="5"/>
  <c r="DE121" i="5" s="1"/>
  <c r="CU120" i="5"/>
  <c r="DG120" i="5" s="1"/>
  <c r="CV119" i="5"/>
  <c r="DH119" i="5" s="1"/>
  <c r="CQ118" i="5"/>
  <c r="DC118" i="5" s="1"/>
  <c r="CS117" i="5"/>
  <c r="DE117" i="5" s="1"/>
  <c r="CV116" i="5"/>
  <c r="DH116" i="5" s="1"/>
  <c r="CL115" i="5"/>
  <c r="CX115" i="5" s="1"/>
  <c r="CP114" i="5"/>
  <c r="DB114" i="5" s="1"/>
  <c r="CR113" i="5"/>
  <c r="DD113" i="5" s="1"/>
  <c r="CT112" i="5"/>
  <c r="DF112" i="5" s="1"/>
  <c r="CL112" i="5"/>
  <c r="CX112" i="5" s="1"/>
  <c r="CL124" i="5"/>
  <c r="CX124" i="5" s="1"/>
  <c r="CU122" i="5"/>
  <c r="DG122" i="5" s="1"/>
  <c r="CR121" i="5"/>
  <c r="DD121" i="5" s="1"/>
  <c r="CT120" i="5"/>
  <c r="DF120" i="5" s="1"/>
  <c r="CS119" i="5"/>
  <c r="DE119" i="5" s="1"/>
  <c r="CP118" i="5"/>
  <c r="DB118" i="5" s="1"/>
  <c r="CR117" i="5"/>
  <c r="DD117" i="5" s="1"/>
  <c r="CU116" i="5"/>
  <c r="DG116" i="5" s="1"/>
  <c r="CV115" i="5"/>
  <c r="DH115" i="5" s="1"/>
  <c r="CK115" i="5"/>
  <c r="CW115" i="5" s="1"/>
  <c r="CO114" i="5"/>
  <c r="DA114" i="5" s="1"/>
  <c r="CQ113" i="5"/>
  <c r="DC113" i="5" s="1"/>
  <c r="CS112" i="5"/>
  <c r="DE112" i="5" s="1"/>
  <c r="CK112" i="5"/>
  <c r="CW112" i="5" s="1"/>
  <c r="CU111" i="5"/>
  <c r="DG111" i="5" s="1"/>
  <c r="CM111" i="5"/>
  <c r="CY111" i="5" s="1"/>
  <c r="CO110" i="5"/>
  <c r="DA110" i="5" s="1"/>
  <c r="CQ109" i="5"/>
  <c r="DC109" i="5" s="1"/>
  <c r="CS108" i="5"/>
  <c r="DE108" i="5" s="1"/>
  <c r="CK108" i="5"/>
  <c r="CW108" i="5" s="1"/>
  <c r="CN126" i="5"/>
  <c r="CZ126" i="5" s="1"/>
  <c r="CR122" i="5"/>
  <c r="DD122" i="5" s="1"/>
  <c r="CO121" i="5"/>
  <c r="DA121" i="5" s="1"/>
  <c r="CQ120" i="5"/>
  <c r="DC120" i="5" s="1"/>
  <c r="CP119" i="5"/>
  <c r="DB119" i="5" s="1"/>
  <c r="CN118" i="5"/>
  <c r="CZ118" i="5" s="1"/>
  <c r="CP117" i="5"/>
  <c r="DB117" i="5" s="1"/>
  <c r="CT116" i="5"/>
  <c r="DF116" i="5" s="1"/>
  <c r="CT115" i="5"/>
  <c r="DF115" i="5" s="1"/>
  <c r="CV114" i="5"/>
  <c r="DH114" i="5" s="1"/>
  <c r="CN114" i="5"/>
  <c r="CZ114" i="5" s="1"/>
  <c r="CP113" i="5"/>
  <c r="DB113" i="5" s="1"/>
  <c r="CR112" i="5"/>
  <c r="DD112" i="5" s="1"/>
  <c r="CT111" i="5"/>
  <c r="DF111" i="5" s="1"/>
  <c r="CL111" i="5"/>
  <c r="CX111" i="5" s="1"/>
  <c r="CV110" i="5"/>
  <c r="DH110" i="5" s="1"/>
  <c r="CN110" i="5"/>
  <c r="CZ110" i="5" s="1"/>
  <c r="CP109" i="5"/>
  <c r="DB109" i="5" s="1"/>
  <c r="CR108" i="5"/>
  <c r="DD108" i="5" s="1"/>
  <c r="CT107" i="5"/>
  <c r="DF107" i="5" s="1"/>
  <c r="CL107" i="5"/>
  <c r="CX107" i="5" s="1"/>
  <c r="CV106" i="5"/>
  <c r="DH106" i="5" s="1"/>
  <c r="CN106" i="5"/>
  <c r="CZ106" i="5" s="1"/>
  <c r="CP105" i="5"/>
  <c r="DB105" i="5" s="1"/>
  <c r="CP123" i="5"/>
  <c r="DB123" i="5" s="1"/>
  <c r="CM122" i="5"/>
  <c r="CY122" i="5" s="1"/>
  <c r="CL120" i="5"/>
  <c r="CX120" i="5" s="1"/>
  <c r="CK119" i="5"/>
  <c r="CW119" i="5" s="1"/>
  <c r="CV118" i="5"/>
  <c r="DH118" i="5" s="1"/>
  <c r="CK117" i="5"/>
  <c r="CW117" i="5" s="1"/>
  <c r="CN116" i="5"/>
  <c r="CZ116" i="5" s="1"/>
  <c r="CP115" i="5"/>
  <c r="DB115" i="5" s="1"/>
  <c r="CS114" i="5"/>
  <c r="DE114" i="5" s="1"/>
  <c r="CK114" i="5"/>
  <c r="CW114" i="5" s="1"/>
  <c r="CU113" i="5"/>
  <c r="DG113" i="5" s="1"/>
  <c r="CM113" i="5"/>
  <c r="CY113" i="5" s="1"/>
  <c r="CO112" i="5"/>
  <c r="DA112" i="5" s="1"/>
  <c r="CQ111" i="5"/>
  <c r="DC111" i="5" s="1"/>
  <c r="CS110" i="5"/>
  <c r="DE110" i="5" s="1"/>
  <c r="CK110" i="5"/>
  <c r="CW110" i="5" s="1"/>
  <c r="CU109" i="5"/>
  <c r="DG109" i="5" s="1"/>
  <c r="CM109" i="5"/>
  <c r="CY109" i="5" s="1"/>
  <c r="CO108" i="5"/>
  <c r="DA108" i="5" s="1"/>
  <c r="CQ107" i="5"/>
  <c r="DC107" i="5" s="1"/>
  <c r="CS106" i="5"/>
  <c r="DE106" i="5" s="1"/>
  <c r="CK106" i="5"/>
  <c r="CW106" i="5" s="1"/>
  <c r="CU105" i="5"/>
  <c r="DG105" i="5" s="1"/>
  <c r="CM105" i="5"/>
  <c r="CY105" i="5" s="1"/>
  <c r="CN123" i="5"/>
  <c r="CZ123" i="5" s="1"/>
  <c r="CU118" i="5"/>
  <c r="DG118" i="5" s="1"/>
  <c r="CM116" i="5"/>
  <c r="CY116" i="5" s="1"/>
  <c r="CO115" i="5"/>
  <c r="DA115" i="5" s="1"/>
  <c r="CR114" i="5"/>
  <c r="DD114" i="5" s="1"/>
  <c r="CT113" i="5"/>
  <c r="DF113" i="5" s="1"/>
  <c r="CL113" i="5"/>
  <c r="CX113" i="5" s="1"/>
  <c r="CV112" i="5"/>
  <c r="DH112" i="5" s="1"/>
  <c r="CN112" i="5"/>
  <c r="CZ112" i="5" s="1"/>
  <c r="CP111" i="5"/>
  <c r="DB111" i="5" s="1"/>
  <c r="CR110" i="5"/>
  <c r="DD110" i="5" s="1"/>
  <c r="CT109" i="5"/>
  <c r="DF109" i="5" s="1"/>
  <c r="CL109" i="5"/>
  <c r="CX109" i="5" s="1"/>
  <c r="CV108" i="5"/>
  <c r="DH108" i="5" s="1"/>
  <c r="CN108" i="5"/>
  <c r="CZ108" i="5" s="1"/>
  <c r="CP122" i="5"/>
  <c r="DB122" i="5" s="1"/>
  <c r="CL117" i="5"/>
  <c r="CX117" i="5" s="1"/>
  <c r="CQ115" i="5"/>
  <c r="DC115" i="5" s="1"/>
  <c r="CQ114" i="5"/>
  <c r="DC114" i="5" s="1"/>
  <c r="CM112" i="5"/>
  <c r="CY112" i="5" s="1"/>
  <c r="CM108" i="5"/>
  <c r="CY108" i="5" s="1"/>
  <c r="CR107" i="5"/>
  <c r="DD107" i="5" s="1"/>
  <c r="CM106" i="5"/>
  <c r="CY106" i="5" s="1"/>
  <c r="CR125" i="5"/>
  <c r="DD125" i="5" s="1"/>
  <c r="CO119" i="5"/>
  <c r="DA119" i="5" s="1"/>
  <c r="CN115" i="5"/>
  <c r="CZ115" i="5" s="1"/>
  <c r="CM114" i="5"/>
  <c r="CY114" i="5" s="1"/>
  <c r="CV109" i="5"/>
  <c r="DH109" i="5" s="1"/>
  <c r="CL108" i="5"/>
  <c r="CX108" i="5" s="1"/>
  <c r="CP107" i="5"/>
  <c r="DB107" i="5" s="1"/>
  <c r="CO125" i="5"/>
  <c r="DA125" i="5" s="1"/>
  <c r="CN119" i="5"/>
  <c r="CZ119" i="5" s="1"/>
  <c r="CL114" i="5"/>
  <c r="CX114" i="5" s="1"/>
  <c r="CV111" i="5"/>
  <c r="DH111" i="5" s="1"/>
  <c r="CU110" i="5"/>
  <c r="DG110" i="5" s="1"/>
  <c r="CS109" i="5"/>
  <c r="DE109" i="5" s="1"/>
  <c r="CO107" i="5"/>
  <c r="DA107" i="5" s="1"/>
  <c r="CU106" i="5"/>
  <c r="DG106" i="5" s="1"/>
  <c r="CO105" i="5"/>
  <c r="DA105" i="5" s="1"/>
  <c r="CV104" i="5"/>
  <c r="DH104" i="5" s="1"/>
  <c r="CN104" i="5"/>
  <c r="CZ104" i="5" s="1"/>
  <c r="CP103" i="5"/>
  <c r="DB103" i="5" s="1"/>
  <c r="CR102" i="5"/>
  <c r="DD102" i="5" s="1"/>
  <c r="CT101" i="5"/>
  <c r="DF101" i="5" s="1"/>
  <c r="CL101" i="5"/>
  <c r="CX101" i="5" s="1"/>
  <c r="CV100" i="5"/>
  <c r="DH100" i="5" s="1"/>
  <c r="CN100" i="5"/>
  <c r="CZ100" i="5" s="1"/>
  <c r="CP99" i="5"/>
  <c r="DB99" i="5" s="1"/>
  <c r="CR98" i="5"/>
  <c r="DD98" i="5" s="1"/>
  <c r="CT97" i="5"/>
  <c r="DF97" i="5" s="1"/>
  <c r="CL97" i="5"/>
  <c r="CX97" i="5" s="1"/>
  <c r="CV96" i="5"/>
  <c r="DH96" i="5" s="1"/>
  <c r="CN96" i="5"/>
  <c r="CZ96" i="5" s="1"/>
  <c r="CT121" i="5"/>
  <c r="DF121" i="5" s="1"/>
  <c r="CV113" i="5"/>
  <c r="DH113" i="5" s="1"/>
  <c r="CS111" i="5"/>
  <c r="DE111" i="5" s="1"/>
  <c r="CT110" i="5"/>
  <c r="DF110" i="5" s="1"/>
  <c r="CR109" i="5"/>
  <c r="DD109" i="5" s="1"/>
  <c r="CN107" i="5"/>
  <c r="CZ107" i="5" s="1"/>
  <c r="CT106" i="5"/>
  <c r="DF106" i="5" s="1"/>
  <c r="CN105" i="5"/>
  <c r="CZ105" i="5" s="1"/>
  <c r="CT127" i="5"/>
  <c r="DF127" i="5" s="1"/>
  <c r="CV123" i="5"/>
  <c r="DH123" i="5" s="1"/>
  <c r="CK121" i="5"/>
  <c r="CW121" i="5" s="1"/>
  <c r="CN120" i="5"/>
  <c r="CZ120" i="5" s="1"/>
  <c r="CQ116" i="5"/>
  <c r="DC116" i="5" s="1"/>
  <c r="CO113" i="5"/>
  <c r="DA113" i="5" s="1"/>
  <c r="CU112" i="5"/>
  <c r="DG112" i="5" s="1"/>
  <c r="CO111" i="5"/>
  <c r="DA111" i="5" s="1"/>
  <c r="CP110" i="5"/>
  <c r="DB110" i="5" s="1"/>
  <c r="CN109" i="5"/>
  <c r="CZ109" i="5" s="1"/>
  <c r="CT108" i="5"/>
  <c r="DF108" i="5" s="1"/>
  <c r="CV107" i="5"/>
  <c r="DH107" i="5" s="1"/>
  <c r="CK107" i="5"/>
  <c r="CW107" i="5" s="1"/>
  <c r="CQ106" i="5"/>
  <c r="DC106" i="5" s="1"/>
  <c r="CV105" i="5"/>
  <c r="DH105" i="5" s="1"/>
  <c r="CK105" i="5"/>
  <c r="CW105" i="5" s="1"/>
  <c r="CS104" i="5"/>
  <c r="DE104" i="5" s="1"/>
  <c r="CK104" i="5"/>
  <c r="CW104" i="5" s="1"/>
  <c r="CU103" i="5"/>
  <c r="DG103" i="5" s="1"/>
  <c r="CM103" i="5"/>
  <c r="CY103" i="5" s="1"/>
  <c r="CO102" i="5"/>
  <c r="DA102" i="5" s="1"/>
  <c r="CQ101" i="5"/>
  <c r="DC101" i="5" s="1"/>
  <c r="CL127" i="5"/>
  <c r="CX127" i="5" s="1"/>
  <c r="CS123" i="5"/>
  <c r="DE123" i="5" s="1"/>
  <c r="CM120" i="5"/>
  <c r="CY120" i="5" s="1"/>
  <c r="CR118" i="5"/>
  <c r="DD118" i="5" s="1"/>
  <c r="CT117" i="5"/>
  <c r="DF117" i="5" s="1"/>
  <c r="CL116" i="5"/>
  <c r="CX116" i="5" s="1"/>
  <c r="CU114" i="5"/>
  <c r="DG114" i="5" s="1"/>
  <c r="CN113" i="5"/>
  <c r="CZ113" i="5" s="1"/>
  <c r="CQ112" i="5"/>
  <c r="DC112" i="5" s="1"/>
  <c r="CN111" i="5"/>
  <c r="CZ111" i="5" s="1"/>
  <c r="CM110" i="5"/>
  <c r="CY110" i="5" s="1"/>
  <c r="CK109" i="5"/>
  <c r="CW109" i="5" s="1"/>
  <c r="CQ108" i="5"/>
  <c r="DC108" i="5" s="1"/>
  <c r="CU107" i="5"/>
  <c r="DG107" i="5" s="1"/>
  <c r="CP106" i="5"/>
  <c r="DB106" i="5" s="1"/>
  <c r="CT105" i="5"/>
  <c r="DF105" i="5" s="1"/>
  <c r="CR104" i="5"/>
  <c r="DD104" i="5" s="1"/>
  <c r="CT103" i="5"/>
  <c r="DF103" i="5" s="1"/>
  <c r="CL103" i="5"/>
  <c r="CX103" i="5" s="1"/>
  <c r="CV102" i="5"/>
  <c r="DH102" i="5" s="1"/>
  <c r="CN102" i="5"/>
  <c r="CZ102" i="5" s="1"/>
  <c r="CP101" i="5"/>
  <c r="DB101" i="5" s="1"/>
  <c r="CR100" i="5"/>
  <c r="DD100" i="5" s="1"/>
  <c r="CT99" i="5"/>
  <c r="DF99" i="5" s="1"/>
  <c r="CL99" i="5"/>
  <c r="CX99" i="5" s="1"/>
  <c r="CV98" i="5"/>
  <c r="DH98" i="5" s="1"/>
  <c r="CN98" i="5"/>
  <c r="CZ98" i="5" s="1"/>
  <c r="CP97" i="5"/>
  <c r="DB97" i="5" s="1"/>
  <c r="CR96" i="5"/>
  <c r="DD96" i="5" s="1"/>
  <c r="CK123" i="5"/>
  <c r="CW123" i="5" s="1"/>
  <c r="CQ122" i="5"/>
  <c r="DC122" i="5" s="1"/>
  <c r="CV120" i="5"/>
  <c r="DH120" i="5" s="1"/>
  <c r="CL110" i="5"/>
  <c r="CX110" i="5" s="1"/>
  <c r="CP108" i="5"/>
  <c r="DB108" i="5" s="1"/>
  <c r="CQ104" i="5"/>
  <c r="DC104" i="5" s="1"/>
  <c r="CS103" i="5"/>
  <c r="DE103" i="5" s="1"/>
  <c r="CK102" i="5"/>
  <c r="CW102" i="5" s="1"/>
  <c r="CN101" i="5"/>
  <c r="CZ101" i="5" s="1"/>
  <c r="CM100" i="5"/>
  <c r="CY100" i="5" s="1"/>
  <c r="CS99" i="5"/>
  <c r="DE99" i="5" s="1"/>
  <c r="CO98" i="5"/>
  <c r="DA98" i="5" s="1"/>
  <c r="CU97" i="5"/>
  <c r="DG97" i="5" s="1"/>
  <c r="CP96" i="5"/>
  <c r="DB96" i="5" s="1"/>
  <c r="CL121" i="5"/>
  <c r="CX121" i="5" s="1"/>
  <c r="CS115" i="5"/>
  <c r="DE115" i="5" s="1"/>
  <c r="CP104" i="5"/>
  <c r="DB104" i="5" s="1"/>
  <c r="CR103" i="5"/>
  <c r="DD103" i="5" s="1"/>
  <c r="CU102" i="5"/>
  <c r="DG102" i="5" s="1"/>
  <c r="CM101" i="5"/>
  <c r="CY101" i="5" s="1"/>
  <c r="CL100" i="5"/>
  <c r="CX100" i="5" s="1"/>
  <c r="CR111" i="5"/>
  <c r="DD111" i="5" s="1"/>
  <c r="CO104" i="5"/>
  <c r="DA104" i="5" s="1"/>
  <c r="CQ103" i="5"/>
  <c r="DC103" i="5" s="1"/>
  <c r="CT102" i="5"/>
  <c r="DF102" i="5" s="1"/>
  <c r="CK101" i="5"/>
  <c r="CW101" i="5" s="1"/>
  <c r="CU100" i="5"/>
  <c r="DG100" i="5" s="1"/>
  <c r="CK100" i="5"/>
  <c r="CW100" i="5" s="1"/>
  <c r="CQ99" i="5"/>
  <c r="DC99" i="5" s="1"/>
  <c r="CL98" i="5"/>
  <c r="CX98" i="5" s="1"/>
  <c r="CR97" i="5"/>
  <c r="DD97" i="5" s="1"/>
  <c r="CM96" i="5"/>
  <c r="CY96" i="5" s="1"/>
  <c r="CT95" i="5"/>
  <c r="DF95" i="5" s="1"/>
  <c r="CL95" i="5"/>
  <c r="CX95" i="5" s="1"/>
  <c r="CV94" i="5"/>
  <c r="DH94" i="5" s="1"/>
  <c r="CS113" i="5"/>
  <c r="DE113" i="5" s="1"/>
  <c r="CS107" i="5"/>
  <c r="DE107" i="5" s="1"/>
  <c r="CL106" i="5"/>
  <c r="CX106" i="5" s="1"/>
  <c r="CQ105" i="5"/>
  <c r="DC105" i="5" s="1"/>
  <c r="CK103" i="5"/>
  <c r="CW103" i="5" s="1"/>
  <c r="CP102" i="5"/>
  <c r="DB102" i="5" s="1"/>
  <c r="CS101" i="5"/>
  <c r="DE101" i="5" s="1"/>
  <c r="CQ100" i="5"/>
  <c r="DC100" i="5" s="1"/>
  <c r="CM99" i="5"/>
  <c r="CY99" i="5" s="1"/>
  <c r="CS98" i="5"/>
  <c r="DE98" i="5" s="1"/>
  <c r="CR116" i="5"/>
  <c r="DD116" i="5" s="1"/>
  <c r="CK113" i="5"/>
  <c r="CW113" i="5" s="1"/>
  <c r="CM107" i="5"/>
  <c r="CY107" i="5" s="1"/>
  <c r="CL105" i="5"/>
  <c r="CX105" i="5" s="1"/>
  <c r="CU104" i="5"/>
  <c r="DG104" i="5" s="1"/>
  <c r="CM102" i="5"/>
  <c r="CY102" i="5" s="1"/>
  <c r="CR101" i="5"/>
  <c r="DD101" i="5" s="1"/>
  <c r="CP100" i="5"/>
  <c r="DB100" i="5" s="1"/>
  <c r="CV99" i="5"/>
  <c r="DH99" i="5" s="1"/>
  <c r="CK99" i="5"/>
  <c r="CW99" i="5" s="1"/>
  <c r="CN99" i="5"/>
  <c r="CZ99" i="5" s="1"/>
  <c r="CP98" i="5"/>
  <c r="DB98" i="5" s="1"/>
  <c r="CK97" i="5"/>
  <c r="CW97" i="5" s="1"/>
  <c r="CS96" i="5"/>
  <c r="DE96" i="5" s="1"/>
  <c r="CV95" i="5"/>
  <c r="DH95" i="5" s="1"/>
  <c r="CM95" i="5"/>
  <c r="CY95" i="5" s="1"/>
  <c r="CT94" i="5"/>
  <c r="DF94" i="5" s="1"/>
  <c r="CL94" i="5"/>
  <c r="CX94" i="5" s="1"/>
  <c r="CV93" i="5"/>
  <c r="DH93" i="5" s="1"/>
  <c r="CN93" i="5"/>
  <c r="CZ93" i="5" s="1"/>
  <c r="CP92" i="5"/>
  <c r="DB92" i="5" s="1"/>
  <c r="CK111" i="5"/>
  <c r="CW111" i="5" s="1"/>
  <c r="CQ110" i="5"/>
  <c r="DC110" i="5" s="1"/>
  <c r="CM98" i="5"/>
  <c r="CY98" i="5" s="1"/>
  <c r="CQ96" i="5"/>
  <c r="DC96" i="5" s="1"/>
  <c r="CU95" i="5"/>
  <c r="DG95" i="5" s="1"/>
  <c r="CK95" i="5"/>
  <c r="CW95" i="5" s="1"/>
  <c r="CS94" i="5"/>
  <c r="DE94" i="5" s="1"/>
  <c r="CK94" i="5"/>
  <c r="CW94" i="5" s="1"/>
  <c r="CU93" i="5"/>
  <c r="DG93" i="5" s="1"/>
  <c r="CM93" i="5"/>
  <c r="CY93" i="5" s="1"/>
  <c r="CO92" i="5"/>
  <c r="DA92" i="5" s="1"/>
  <c r="CQ91" i="5"/>
  <c r="DC91" i="5" s="1"/>
  <c r="CS90" i="5"/>
  <c r="DE90" i="5" s="1"/>
  <c r="CK90" i="5"/>
  <c r="CW90" i="5" s="1"/>
  <c r="CU89" i="5"/>
  <c r="DG89" i="5" s="1"/>
  <c r="CM89" i="5"/>
  <c r="CY89" i="5" s="1"/>
  <c r="CO88" i="5"/>
  <c r="DA88" i="5" s="1"/>
  <c r="CQ87" i="5"/>
  <c r="DC87" i="5" s="1"/>
  <c r="CS86" i="5"/>
  <c r="DE86" i="5" s="1"/>
  <c r="CK86" i="5"/>
  <c r="CW86" i="5" s="1"/>
  <c r="CU85" i="5"/>
  <c r="DG85" i="5" s="1"/>
  <c r="CM85" i="5"/>
  <c r="CY85" i="5" s="1"/>
  <c r="CO84" i="5"/>
  <c r="DA84" i="5" s="1"/>
  <c r="CM118" i="5"/>
  <c r="CY118" i="5" s="1"/>
  <c r="CT104" i="5"/>
  <c r="DF104" i="5" s="1"/>
  <c r="CK98" i="5"/>
  <c r="CW98" i="5" s="1"/>
  <c r="CV97" i="5"/>
  <c r="DH97" i="5" s="1"/>
  <c r="CO96" i="5"/>
  <c r="DA96" i="5" s="1"/>
  <c r="CS95" i="5"/>
  <c r="DE95" i="5" s="1"/>
  <c r="CR94" i="5"/>
  <c r="DD94" i="5" s="1"/>
  <c r="CT93" i="5"/>
  <c r="DF93" i="5" s="1"/>
  <c r="CL93" i="5"/>
  <c r="CX93" i="5" s="1"/>
  <c r="CV92" i="5"/>
  <c r="DH92" i="5" s="1"/>
  <c r="CN92" i="5"/>
  <c r="CZ92" i="5" s="1"/>
  <c r="CP91" i="5"/>
  <c r="DB91" i="5" s="1"/>
  <c r="CR90" i="5"/>
  <c r="DD90" i="5" s="1"/>
  <c r="CT89" i="5"/>
  <c r="DF89" i="5" s="1"/>
  <c r="CL89" i="5"/>
  <c r="CX89" i="5" s="1"/>
  <c r="CV88" i="5"/>
  <c r="DH88" i="5" s="1"/>
  <c r="CN88" i="5"/>
  <c r="CZ88" i="5" s="1"/>
  <c r="CP87" i="5"/>
  <c r="DB87" i="5" s="1"/>
  <c r="CR86" i="5"/>
  <c r="DD86" i="5" s="1"/>
  <c r="CT85" i="5"/>
  <c r="DF85" i="5" s="1"/>
  <c r="CL85" i="5"/>
  <c r="CX85" i="5" s="1"/>
  <c r="CV84" i="5"/>
  <c r="DH84" i="5" s="1"/>
  <c r="CN84" i="5"/>
  <c r="CZ84" i="5" s="1"/>
  <c r="CP83" i="5"/>
  <c r="DB83" i="5" s="1"/>
  <c r="CU108" i="5"/>
  <c r="DG108" i="5" s="1"/>
  <c r="CO106" i="5"/>
  <c r="DA106" i="5" s="1"/>
  <c r="CS105" i="5"/>
  <c r="DE105" i="5" s="1"/>
  <c r="CO103" i="5"/>
  <c r="DA103" i="5" s="1"/>
  <c r="CL102" i="5"/>
  <c r="CX102" i="5" s="1"/>
  <c r="CO101" i="5"/>
  <c r="DA101" i="5" s="1"/>
  <c r="CT100" i="5"/>
  <c r="DF100" i="5" s="1"/>
  <c r="CU99" i="5"/>
  <c r="DG99" i="5" s="1"/>
  <c r="CU98" i="5"/>
  <c r="DG98" i="5" s="1"/>
  <c r="CO97" i="5"/>
  <c r="DA97" i="5" s="1"/>
  <c r="CP95" i="5"/>
  <c r="DB95" i="5" s="1"/>
  <c r="CO94" i="5"/>
  <c r="DA94" i="5" s="1"/>
  <c r="CQ93" i="5"/>
  <c r="DC93" i="5" s="1"/>
  <c r="CS92" i="5"/>
  <c r="DE92" i="5" s="1"/>
  <c r="CK92" i="5"/>
  <c r="CW92" i="5" s="1"/>
  <c r="CU91" i="5"/>
  <c r="DG91" i="5" s="1"/>
  <c r="CM91" i="5"/>
  <c r="CY91" i="5" s="1"/>
  <c r="CO90" i="5"/>
  <c r="DA90" i="5" s="1"/>
  <c r="CQ89" i="5"/>
  <c r="DC89" i="5" s="1"/>
  <c r="CS88" i="5"/>
  <c r="DE88" i="5" s="1"/>
  <c r="CK88" i="5"/>
  <c r="CW88" i="5" s="1"/>
  <c r="CU87" i="5"/>
  <c r="DG87" i="5" s="1"/>
  <c r="CM87" i="5"/>
  <c r="CY87" i="5" s="1"/>
  <c r="CO86" i="5"/>
  <c r="DA86" i="5" s="1"/>
  <c r="CQ85" i="5"/>
  <c r="DC85" i="5" s="1"/>
  <c r="CS84" i="5"/>
  <c r="DE84" i="5" s="1"/>
  <c r="CK84" i="5"/>
  <c r="CW84" i="5" s="1"/>
  <c r="CU83" i="5"/>
  <c r="DG83" i="5" s="1"/>
  <c r="CM83" i="5"/>
  <c r="CY83" i="5" s="1"/>
  <c r="CP112" i="5"/>
  <c r="DB112" i="5" s="1"/>
  <c r="CR105" i="5"/>
  <c r="DD105" i="5" s="1"/>
  <c r="CN103" i="5"/>
  <c r="CZ103" i="5" s="1"/>
  <c r="CS100" i="5"/>
  <c r="DE100" i="5" s="1"/>
  <c r="CR99" i="5"/>
  <c r="DD99" i="5" s="1"/>
  <c r="CT98" i="5"/>
  <c r="DF98" i="5" s="1"/>
  <c r="CN97" i="5"/>
  <c r="CZ97" i="5" s="1"/>
  <c r="CU96" i="5"/>
  <c r="DG96" i="5" s="1"/>
  <c r="CO95" i="5"/>
  <c r="DA95" i="5" s="1"/>
  <c r="CN94" i="5"/>
  <c r="CZ94" i="5" s="1"/>
  <c r="CP93" i="5"/>
  <c r="DB93" i="5" s="1"/>
  <c r="CR92" i="5"/>
  <c r="DD92" i="5" s="1"/>
  <c r="CT91" i="5"/>
  <c r="DF91" i="5" s="1"/>
  <c r="CL91" i="5"/>
  <c r="CX91" i="5" s="1"/>
  <c r="CV90" i="5"/>
  <c r="DH90" i="5" s="1"/>
  <c r="CN90" i="5"/>
  <c r="CZ90" i="5" s="1"/>
  <c r="CP89" i="5"/>
  <c r="DB89" i="5" s="1"/>
  <c r="CO117" i="5"/>
  <c r="DA117" i="5" s="1"/>
  <c r="CO109" i="5"/>
  <c r="DA109" i="5" s="1"/>
  <c r="CO99" i="5"/>
  <c r="DA99" i="5" s="1"/>
  <c r="CS97" i="5"/>
  <c r="DE97" i="5" s="1"/>
  <c r="CL96" i="5"/>
  <c r="CX96" i="5" s="1"/>
  <c r="CR93" i="5"/>
  <c r="DD93" i="5" s="1"/>
  <c r="CT92" i="5"/>
  <c r="DF92" i="5" s="1"/>
  <c r="CM90" i="5"/>
  <c r="CY90" i="5" s="1"/>
  <c r="CK89" i="5"/>
  <c r="CW89" i="5" s="1"/>
  <c r="CL88" i="5"/>
  <c r="CX88" i="5" s="1"/>
  <c r="CN87" i="5"/>
  <c r="CZ87" i="5" s="1"/>
  <c r="CT86" i="5"/>
  <c r="DF86" i="5" s="1"/>
  <c r="CM84" i="5"/>
  <c r="CY84" i="5" s="1"/>
  <c r="CN83" i="5"/>
  <c r="CZ83" i="5" s="1"/>
  <c r="CS82" i="5"/>
  <c r="DE82" i="5" s="1"/>
  <c r="CK82" i="5"/>
  <c r="CW82" i="5" s="1"/>
  <c r="CU81" i="5"/>
  <c r="DG81" i="5" s="1"/>
  <c r="CM81" i="5"/>
  <c r="CY81" i="5" s="1"/>
  <c r="CO80" i="5"/>
  <c r="DA80" i="5" s="1"/>
  <c r="CQ79" i="5"/>
  <c r="DC79" i="5" s="1"/>
  <c r="CS78" i="5"/>
  <c r="DE78" i="5" s="1"/>
  <c r="CK78" i="5"/>
  <c r="CW78" i="5" s="1"/>
  <c r="CU77" i="5"/>
  <c r="DG77" i="5" s="1"/>
  <c r="CM77" i="5"/>
  <c r="CY77" i="5" s="1"/>
  <c r="CO76" i="5"/>
  <c r="DA76" i="5" s="1"/>
  <c r="CQ75" i="5"/>
  <c r="DC75" i="5" s="1"/>
  <c r="CV101" i="5"/>
  <c r="DH101" i="5" s="1"/>
  <c r="CQ97" i="5"/>
  <c r="DC97" i="5" s="1"/>
  <c r="CK96" i="5"/>
  <c r="CW96" i="5" s="1"/>
  <c r="CO93" i="5"/>
  <c r="DA93" i="5" s="1"/>
  <c r="CQ92" i="5"/>
  <c r="DC92" i="5" s="1"/>
  <c r="CL90" i="5"/>
  <c r="CX90" i="5" s="1"/>
  <c r="CL87" i="5"/>
  <c r="CX87" i="5" s="1"/>
  <c r="CQ86" i="5"/>
  <c r="DC86" i="5" s="1"/>
  <c r="CV85" i="5"/>
  <c r="DH85" i="5" s="1"/>
  <c r="CL84" i="5"/>
  <c r="CX84" i="5" s="1"/>
  <c r="CL83" i="5"/>
  <c r="CX83" i="5" s="1"/>
  <c r="CR82" i="5"/>
  <c r="DD82" i="5" s="1"/>
  <c r="CT81" i="5"/>
  <c r="DF81" i="5" s="1"/>
  <c r="CL81" i="5"/>
  <c r="CX81" i="5" s="1"/>
  <c r="CV80" i="5"/>
  <c r="DH80" i="5" s="1"/>
  <c r="CN80" i="5"/>
  <c r="CZ80" i="5" s="1"/>
  <c r="CP79" i="5"/>
  <c r="DB79" i="5" s="1"/>
  <c r="CR78" i="5"/>
  <c r="DD78" i="5" s="1"/>
  <c r="CT77" i="5"/>
  <c r="DF77" i="5" s="1"/>
  <c r="CL77" i="5"/>
  <c r="CX77" i="5" s="1"/>
  <c r="CV76" i="5"/>
  <c r="DH76" i="5" s="1"/>
  <c r="CN76" i="5"/>
  <c r="CZ76" i="5" s="1"/>
  <c r="CP75" i="5"/>
  <c r="DB75" i="5" s="1"/>
  <c r="CT114" i="5"/>
  <c r="DF114" i="5" s="1"/>
  <c r="CR106" i="5"/>
  <c r="DD106" i="5" s="1"/>
  <c r="CM104" i="5"/>
  <c r="CY104" i="5" s="1"/>
  <c r="CV103" i="5"/>
  <c r="DH103" i="5" s="1"/>
  <c r="CU101" i="5"/>
  <c r="DG101" i="5" s="1"/>
  <c r="CM97" i="5"/>
  <c r="CY97" i="5" s="1"/>
  <c r="CK93" i="5"/>
  <c r="CW93" i="5" s="1"/>
  <c r="CM92" i="5"/>
  <c r="CY92" i="5" s="1"/>
  <c r="CV91" i="5"/>
  <c r="DH91" i="5" s="1"/>
  <c r="CO131" i="5"/>
  <c r="DA131" i="5" s="1"/>
  <c r="CL104" i="5"/>
  <c r="CX104" i="5" s="1"/>
  <c r="CR95" i="5"/>
  <c r="DD95" i="5" s="1"/>
  <c r="CU94" i="5"/>
  <c r="DG94" i="5" s="1"/>
  <c r="CL92" i="5"/>
  <c r="CX92" i="5" s="1"/>
  <c r="CS91" i="5"/>
  <c r="DE91" i="5" s="1"/>
  <c r="CV89" i="5"/>
  <c r="DH89" i="5" s="1"/>
  <c r="CT88" i="5"/>
  <c r="DF88" i="5" s="1"/>
  <c r="CV87" i="5"/>
  <c r="DH87" i="5" s="1"/>
  <c r="CN86" i="5"/>
  <c r="CZ86" i="5" s="1"/>
  <c r="CR85" i="5"/>
  <c r="DD85" i="5" s="1"/>
  <c r="CU84" i="5"/>
  <c r="DG84" i="5" s="1"/>
  <c r="CT83" i="5"/>
  <c r="DF83" i="5" s="1"/>
  <c r="CP82" i="5"/>
  <c r="DB82" i="5" s="1"/>
  <c r="CR81" i="5"/>
  <c r="DD81" i="5" s="1"/>
  <c r="CS102" i="5"/>
  <c r="DE102" i="5" s="1"/>
  <c r="CQ98" i="5"/>
  <c r="DC98" i="5" s="1"/>
  <c r="CN95" i="5"/>
  <c r="CZ95" i="5" s="1"/>
  <c r="CP94" i="5"/>
  <c r="DB94" i="5" s="1"/>
  <c r="CO91" i="5"/>
  <c r="DA91" i="5" s="1"/>
  <c r="CT90" i="5"/>
  <c r="DF90" i="5" s="1"/>
  <c r="CR89" i="5"/>
  <c r="DD89" i="5" s="1"/>
  <c r="CQ88" i="5"/>
  <c r="DC88" i="5" s="1"/>
  <c r="CS87" i="5"/>
  <c r="DE87" i="5" s="1"/>
  <c r="CL86" i="5"/>
  <c r="CX86" i="5" s="1"/>
  <c r="CO85" i="5"/>
  <c r="DA85" i="5" s="1"/>
  <c r="CR84" i="5"/>
  <c r="DD84" i="5" s="1"/>
  <c r="CR83" i="5"/>
  <c r="DD83" i="5" s="1"/>
  <c r="CV82" i="5"/>
  <c r="DH82" i="5" s="1"/>
  <c r="CN82" i="5"/>
  <c r="CZ82" i="5" s="1"/>
  <c r="CP81" i="5"/>
  <c r="DB81" i="5" s="1"/>
  <c r="CR80" i="5"/>
  <c r="DD80" i="5" s="1"/>
  <c r="CT79" i="5"/>
  <c r="DF79" i="5" s="1"/>
  <c r="CL79" i="5"/>
  <c r="CX79" i="5" s="1"/>
  <c r="CV78" i="5"/>
  <c r="DH78" i="5" s="1"/>
  <c r="CN78" i="5"/>
  <c r="CZ78" i="5" s="1"/>
  <c r="CP77" i="5"/>
  <c r="DB77" i="5" s="1"/>
  <c r="CR76" i="5"/>
  <c r="DD76" i="5" s="1"/>
  <c r="CT75" i="5"/>
  <c r="DF75" i="5" s="1"/>
  <c r="CL75" i="5"/>
  <c r="CX75" i="5" s="1"/>
  <c r="CN91" i="5"/>
  <c r="CZ91" i="5" s="1"/>
  <c r="CU86" i="5"/>
  <c r="DG86" i="5" s="1"/>
  <c r="CP85" i="5"/>
  <c r="DB85" i="5" s="1"/>
  <c r="CQ83" i="5"/>
  <c r="DC83" i="5" s="1"/>
  <c r="CM80" i="5"/>
  <c r="CY80" i="5" s="1"/>
  <c r="CR79" i="5"/>
  <c r="DD79" i="5" s="1"/>
  <c r="CU78" i="5"/>
  <c r="DG78" i="5" s="1"/>
  <c r="CM76" i="5"/>
  <c r="CY76" i="5" s="1"/>
  <c r="CR75" i="5"/>
  <c r="DD75" i="5" s="1"/>
  <c r="CP74" i="5"/>
  <c r="DB74" i="5" s="1"/>
  <c r="CR73" i="5"/>
  <c r="DD73" i="5" s="1"/>
  <c r="CT72" i="5"/>
  <c r="DF72" i="5" s="1"/>
  <c r="CL72" i="5"/>
  <c r="CX72" i="5" s="1"/>
  <c r="CV71" i="5"/>
  <c r="DH71" i="5" s="1"/>
  <c r="CN71" i="5"/>
  <c r="CZ71" i="5" s="1"/>
  <c r="CP70" i="5"/>
  <c r="DB70" i="5" s="1"/>
  <c r="CR69" i="5"/>
  <c r="DD69" i="5" s="1"/>
  <c r="CT68" i="5"/>
  <c r="DF68" i="5" s="1"/>
  <c r="CL68" i="5"/>
  <c r="CX68" i="5" s="1"/>
  <c r="CV67" i="5"/>
  <c r="DH67" i="5" s="1"/>
  <c r="CN67" i="5"/>
  <c r="CZ67" i="5" s="1"/>
  <c r="CP66" i="5"/>
  <c r="DB66" i="5" s="1"/>
  <c r="CR65" i="5"/>
  <c r="DD65" i="5" s="1"/>
  <c r="CT64" i="5"/>
  <c r="DF64" i="5" s="1"/>
  <c r="CL64" i="5"/>
  <c r="CX64" i="5" s="1"/>
  <c r="CV63" i="5"/>
  <c r="DH63" i="5" s="1"/>
  <c r="CN63" i="5"/>
  <c r="CZ63" i="5" s="1"/>
  <c r="CP62" i="5"/>
  <c r="DB62" i="5" s="1"/>
  <c r="CR61" i="5"/>
  <c r="DD61" i="5" s="1"/>
  <c r="CT60" i="5"/>
  <c r="DF60" i="5" s="1"/>
  <c r="CL60" i="5"/>
  <c r="CX60" i="5" s="1"/>
  <c r="CV59" i="5"/>
  <c r="DH59" i="5" s="1"/>
  <c r="CN59" i="5"/>
  <c r="CZ59" i="5" s="1"/>
  <c r="CP58" i="5"/>
  <c r="DB58" i="5" s="1"/>
  <c r="CR57" i="5"/>
  <c r="DD57" i="5" s="1"/>
  <c r="CT56" i="5"/>
  <c r="DF56" i="5" s="1"/>
  <c r="CL56" i="5"/>
  <c r="CX56" i="5" s="1"/>
  <c r="CV55" i="5"/>
  <c r="DH55" i="5" s="1"/>
  <c r="CN55" i="5"/>
  <c r="CZ55" i="5" s="1"/>
  <c r="CP54" i="5"/>
  <c r="DB54" i="5" s="1"/>
  <c r="CR53" i="5"/>
  <c r="DD53" i="5" s="1"/>
  <c r="CT52" i="5"/>
  <c r="DF52" i="5" s="1"/>
  <c r="CL52" i="5"/>
  <c r="CX52" i="5" s="1"/>
  <c r="CV51" i="5"/>
  <c r="DH51" i="5" s="1"/>
  <c r="CN51" i="5"/>
  <c r="CZ51" i="5" s="1"/>
  <c r="CO100" i="5"/>
  <c r="DA100" i="5" s="1"/>
  <c r="CQ94" i="5"/>
  <c r="DC94" i="5" s="1"/>
  <c r="CK91" i="5"/>
  <c r="CW91" i="5" s="1"/>
  <c r="CP86" i="5"/>
  <c r="DB86" i="5" s="1"/>
  <c r="CN85" i="5"/>
  <c r="CZ85" i="5" s="1"/>
  <c r="CO83" i="5"/>
  <c r="DA83" i="5" s="1"/>
  <c r="CV81" i="5"/>
  <c r="DH81" i="5" s="1"/>
  <c r="CL80" i="5"/>
  <c r="CX80" i="5" s="1"/>
  <c r="CO79" i="5"/>
  <c r="DA79" i="5" s="1"/>
  <c r="CT78" i="5"/>
  <c r="DF78" i="5" s="1"/>
  <c r="CQ95" i="5"/>
  <c r="DC95" i="5" s="1"/>
  <c r="CM94" i="5"/>
  <c r="CY94" i="5" s="1"/>
  <c r="CU90" i="5"/>
  <c r="DG90" i="5" s="1"/>
  <c r="CS89" i="5"/>
  <c r="DE89" i="5" s="1"/>
  <c r="CM86" i="5"/>
  <c r="CY86" i="5" s="1"/>
  <c r="CK85" i="5"/>
  <c r="CW85" i="5" s="1"/>
  <c r="CK83" i="5"/>
  <c r="CW83" i="5" s="1"/>
  <c r="CU82" i="5"/>
  <c r="DG82" i="5" s="1"/>
  <c r="CS81" i="5"/>
  <c r="DE81" i="5" s="1"/>
  <c r="CK80" i="5"/>
  <c r="CW80" i="5" s="1"/>
  <c r="CN79" i="5"/>
  <c r="CZ79" i="5" s="1"/>
  <c r="CQ78" i="5"/>
  <c r="DC78" i="5" s="1"/>
  <c r="CS77" i="5"/>
  <c r="DE77" i="5" s="1"/>
  <c r="CK76" i="5"/>
  <c r="CW76" i="5" s="1"/>
  <c r="CN75" i="5"/>
  <c r="CZ75" i="5" s="1"/>
  <c r="CV74" i="5"/>
  <c r="DH74" i="5" s="1"/>
  <c r="CN74" i="5"/>
  <c r="CZ74" i="5" s="1"/>
  <c r="CP73" i="5"/>
  <c r="DB73" i="5" s="1"/>
  <c r="CR72" i="5"/>
  <c r="DD72" i="5" s="1"/>
  <c r="CT71" i="5"/>
  <c r="DF71" i="5" s="1"/>
  <c r="CL71" i="5"/>
  <c r="CX71" i="5" s="1"/>
  <c r="CV70" i="5"/>
  <c r="DH70" i="5" s="1"/>
  <c r="CN70" i="5"/>
  <c r="CZ70" i="5" s="1"/>
  <c r="CP69" i="5"/>
  <c r="DB69" i="5" s="1"/>
  <c r="CR68" i="5"/>
  <c r="DD68" i="5" s="1"/>
  <c r="CT67" i="5"/>
  <c r="DF67" i="5" s="1"/>
  <c r="CL67" i="5"/>
  <c r="CX67" i="5" s="1"/>
  <c r="CV66" i="5"/>
  <c r="DH66" i="5" s="1"/>
  <c r="CN66" i="5"/>
  <c r="CZ66" i="5" s="1"/>
  <c r="CP65" i="5"/>
  <c r="DB65" i="5" s="1"/>
  <c r="CR64" i="5"/>
  <c r="DD64" i="5" s="1"/>
  <c r="CT63" i="5"/>
  <c r="DF63" i="5" s="1"/>
  <c r="CL63" i="5"/>
  <c r="CX63" i="5" s="1"/>
  <c r="CV62" i="5"/>
  <c r="DH62" i="5" s="1"/>
  <c r="CN62" i="5"/>
  <c r="CZ62" i="5" s="1"/>
  <c r="CP61" i="5"/>
  <c r="DB61" i="5" s="1"/>
  <c r="CR60" i="5"/>
  <c r="DD60" i="5" s="1"/>
  <c r="CT59" i="5"/>
  <c r="DF59" i="5" s="1"/>
  <c r="CL59" i="5"/>
  <c r="CX59" i="5" s="1"/>
  <c r="CV58" i="5"/>
  <c r="DH58" i="5" s="1"/>
  <c r="CN58" i="5"/>
  <c r="CZ58" i="5" s="1"/>
  <c r="CP57" i="5"/>
  <c r="DB57" i="5" s="1"/>
  <c r="CR56" i="5"/>
  <c r="DD56" i="5" s="1"/>
  <c r="CT55" i="5"/>
  <c r="DF55" i="5" s="1"/>
  <c r="CL55" i="5"/>
  <c r="CX55" i="5" s="1"/>
  <c r="CV54" i="5"/>
  <c r="DH54" i="5" s="1"/>
  <c r="CN54" i="5"/>
  <c r="CZ54" i="5" s="1"/>
  <c r="CP53" i="5"/>
  <c r="DB53" i="5" s="1"/>
  <c r="CR52" i="5"/>
  <c r="DD52" i="5" s="1"/>
  <c r="CT51" i="5"/>
  <c r="DF51" i="5" s="1"/>
  <c r="CL51" i="5"/>
  <c r="CX51" i="5" s="1"/>
  <c r="CT96" i="5"/>
  <c r="DF96" i="5" s="1"/>
  <c r="CS93" i="5"/>
  <c r="DE93" i="5" s="1"/>
  <c r="CU92" i="5"/>
  <c r="DG92" i="5" s="1"/>
  <c r="CQ90" i="5"/>
  <c r="DC90" i="5" s="1"/>
  <c r="CO89" i="5"/>
  <c r="DA89" i="5" s="1"/>
  <c r="CR88" i="5"/>
  <c r="DD88" i="5" s="1"/>
  <c r="CR87" i="5"/>
  <c r="DD87" i="5" s="1"/>
  <c r="CP84" i="5"/>
  <c r="DB84" i="5" s="1"/>
  <c r="CO82" i="5"/>
  <c r="DA82" i="5" s="1"/>
  <c r="CN81" i="5"/>
  <c r="CZ81" i="5" s="1"/>
  <c r="CS80" i="5"/>
  <c r="DE80" i="5" s="1"/>
  <c r="CV79" i="5"/>
  <c r="DH79" i="5" s="1"/>
  <c r="CM78" i="5"/>
  <c r="CY78" i="5" s="1"/>
  <c r="CO77" i="5"/>
  <c r="DA77" i="5" s="1"/>
  <c r="CS76" i="5"/>
  <c r="DE76" i="5" s="1"/>
  <c r="CV75" i="5"/>
  <c r="DH75" i="5" s="1"/>
  <c r="CS74" i="5"/>
  <c r="DE74" i="5" s="1"/>
  <c r="CK74" i="5"/>
  <c r="CW74" i="5" s="1"/>
  <c r="CU73" i="5"/>
  <c r="DG73" i="5" s="1"/>
  <c r="CM73" i="5"/>
  <c r="CY73" i="5" s="1"/>
  <c r="CO72" i="5"/>
  <c r="DA72" i="5" s="1"/>
  <c r="CQ71" i="5"/>
  <c r="DC71" i="5" s="1"/>
  <c r="CS70" i="5"/>
  <c r="DE70" i="5" s="1"/>
  <c r="CK70" i="5"/>
  <c r="CW70" i="5" s="1"/>
  <c r="CU69" i="5"/>
  <c r="DG69" i="5" s="1"/>
  <c r="CM69" i="5"/>
  <c r="CY69" i="5" s="1"/>
  <c r="CO68" i="5"/>
  <c r="DA68" i="5" s="1"/>
  <c r="CQ67" i="5"/>
  <c r="DC67" i="5" s="1"/>
  <c r="CS66" i="5"/>
  <c r="DE66" i="5" s="1"/>
  <c r="CK66" i="5"/>
  <c r="CW66" i="5" s="1"/>
  <c r="CU65" i="5"/>
  <c r="DG65" i="5" s="1"/>
  <c r="CM65" i="5"/>
  <c r="CY65" i="5" s="1"/>
  <c r="CO64" i="5"/>
  <c r="DA64" i="5" s="1"/>
  <c r="CQ63" i="5"/>
  <c r="DC63" i="5" s="1"/>
  <c r="CS62" i="5"/>
  <c r="DE62" i="5" s="1"/>
  <c r="CK62" i="5"/>
  <c r="CW62" i="5" s="1"/>
  <c r="CU61" i="5"/>
  <c r="DG61" i="5" s="1"/>
  <c r="CM61" i="5"/>
  <c r="CY61" i="5" s="1"/>
  <c r="CO60" i="5"/>
  <c r="DA60" i="5" s="1"/>
  <c r="CQ59" i="5"/>
  <c r="DC59" i="5" s="1"/>
  <c r="CS58" i="5"/>
  <c r="DE58" i="5" s="1"/>
  <c r="CK58" i="5"/>
  <c r="CW58" i="5" s="1"/>
  <c r="CU57" i="5"/>
  <c r="DG57" i="5" s="1"/>
  <c r="CM57" i="5"/>
  <c r="CY57" i="5" s="1"/>
  <c r="CO56" i="5"/>
  <c r="DA56" i="5" s="1"/>
  <c r="CQ55" i="5"/>
  <c r="DC55" i="5" s="1"/>
  <c r="CS54" i="5"/>
  <c r="DE54" i="5" s="1"/>
  <c r="CK54" i="5"/>
  <c r="CW54" i="5" s="1"/>
  <c r="CU53" i="5"/>
  <c r="DG53" i="5" s="1"/>
  <c r="CM53" i="5"/>
  <c r="CY53" i="5" s="1"/>
  <c r="CO52" i="5"/>
  <c r="DA52" i="5" s="1"/>
  <c r="CQ51" i="5"/>
  <c r="DC51" i="5" s="1"/>
  <c r="CP90" i="5"/>
  <c r="DB90" i="5" s="1"/>
  <c r="CM82" i="5"/>
  <c r="CY82" i="5" s="1"/>
  <c r="CP80" i="5"/>
  <c r="DB80" i="5" s="1"/>
  <c r="CK79" i="5"/>
  <c r="CW79" i="5" s="1"/>
  <c r="CL73" i="5"/>
  <c r="CX73" i="5" s="1"/>
  <c r="CQ72" i="5"/>
  <c r="DC72" i="5" s="1"/>
  <c r="CU71" i="5"/>
  <c r="DG71" i="5" s="1"/>
  <c r="CL69" i="5"/>
  <c r="CX69" i="5" s="1"/>
  <c r="CQ68" i="5"/>
  <c r="DC68" i="5" s="1"/>
  <c r="CU67" i="5"/>
  <c r="DG67" i="5" s="1"/>
  <c r="CV86" i="5"/>
  <c r="DH86" i="5" s="1"/>
  <c r="CL82" i="5"/>
  <c r="CX82" i="5" s="1"/>
  <c r="CQ81" i="5"/>
  <c r="DC81" i="5" s="1"/>
  <c r="CU74" i="5"/>
  <c r="DG74" i="5" s="1"/>
  <c r="CK73" i="5"/>
  <c r="CW73" i="5" s="1"/>
  <c r="CP72" i="5"/>
  <c r="DB72" i="5" s="1"/>
  <c r="CS71" i="5"/>
  <c r="DE71" i="5" s="1"/>
  <c r="CU70" i="5"/>
  <c r="DG70" i="5" s="1"/>
  <c r="CK69" i="5"/>
  <c r="CW69" i="5" s="1"/>
  <c r="CP68" i="5"/>
  <c r="DB68" i="5" s="1"/>
  <c r="CS67" i="5"/>
  <c r="DE67" i="5" s="1"/>
  <c r="CU66" i="5"/>
  <c r="DG66" i="5" s="1"/>
  <c r="CK65" i="5"/>
  <c r="CW65" i="5" s="1"/>
  <c r="CP64" i="5"/>
  <c r="DB64" i="5" s="1"/>
  <c r="CS63" i="5"/>
  <c r="DE63" i="5" s="1"/>
  <c r="CU62" i="5"/>
  <c r="DG62" i="5" s="1"/>
  <c r="CK61" i="5"/>
  <c r="CW61" i="5" s="1"/>
  <c r="CP60" i="5"/>
  <c r="DB60" i="5" s="1"/>
  <c r="CS59" i="5"/>
  <c r="DE59" i="5" s="1"/>
  <c r="CU58" i="5"/>
  <c r="DG58" i="5" s="1"/>
  <c r="CK57" i="5"/>
  <c r="CW57" i="5" s="1"/>
  <c r="CO81" i="5"/>
  <c r="DA81" i="5" s="1"/>
  <c r="CV77" i="5"/>
  <c r="DH77" i="5" s="1"/>
  <c r="CU75" i="5"/>
  <c r="DG75" i="5" s="1"/>
  <c r="CT74" i="5"/>
  <c r="DF74" i="5" s="1"/>
  <c r="CV73" i="5"/>
  <c r="DH73" i="5" s="1"/>
  <c r="CN72" i="5"/>
  <c r="CZ72" i="5" s="1"/>
  <c r="CR71" i="5"/>
  <c r="DD71" i="5" s="1"/>
  <c r="CT70" i="5"/>
  <c r="DF70" i="5" s="1"/>
  <c r="CV69" i="5"/>
  <c r="DH69" i="5" s="1"/>
  <c r="CN68" i="5"/>
  <c r="CZ68" i="5" s="1"/>
  <c r="CR67" i="5"/>
  <c r="DD67" i="5" s="1"/>
  <c r="CT66" i="5"/>
  <c r="DF66" i="5" s="1"/>
  <c r="CV65" i="5"/>
  <c r="DH65" i="5" s="1"/>
  <c r="CN64" i="5"/>
  <c r="CZ64" i="5" s="1"/>
  <c r="CR63" i="5"/>
  <c r="DD63" i="5" s="1"/>
  <c r="CT62" i="5"/>
  <c r="DF62" i="5" s="1"/>
  <c r="CV61" i="5"/>
  <c r="DH61" i="5" s="1"/>
  <c r="CU88" i="5"/>
  <c r="DG88" i="5" s="1"/>
  <c r="CT87" i="5"/>
  <c r="DF87" i="5" s="1"/>
  <c r="CK81" i="5"/>
  <c r="CW81" i="5" s="1"/>
  <c r="CR77" i="5"/>
  <c r="DD77" i="5" s="1"/>
  <c r="CU76" i="5"/>
  <c r="DG76" i="5" s="1"/>
  <c r="CS75" i="5"/>
  <c r="DE75" i="5" s="1"/>
  <c r="CR74" i="5"/>
  <c r="DD74" i="5" s="1"/>
  <c r="CT73" i="5"/>
  <c r="DF73" i="5" s="1"/>
  <c r="CM72" i="5"/>
  <c r="CY72" i="5" s="1"/>
  <c r="CP71" i="5"/>
  <c r="DB71" i="5" s="1"/>
  <c r="CR70" i="5"/>
  <c r="DD70" i="5" s="1"/>
  <c r="CT69" i="5"/>
  <c r="DF69" i="5" s="1"/>
  <c r="CM68" i="5"/>
  <c r="CY68" i="5" s="1"/>
  <c r="CP67" i="5"/>
  <c r="DB67" i="5" s="1"/>
  <c r="CR66" i="5"/>
  <c r="DD66" i="5" s="1"/>
  <c r="CT65" i="5"/>
  <c r="DF65" i="5" s="1"/>
  <c r="CM64" i="5"/>
  <c r="CY64" i="5" s="1"/>
  <c r="CP63" i="5"/>
  <c r="DB63" i="5" s="1"/>
  <c r="CR62" i="5"/>
  <c r="DD62" i="5" s="1"/>
  <c r="CT61" i="5"/>
  <c r="DF61" i="5" s="1"/>
  <c r="CM60" i="5"/>
  <c r="CY60" i="5" s="1"/>
  <c r="CP59" i="5"/>
  <c r="DB59" i="5" s="1"/>
  <c r="CR58" i="5"/>
  <c r="DD58" i="5" s="1"/>
  <c r="CT57" i="5"/>
  <c r="DF57" i="5" s="1"/>
  <c r="CM56" i="5"/>
  <c r="CY56" i="5" s="1"/>
  <c r="CP55" i="5"/>
  <c r="DB55" i="5" s="1"/>
  <c r="CR54" i="5"/>
  <c r="DD54" i="5" s="1"/>
  <c r="CP88" i="5"/>
  <c r="DB88" i="5" s="1"/>
  <c r="CS85" i="5"/>
  <c r="DE85" i="5" s="1"/>
  <c r="CQ80" i="5"/>
  <c r="DC80" i="5" s="1"/>
  <c r="CL76" i="5"/>
  <c r="CX76" i="5" s="1"/>
  <c r="CN73" i="5"/>
  <c r="CZ73" i="5" s="1"/>
  <c r="CO69" i="5"/>
  <c r="DA69" i="5" s="1"/>
  <c r="CL66" i="5"/>
  <c r="CX66" i="5" s="1"/>
  <c r="CU60" i="5"/>
  <c r="DG60" i="5" s="1"/>
  <c r="CM59" i="5"/>
  <c r="CY59" i="5" s="1"/>
  <c r="CQ57" i="5"/>
  <c r="DC57" i="5" s="1"/>
  <c r="CK56" i="5"/>
  <c r="CW56" i="5" s="1"/>
  <c r="CR55" i="5"/>
  <c r="DD55" i="5" s="1"/>
  <c r="CU54" i="5"/>
  <c r="DG54" i="5" s="1"/>
  <c r="CV53" i="5"/>
  <c r="DH53" i="5" s="1"/>
  <c r="CN52" i="5"/>
  <c r="CZ52" i="5" s="1"/>
  <c r="CR51" i="5"/>
  <c r="DD51" i="5" s="1"/>
  <c r="CU50" i="5"/>
  <c r="DG50" i="5" s="1"/>
  <c r="CM50" i="5"/>
  <c r="CY50" i="5" s="1"/>
  <c r="CO49" i="5"/>
  <c r="DA49" i="5" s="1"/>
  <c r="CQ48" i="5"/>
  <c r="DC48" i="5" s="1"/>
  <c r="CS47" i="5"/>
  <c r="DE47" i="5" s="1"/>
  <c r="CK47" i="5"/>
  <c r="CW47" i="5" s="1"/>
  <c r="CU46" i="5"/>
  <c r="DG46" i="5" s="1"/>
  <c r="CM46" i="5"/>
  <c r="CY46" i="5" s="1"/>
  <c r="CO45" i="5"/>
  <c r="DA45" i="5" s="1"/>
  <c r="CQ44" i="5"/>
  <c r="DC44" i="5" s="1"/>
  <c r="CM88" i="5"/>
  <c r="CY88" i="5" s="1"/>
  <c r="CT84" i="5"/>
  <c r="DF84" i="5" s="1"/>
  <c r="CU79" i="5"/>
  <c r="DG79" i="5" s="1"/>
  <c r="CV72" i="5"/>
  <c r="DH72" i="5" s="1"/>
  <c r="CN69" i="5"/>
  <c r="CZ69" i="5" s="1"/>
  <c r="CS65" i="5"/>
  <c r="DE65" i="5" s="1"/>
  <c r="CQ62" i="5"/>
  <c r="DC62" i="5" s="1"/>
  <c r="CS61" i="5"/>
  <c r="DE61" i="5" s="1"/>
  <c r="CS60" i="5"/>
  <c r="DE60" i="5" s="1"/>
  <c r="CK59" i="5"/>
  <c r="CW59" i="5" s="1"/>
  <c r="CT58" i="5"/>
  <c r="DF58" i="5" s="1"/>
  <c r="CO57" i="5"/>
  <c r="DA57" i="5" s="1"/>
  <c r="CO55" i="5"/>
  <c r="DA55" i="5" s="1"/>
  <c r="CT54" i="5"/>
  <c r="DF54" i="5" s="1"/>
  <c r="CT53" i="5"/>
  <c r="DF53" i="5" s="1"/>
  <c r="CM52" i="5"/>
  <c r="CY52" i="5" s="1"/>
  <c r="CP51" i="5"/>
  <c r="DB51" i="5" s="1"/>
  <c r="CT50" i="5"/>
  <c r="DF50" i="5" s="1"/>
  <c r="CL50" i="5"/>
  <c r="CX50" i="5" s="1"/>
  <c r="CV49" i="5"/>
  <c r="DH49" i="5" s="1"/>
  <c r="CN49" i="5"/>
  <c r="CZ49" i="5" s="1"/>
  <c r="CP48" i="5"/>
  <c r="DB48" i="5" s="1"/>
  <c r="CR47" i="5"/>
  <c r="DD47" i="5" s="1"/>
  <c r="CT46" i="5"/>
  <c r="DF46" i="5" s="1"/>
  <c r="CL46" i="5"/>
  <c r="CX46" i="5" s="1"/>
  <c r="CQ84" i="5"/>
  <c r="DC84" i="5" s="1"/>
  <c r="CV83" i="5"/>
  <c r="DH83" i="5" s="1"/>
  <c r="CS79" i="5"/>
  <c r="DE79" i="5" s="1"/>
  <c r="CU72" i="5"/>
  <c r="DG72" i="5" s="1"/>
  <c r="CV68" i="5"/>
  <c r="DH68" i="5" s="1"/>
  <c r="CQ65" i="5"/>
  <c r="DC65" i="5" s="1"/>
  <c r="CO62" i="5"/>
  <c r="DA62" i="5" s="1"/>
  <c r="CQ61" i="5"/>
  <c r="DC61" i="5" s="1"/>
  <c r="CQ60" i="5"/>
  <c r="DC60" i="5" s="1"/>
  <c r="CQ58" i="5"/>
  <c r="DC58" i="5" s="1"/>
  <c r="CN57" i="5"/>
  <c r="CZ57" i="5" s="1"/>
  <c r="CV56" i="5"/>
  <c r="DH56" i="5" s="1"/>
  <c r="CM55" i="5"/>
  <c r="CY55" i="5" s="1"/>
  <c r="CQ54" i="5"/>
  <c r="DC54" i="5" s="1"/>
  <c r="CS53" i="5"/>
  <c r="DE53" i="5" s="1"/>
  <c r="CK52" i="5"/>
  <c r="CW52" i="5" s="1"/>
  <c r="CO51" i="5"/>
  <c r="DA51" i="5" s="1"/>
  <c r="CS50" i="5"/>
  <c r="DE50" i="5" s="1"/>
  <c r="CK50" i="5"/>
  <c r="CW50" i="5" s="1"/>
  <c r="CU49" i="5"/>
  <c r="DG49" i="5" s="1"/>
  <c r="CM49" i="5"/>
  <c r="CY49" i="5" s="1"/>
  <c r="CO48" i="5"/>
  <c r="DA48" i="5" s="1"/>
  <c r="CQ47" i="5"/>
  <c r="DC47" i="5" s="1"/>
  <c r="CS46" i="5"/>
  <c r="DE46" i="5" s="1"/>
  <c r="CK46" i="5"/>
  <c r="CW46" i="5" s="1"/>
  <c r="CU45" i="5"/>
  <c r="DG45" i="5" s="1"/>
  <c r="CM45" i="5"/>
  <c r="CY45" i="5" s="1"/>
  <c r="CO44" i="5"/>
  <c r="DA44" i="5" s="1"/>
  <c r="CQ43" i="5"/>
  <c r="DC43" i="5" s="1"/>
  <c r="CS42" i="5"/>
  <c r="DE42" i="5" s="1"/>
  <c r="CK42" i="5"/>
  <c r="CW42" i="5" s="1"/>
  <c r="CR91" i="5"/>
  <c r="DD91" i="5" s="1"/>
  <c r="CP78" i="5"/>
  <c r="DB78" i="5" s="1"/>
  <c r="CN77" i="5"/>
  <c r="CZ77" i="5" s="1"/>
  <c r="CT76" i="5"/>
  <c r="DF76" i="5" s="1"/>
  <c r="CK75" i="5"/>
  <c r="CW75" i="5" s="1"/>
  <c r="CM74" i="5"/>
  <c r="CY74" i="5" s="1"/>
  <c r="CS73" i="5"/>
  <c r="DE73" i="5" s="1"/>
  <c r="CM71" i="5"/>
  <c r="CY71" i="5" s="1"/>
  <c r="CO70" i="5"/>
  <c r="DA70" i="5" s="1"/>
  <c r="CK68" i="5"/>
  <c r="CW68" i="5" s="1"/>
  <c r="CO67" i="5"/>
  <c r="DA67" i="5" s="1"/>
  <c r="CQ66" i="5"/>
  <c r="DC66" i="5" s="1"/>
  <c r="CL65" i="5"/>
  <c r="CX65" i="5" s="1"/>
  <c r="CS64" i="5"/>
  <c r="DE64" i="5" s="1"/>
  <c r="CM63" i="5"/>
  <c r="CY63" i="5" s="1"/>
  <c r="CL61" i="5"/>
  <c r="CX61" i="5" s="1"/>
  <c r="CU59" i="5"/>
  <c r="DG59" i="5" s="1"/>
  <c r="CL58" i="5"/>
  <c r="CX58" i="5" s="1"/>
  <c r="CQ56" i="5"/>
  <c r="DC56" i="5" s="1"/>
  <c r="CL54" i="5"/>
  <c r="CX54" i="5" s="1"/>
  <c r="CN53" i="5"/>
  <c r="CZ53" i="5" s="1"/>
  <c r="CS52" i="5"/>
  <c r="DE52" i="5" s="1"/>
  <c r="CP50" i="5"/>
  <c r="DB50" i="5" s="1"/>
  <c r="CR49" i="5"/>
  <c r="DD49" i="5" s="1"/>
  <c r="CT48" i="5"/>
  <c r="DF48" i="5" s="1"/>
  <c r="CL48" i="5"/>
  <c r="CX48" i="5" s="1"/>
  <c r="CV47" i="5"/>
  <c r="DH47" i="5" s="1"/>
  <c r="CN47" i="5"/>
  <c r="CZ47" i="5" s="1"/>
  <c r="CP46" i="5"/>
  <c r="DB46" i="5" s="1"/>
  <c r="CR45" i="5"/>
  <c r="DD45" i="5" s="1"/>
  <c r="CT44" i="5"/>
  <c r="DF44" i="5" s="1"/>
  <c r="CL44" i="5"/>
  <c r="CX44" i="5" s="1"/>
  <c r="CV43" i="5"/>
  <c r="DH43" i="5" s="1"/>
  <c r="CN43" i="5"/>
  <c r="CZ43" i="5" s="1"/>
  <c r="CP42" i="5"/>
  <c r="DB42" i="5" s="1"/>
  <c r="CM75" i="5"/>
  <c r="CY75" i="5" s="1"/>
  <c r="CQ70" i="5"/>
  <c r="DC70" i="5" s="1"/>
  <c r="CS68" i="5"/>
  <c r="DE68" i="5" s="1"/>
  <c r="CK67" i="5"/>
  <c r="CW67" i="5" s="1"/>
  <c r="CR59" i="5"/>
  <c r="DD59" i="5" s="1"/>
  <c r="CU55" i="5"/>
  <c r="DG55" i="5" s="1"/>
  <c r="CK53" i="5"/>
  <c r="CW53" i="5" s="1"/>
  <c r="CV52" i="5"/>
  <c r="DH52" i="5" s="1"/>
  <c r="CU51" i="5"/>
  <c r="DG51" i="5" s="1"/>
  <c r="CV50" i="5"/>
  <c r="DH50" i="5" s="1"/>
  <c r="CN48" i="5"/>
  <c r="CZ48" i="5" s="1"/>
  <c r="CO47" i="5"/>
  <c r="DA47" i="5" s="1"/>
  <c r="CN46" i="5"/>
  <c r="CZ46" i="5" s="1"/>
  <c r="CQ45" i="5"/>
  <c r="DC45" i="5" s="1"/>
  <c r="CK44" i="5"/>
  <c r="CW44" i="5" s="1"/>
  <c r="CP43" i="5"/>
  <c r="DB43" i="5" s="1"/>
  <c r="CV42" i="5"/>
  <c r="DH42" i="5" s="1"/>
  <c r="CL42" i="5"/>
  <c r="CX42" i="5" s="1"/>
  <c r="CU80" i="5"/>
  <c r="DG80" i="5" s="1"/>
  <c r="CM70" i="5"/>
  <c r="CY70" i="5" s="1"/>
  <c r="CO59" i="5"/>
  <c r="DA59" i="5" s="1"/>
  <c r="CO58" i="5"/>
  <c r="DA58" i="5" s="1"/>
  <c r="CS55" i="5"/>
  <c r="DE55" i="5" s="1"/>
  <c r="CU52" i="5"/>
  <c r="DG52" i="5" s="1"/>
  <c r="CS51" i="5"/>
  <c r="DE51" i="5" s="1"/>
  <c r="CR50" i="5"/>
  <c r="DD50" i="5" s="1"/>
  <c r="CT49" i="5"/>
  <c r="DF49" i="5" s="1"/>
  <c r="CM48" i="5"/>
  <c r="CY48" i="5" s="1"/>
  <c r="CM47" i="5"/>
  <c r="CY47" i="5" s="1"/>
  <c r="CP45" i="5"/>
  <c r="DB45" i="5" s="1"/>
  <c r="CV44" i="5"/>
  <c r="DH44" i="5" s="1"/>
  <c r="CO43" i="5"/>
  <c r="DA43" i="5" s="1"/>
  <c r="CU42" i="5"/>
  <c r="DG42" i="5" s="1"/>
  <c r="CU41" i="5"/>
  <c r="DG41" i="5" s="1"/>
  <c r="CM41" i="5"/>
  <c r="CY41" i="5" s="1"/>
  <c r="CO40" i="5"/>
  <c r="DA40" i="5" s="1"/>
  <c r="CQ39" i="5"/>
  <c r="DC39" i="5" s="1"/>
  <c r="CS38" i="5"/>
  <c r="DE38" i="5" s="1"/>
  <c r="CK38" i="5"/>
  <c r="CW38" i="5" s="1"/>
  <c r="CU37" i="5"/>
  <c r="DG37" i="5" s="1"/>
  <c r="CM37" i="5"/>
  <c r="CY37" i="5" s="1"/>
  <c r="CO36" i="5"/>
  <c r="DA36" i="5" s="1"/>
  <c r="CQ35" i="5"/>
  <c r="DC35" i="5" s="1"/>
  <c r="CS83" i="5"/>
  <c r="DE83" i="5" s="1"/>
  <c r="CT80" i="5"/>
  <c r="DF80" i="5" s="1"/>
  <c r="CQ76" i="5"/>
  <c r="DC76" i="5" s="1"/>
  <c r="CQ73" i="5"/>
  <c r="DC73" i="5" s="1"/>
  <c r="CL70" i="5"/>
  <c r="CX70" i="5" s="1"/>
  <c r="CO65" i="5"/>
  <c r="DA65" i="5" s="1"/>
  <c r="CM58" i="5"/>
  <c r="CY58" i="5" s="1"/>
  <c r="CK55" i="5"/>
  <c r="CW55" i="5" s="1"/>
  <c r="CQ52" i="5"/>
  <c r="DC52" i="5" s="1"/>
  <c r="CM51" i="5"/>
  <c r="CY51" i="5" s="1"/>
  <c r="CQ50" i="5"/>
  <c r="DC50" i="5" s="1"/>
  <c r="CS49" i="5"/>
  <c r="DE49" i="5" s="1"/>
  <c r="CK48" i="5"/>
  <c r="CW48" i="5" s="1"/>
  <c r="CL47" i="5"/>
  <c r="CX47" i="5" s="1"/>
  <c r="CN45" i="5"/>
  <c r="CZ45" i="5" s="1"/>
  <c r="CU44" i="5"/>
  <c r="DG44" i="5" s="1"/>
  <c r="CM43" i="5"/>
  <c r="CY43" i="5" s="1"/>
  <c r="CT42" i="5"/>
  <c r="DF42" i="5" s="1"/>
  <c r="CT41" i="5"/>
  <c r="DF41" i="5" s="1"/>
  <c r="CL41" i="5"/>
  <c r="CX41" i="5" s="1"/>
  <c r="CV40" i="5"/>
  <c r="DH40" i="5" s="1"/>
  <c r="CN40" i="5"/>
  <c r="CZ40" i="5" s="1"/>
  <c r="CP39" i="5"/>
  <c r="DB39" i="5" s="1"/>
  <c r="CR38" i="5"/>
  <c r="DD38" i="5" s="1"/>
  <c r="CT37" i="5"/>
  <c r="DF37" i="5" s="1"/>
  <c r="CL37" i="5"/>
  <c r="CX37" i="5" s="1"/>
  <c r="CV36" i="5"/>
  <c r="DH36" i="5" s="1"/>
  <c r="CN36" i="5"/>
  <c r="CZ36" i="5" s="1"/>
  <c r="CP35" i="5"/>
  <c r="DB35" i="5" s="1"/>
  <c r="CP76" i="5"/>
  <c r="DB76" i="5" s="1"/>
  <c r="CO73" i="5"/>
  <c r="DA73" i="5" s="1"/>
  <c r="CO66" i="5"/>
  <c r="DA66" i="5" s="1"/>
  <c r="CN65" i="5"/>
  <c r="CZ65" i="5" s="1"/>
  <c r="CV60" i="5"/>
  <c r="DH60" i="5" s="1"/>
  <c r="CP52" i="5"/>
  <c r="DB52" i="5" s="1"/>
  <c r="CK51" i="5"/>
  <c r="CW51" i="5" s="1"/>
  <c r="CO50" i="5"/>
  <c r="DA50" i="5" s="1"/>
  <c r="CQ49" i="5"/>
  <c r="DC49" i="5" s="1"/>
  <c r="CL45" i="5"/>
  <c r="CX45" i="5" s="1"/>
  <c r="CS44" i="5"/>
  <c r="DE44" i="5" s="1"/>
  <c r="CL43" i="5"/>
  <c r="CX43" i="5" s="1"/>
  <c r="CR42" i="5"/>
  <c r="DD42" i="5" s="1"/>
  <c r="CS41" i="5"/>
  <c r="DE41" i="5" s="1"/>
  <c r="CK41" i="5"/>
  <c r="CW41" i="5" s="1"/>
  <c r="CU40" i="5"/>
  <c r="DG40" i="5" s="1"/>
  <c r="CM40" i="5"/>
  <c r="CY40" i="5" s="1"/>
  <c r="CO39" i="5"/>
  <c r="DA39" i="5" s="1"/>
  <c r="CQ38" i="5"/>
  <c r="DC38" i="5" s="1"/>
  <c r="CS37" i="5"/>
  <c r="DE37" i="5" s="1"/>
  <c r="CK37" i="5"/>
  <c r="CW37" i="5" s="1"/>
  <c r="CU36" i="5"/>
  <c r="DG36" i="5" s="1"/>
  <c r="CM36" i="5"/>
  <c r="CY36" i="5" s="1"/>
  <c r="CO87" i="5"/>
  <c r="DA87" i="5" s="1"/>
  <c r="CO78" i="5"/>
  <c r="DA78" i="5" s="1"/>
  <c r="CQ74" i="5"/>
  <c r="DC74" i="5" s="1"/>
  <c r="CS72" i="5"/>
  <c r="DE72" i="5" s="1"/>
  <c r="CO71" i="5"/>
  <c r="DA71" i="5" s="1"/>
  <c r="CM66" i="5"/>
  <c r="CY66" i="5" s="1"/>
  <c r="CV64" i="5"/>
  <c r="DH64" i="5" s="1"/>
  <c r="CN60" i="5"/>
  <c r="CZ60" i="5" s="1"/>
  <c r="CV57" i="5"/>
  <c r="DH57" i="5" s="1"/>
  <c r="CU56" i="5"/>
  <c r="DG56" i="5" s="1"/>
  <c r="CN50" i="5"/>
  <c r="CZ50" i="5" s="1"/>
  <c r="CP49" i="5"/>
  <c r="DB49" i="5" s="1"/>
  <c r="CV48" i="5"/>
  <c r="DH48" i="5" s="1"/>
  <c r="CV46" i="5"/>
  <c r="DH46" i="5" s="1"/>
  <c r="CK87" i="5"/>
  <c r="CW87" i="5" s="1"/>
  <c r="CL78" i="5"/>
  <c r="CX78" i="5" s="1"/>
  <c r="CN89" i="5"/>
  <c r="CZ89" i="5" s="1"/>
  <c r="CL49" i="5"/>
  <c r="CX49" i="5" s="1"/>
  <c r="CV45" i="5"/>
  <c r="DH45" i="5" s="1"/>
  <c r="CN44" i="5"/>
  <c r="CZ44" i="5" s="1"/>
  <c r="CS43" i="5"/>
  <c r="DE43" i="5" s="1"/>
  <c r="CN42" i="5"/>
  <c r="CZ42" i="5" s="1"/>
  <c r="CP41" i="5"/>
  <c r="DB41" i="5" s="1"/>
  <c r="CT40" i="5"/>
  <c r="DF40" i="5" s="1"/>
  <c r="CL39" i="5"/>
  <c r="CX39" i="5" s="1"/>
  <c r="CP38" i="5"/>
  <c r="DB38" i="5" s="1"/>
  <c r="CV37" i="5"/>
  <c r="DH37" i="5" s="1"/>
  <c r="CN35" i="5"/>
  <c r="CZ35" i="5" s="1"/>
  <c r="CV34" i="5"/>
  <c r="DH34" i="5" s="1"/>
  <c r="CN34" i="5"/>
  <c r="CZ34" i="5" s="1"/>
  <c r="CP33" i="5"/>
  <c r="DB33" i="5" s="1"/>
  <c r="CR32" i="5"/>
  <c r="DD32" i="5" s="1"/>
  <c r="CT31" i="5"/>
  <c r="DF31" i="5" s="1"/>
  <c r="CL31" i="5"/>
  <c r="CX31" i="5" s="1"/>
  <c r="CV30" i="5"/>
  <c r="DH30" i="5" s="1"/>
  <c r="CN30" i="5"/>
  <c r="CZ30" i="5" s="1"/>
  <c r="CP29" i="5"/>
  <c r="DB29" i="5" s="1"/>
  <c r="CR28" i="5"/>
  <c r="DD28" i="5" s="1"/>
  <c r="CT27" i="5"/>
  <c r="DF27" i="5" s="1"/>
  <c r="CL27" i="5"/>
  <c r="CX27" i="5" s="1"/>
  <c r="CV26" i="5"/>
  <c r="DH26" i="5" s="1"/>
  <c r="CN26" i="5"/>
  <c r="CZ26" i="5" s="1"/>
  <c r="CP25" i="5"/>
  <c r="DB25" i="5" s="1"/>
  <c r="CR24" i="5"/>
  <c r="DD24" i="5" s="1"/>
  <c r="CT23" i="5"/>
  <c r="DF23" i="5" s="1"/>
  <c r="CL23" i="5"/>
  <c r="CX23" i="5" s="1"/>
  <c r="CV22" i="5"/>
  <c r="DH22" i="5" s="1"/>
  <c r="CN22" i="5"/>
  <c r="CZ22" i="5" s="1"/>
  <c r="CP21" i="5"/>
  <c r="DB21" i="5" s="1"/>
  <c r="CR20" i="5"/>
  <c r="DD20" i="5" s="1"/>
  <c r="CT19" i="5"/>
  <c r="DF19" i="5" s="1"/>
  <c r="CL19" i="5"/>
  <c r="CX19" i="5" s="1"/>
  <c r="CV18" i="5"/>
  <c r="DH18" i="5" s="1"/>
  <c r="CN18" i="5"/>
  <c r="CZ18" i="5" s="1"/>
  <c r="CP17" i="5"/>
  <c r="DB17" i="5" s="1"/>
  <c r="CR16" i="5"/>
  <c r="DD16" i="5" s="1"/>
  <c r="CT15" i="5"/>
  <c r="DF15" i="5" s="1"/>
  <c r="CL15" i="5"/>
  <c r="CX15" i="5" s="1"/>
  <c r="CV14" i="5"/>
  <c r="DH14" i="5" s="1"/>
  <c r="CN14" i="5"/>
  <c r="CZ14" i="5" s="1"/>
  <c r="CP13" i="5"/>
  <c r="DB13" i="5" s="1"/>
  <c r="CR12" i="5"/>
  <c r="DD12" i="5" s="1"/>
  <c r="CT82" i="5"/>
  <c r="DF82" i="5" s="1"/>
  <c r="CS69" i="5"/>
  <c r="DE69" i="5" s="1"/>
  <c r="CU64" i="5"/>
  <c r="DG64" i="5" s="1"/>
  <c r="CS57" i="5"/>
  <c r="DE57" i="5" s="1"/>
  <c r="CK49" i="5"/>
  <c r="CW49" i="5" s="1"/>
  <c r="CU47" i="5"/>
  <c r="DG47" i="5" s="1"/>
  <c r="CR46" i="5"/>
  <c r="DD46" i="5" s="1"/>
  <c r="CT45" i="5"/>
  <c r="DF45" i="5" s="1"/>
  <c r="CM44" i="5"/>
  <c r="CY44" i="5" s="1"/>
  <c r="CR43" i="5"/>
  <c r="DD43" i="5" s="1"/>
  <c r="CM42" i="5"/>
  <c r="CY42" i="5" s="1"/>
  <c r="CO41" i="5"/>
  <c r="DA41" i="5" s="1"/>
  <c r="CS40" i="5"/>
  <c r="DE40" i="5" s="1"/>
  <c r="CV39" i="5"/>
  <c r="DH39" i="5" s="1"/>
  <c r="CK39" i="5"/>
  <c r="CW39" i="5" s="1"/>
  <c r="CO38" i="5"/>
  <c r="DA38" i="5" s="1"/>
  <c r="CR37" i="5"/>
  <c r="DD37" i="5" s="1"/>
  <c r="CT36" i="5"/>
  <c r="DF36" i="5" s="1"/>
  <c r="CM35" i="5"/>
  <c r="CY35" i="5" s="1"/>
  <c r="CU34" i="5"/>
  <c r="DG34" i="5" s="1"/>
  <c r="CM34" i="5"/>
  <c r="CY34" i="5" s="1"/>
  <c r="CO33" i="5"/>
  <c r="DA33" i="5" s="1"/>
  <c r="CQ32" i="5"/>
  <c r="DC32" i="5" s="1"/>
  <c r="CS31" i="5"/>
  <c r="DE31" i="5" s="1"/>
  <c r="CK31" i="5"/>
  <c r="CW31" i="5" s="1"/>
  <c r="CU30" i="5"/>
  <c r="DG30" i="5" s="1"/>
  <c r="CM30" i="5"/>
  <c r="CY30" i="5" s="1"/>
  <c r="CO29" i="5"/>
  <c r="DA29" i="5" s="1"/>
  <c r="CQ28" i="5"/>
  <c r="DC28" i="5" s="1"/>
  <c r="CS27" i="5"/>
  <c r="DE27" i="5" s="1"/>
  <c r="CK27" i="5"/>
  <c r="CW27" i="5" s="1"/>
  <c r="CU26" i="5"/>
  <c r="DG26" i="5" s="1"/>
  <c r="CM26" i="5"/>
  <c r="CY26" i="5" s="1"/>
  <c r="CO25" i="5"/>
  <c r="DA25" i="5" s="1"/>
  <c r="CQ24" i="5"/>
  <c r="DC24" i="5" s="1"/>
  <c r="CS23" i="5"/>
  <c r="DE23" i="5" s="1"/>
  <c r="CK23" i="5"/>
  <c r="CW23" i="5" s="1"/>
  <c r="CU22" i="5"/>
  <c r="DG22" i="5" s="1"/>
  <c r="CM22" i="5"/>
  <c r="CY22" i="5" s="1"/>
  <c r="CO21" i="5"/>
  <c r="DA21" i="5" s="1"/>
  <c r="CQ20" i="5"/>
  <c r="DC20" i="5" s="1"/>
  <c r="CS19" i="5"/>
  <c r="DE19" i="5" s="1"/>
  <c r="CK19" i="5"/>
  <c r="CW19" i="5" s="1"/>
  <c r="CU18" i="5"/>
  <c r="DG18" i="5" s="1"/>
  <c r="CM18" i="5"/>
  <c r="CY18" i="5" s="1"/>
  <c r="CO17" i="5"/>
  <c r="DA17" i="5" s="1"/>
  <c r="CQ16" i="5"/>
  <c r="DC16" i="5" s="1"/>
  <c r="CS15" i="5"/>
  <c r="DE15" i="5" s="1"/>
  <c r="CK15" i="5"/>
  <c r="CW15" i="5" s="1"/>
  <c r="CU14" i="5"/>
  <c r="DG14" i="5" s="1"/>
  <c r="CM14" i="5"/>
  <c r="CY14" i="5" s="1"/>
  <c r="CO13" i="5"/>
  <c r="DA13" i="5" s="1"/>
  <c r="CQ12" i="5"/>
  <c r="DC12" i="5" s="1"/>
  <c r="CQ82" i="5"/>
  <c r="DC82" i="5" s="1"/>
  <c r="CQ77" i="5"/>
  <c r="DC77" i="5" s="1"/>
  <c r="CO74" i="5"/>
  <c r="DA74" i="5" s="1"/>
  <c r="CQ69" i="5"/>
  <c r="DC69" i="5" s="1"/>
  <c r="CQ64" i="5"/>
  <c r="DC64" i="5" s="1"/>
  <c r="CM62" i="5"/>
  <c r="CY62" i="5" s="1"/>
  <c r="CL57" i="5"/>
  <c r="CX57" i="5" s="1"/>
  <c r="CT47" i="5"/>
  <c r="DF47" i="5" s="1"/>
  <c r="CQ46" i="5"/>
  <c r="DC46" i="5" s="1"/>
  <c r="CS45" i="5"/>
  <c r="DE45" i="5" s="1"/>
  <c r="CK43" i="5"/>
  <c r="CW43" i="5" s="1"/>
  <c r="CN41" i="5"/>
  <c r="CZ41" i="5" s="1"/>
  <c r="CR40" i="5"/>
  <c r="DD40" i="5" s="1"/>
  <c r="CU39" i="5"/>
  <c r="DG39" i="5" s="1"/>
  <c r="CN38" i="5"/>
  <c r="CZ38" i="5" s="1"/>
  <c r="CQ37" i="5"/>
  <c r="DC37" i="5" s="1"/>
  <c r="CS36" i="5"/>
  <c r="DE36" i="5" s="1"/>
  <c r="CV35" i="5"/>
  <c r="DH35" i="5" s="1"/>
  <c r="CL35" i="5"/>
  <c r="CX35" i="5" s="1"/>
  <c r="CT34" i="5"/>
  <c r="DF34" i="5" s="1"/>
  <c r="CL34" i="5"/>
  <c r="CX34" i="5" s="1"/>
  <c r="CV33" i="5"/>
  <c r="DH33" i="5" s="1"/>
  <c r="CN33" i="5"/>
  <c r="CZ33" i="5" s="1"/>
  <c r="CP32" i="5"/>
  <c r="DB32" i="5" s="1"/>
  <c r="CR31" i="5"/>
  <c r="DD31" i="5" s="1"/>
  <c r="CT30" i="5"/>
  <c r="DF30" i="5" s="1"/>
  <c r="CL30" i="5"/>
  <c r="CX30" i="5" s="1"/>
  <c r="CV29" i="5"/>
  <c r="DH29" i="5" s="1"/>
  <c r="CN29" i="5"/>
  <c r="CZ29" i="5" s="1"/>
  <c r="CP28" i="5"/>
  <c r="DB28" i="5" s="1"/>
  <c r="CR27" i="5"/>
  <c r="DD27" i="5" s="1"/>
  <c r="CT26" i="5"/>
  <c r="DF26" i="5" s="1"/>
  <c r="CL26" i="5"/>
  <c r="CX26" i="5" s="1"/>
  <c r="CV25" i="5"/>
  <c r="DH25" i="5" s="1"/>
  <c r="CN25" i="5"/>
  <c r="CZ25" i="5" s="1"/>
  <c r="CP24" i="5"/>
  <c r="DB24" i="5" s="1"/>
  <c r="CR23" i="5"/>
  <c r="DD23" i="5" s="1"/>
  <c r="CT22" i="5"/>
  <c r="DF22" i="5" s="1"/>
  <c r="CL22" i="5"/>
  <c r="CX22" i="5" s="1"/>
  <c r="CV21" i="5"/>
  <c r="DH21" i="5" s="1"/>
  <c r="CN21" i="5"/>
  <c r="CZ21" i="5" s="1"/>
  <c r="CP20" i="5"/>
  <c r="DB20" i="5" s="1"/>
  <c r="CR19" i="5"/>
  <c r="DD19" i="5" s="1"/>
  <c r="CT18" i="5"/>
  <c r="DF18" i="5" s="1"/>
  <c r="CL18" i="5"/>
  <c r="CX18" i="5" s="1"/>
  <c r="CV17" i="5"/>
  <c r="DH17" i="5" s="1"/>
  <c r="CN17" i="5"/>
  <c r="CZ17" i="5" s="1"/>
  <c r="CP16" i="5"/>
  <c r="DB16" i="5" s="1"/>
  <c r="CR15" i="5"/>
  <c r="DD15" i="5" s="1"/>
  <c r="CT14" i="5"/>
  <c r="DF14" i="5" s="1"/>
  <c r="CL14" i="5"/>
  <c r="CX14" i="5" s="1"/>
  <c r="CV13" i="5"/>
  <c r="DH13" i="5" s="1"/>
  <c r="CN13" i="5"/>
  <c r="CZ13" i="5" s="1"/>
  <c r="CP12" i="5"/>
  <c r="DB12" i="5" s="1"/>
  <c r="CK77" i="5"/>
  <c r="CW77" i="5" s="1"/>
  <c r="CL74" i="5"/>
  <c r="CX74" i="5" s="1"/>
  <c r="CU68" i="5"/>
  <c r="DG68" i="5" s="1"/>
  <c r="CM67" i="5"/>
  <c r="CY67" i="5" s="1"/>
  <c r="CK64" i="5"/>
  <c r="CW64" i="5" s="1"/>
  <c r="CU63" i="5"/>
  <c r="DG63" i="5" s="1"/>
  <c r="CL62" i="5"/>
  <c r="CX62" i="5" s="1"/>
  <c r="CU48" i="5"/>
  <c r="DG48" i="5" s="1"/>
  <c r="CP47" i="5"/>
  <c r="DB47" i="5" s="1"/>
  <c r="CO46" i="5"/>
  <c r="DA46" i="5" s="1"/>
  <c r="CK45" i="5"/>
  <c r="CW45" i="5" s="1"/>
  <c r="CQ40" i="5"/>
  <c r="DC40" i="5" s="1"/>
  <c r="CT39" i="5"/>
  <c r="DF39" i="5" s="1"/>
  <c r="CM38" i="5"/>
  <c r="CY38" i="5" s="1"/>
  <c r="CP37" i="5"/>
  <c r="DB37" i="5" s="1"/>
  <c r="CR36" i="5"/>
  <c r="DD36" i="5" s="1"/>
  <c r="CU35" i="5"/>
  <c r="DG35" i="5" s="1"/>
  <c r="CK35" i="5"/>
  <c r="CW35" i="5" s="1"/>
  <c r="CS34" i="5"/>
  <c r="DE34" i="5" s="1"/>
  <c r="CK34" i="5"/>
  <c r="CW34" i="5" s="1"/>
  <c r="CU33" i="5"/>
  <c r="DG33" i="5" s="1"/>
  <c r="CM33" i="5"/>
  <c r="CY33" i="5" s="1"/>
  <c r="CO32" i="5"/>
  <c r="DA32" i="5" s="1"/>
  <c r="CQ31" i="5"/>
  <c r="DC31" i="5" s="1"/>
  <c r="CS30" i="5"/>
  <c r="DE30" i="5" s="1"/>
  <c r="CK30" i="5"/>
  <c r="CW30" i="5" s="1"/>
  <c r="CU29" i="5"/>
  <c r="DG29" i="5" s="1"/>
  <c r="CM29" i="5"/>
  <c r="CY29" i="5" s="1"/>
  <c r="CO28" i="5"/>
  <c r="DA28" i="5" s="1"/>
  <c r="CQ27" i="5"/>
  <c r="DC27" i="5" s="1"/>
  <c r="CS26" i="5"/>
  <c r="DE26" i="5" s="1"/>
  <c r="CK26" i="5"/>
  <c r="CW26" i="5" s="1"/>
  <c r="CU25" i="5"/>
  <c r="DG25" i="5" s="1"/>
  <c r="CM25" i="5"/>
  <c r="CY25" i="5" s="1"/>
  <c r="CO24" i="5"/>
  <c r="DA24" i="5" s="1"/>
  <c r="CQ23" i="5"/>
  <c r="DC23" i="5" s="1"/>
  <c r="CS22" i="5"/>
  <c r="DE22" i="5" s="1"/>
  <c r="CK22" i="5"/>
  <c r="CW22" i="5" s="1"/>
  <c r="CU21" i="5"/>
  <c r="DG21" i="5" s="1"/>
  <c r="CM21" i="5"/>
  <c r="CY21" i="5" s="1"/>
  <c r="CO20" i="5"/>
  <c r="DA20" i="5" s="1"/>
  <c r="CQ19" i="5"/>
  <c r="DC19" i="5" s="1"/>
  <c r="CS18" i="5"/>
  <c r="DE18" i="5" s="1"/>
  <c r="CK18" i="5"/>
  <c r="CW18" i="5" s="1"/>
  <c r="CU17" i="5"/>
  <c r="DG17" i="5" s="1"/>
  <c r="CM79" i="5"/>
  <c r="CY79" i="5" s="1"/>
  <c r="CK63" i="5"/>
  <c r="CW63" i="5" s="1"/>
  <c r="CN61" i="5"/>
  <c r="CZ61" i="5" s="1"/>
  <c r="CS56" i="5"/>
  <c r="DE56" i="5" s="1"/>
  <c r="CM54" i="5"/>
  <c r="CY54" i="5" s="1"/>
  <c r="CQ53" i="5"/>
  <c r="DC53" i="5" s="1"/>
  <c r="CR48" i="5"/>
  <c r="DD48" i="5" s="1"/>
  <c r="CV41" i="5"/>
  <c r="DH41" i="5" s="1"/>
  <c r="CL40" i="5"/>
  <c r="CX40" i="5" s="1"/>
  <c r="CR39" i="5"/>
  <c r="DD39" i="5" s="1"/>
  <c r="CV38" i="5"/>
  <c r="DH38" i="5" s="1"/>
  <c r="CN37" i="5"/>
  <c r="CZ37" i="5" s="1"/>
  <c r="CP36" i="5"/>
  <c r="DB36" i="5" s="1"/>
  <c r="CS35" i="5"/>
  <c r="DE35" i="5" s="1"/>
  <c r="CQ34" i="5"/>
  <c r="DC34" i="5" s="1"/>
  <c r="CS33" i="5"/>
  <c r="DE33" i="5" s="1"/>
  <c r="CK33" i="5"/>
  <c r="CW33" i="5" s="1"/>
  <c r="CU32" i="5"/>
  <c r="DG32" i="5" s="1"/>
  <c r="CM32" i="5"/>
  <c r="CY32" i="5" s="1"/>
  <c r="CO31" i="5"/>
  <c r="DA31" i="5" s="1"/>
  <c r="CQ30" i="5"/>
  <c r="DC30" i="5" s="1"/>
  <c r="CS29" i="5"/>
  <c r="DE29" i="5" s="1"/>
  <c r="CK29" i="5"/>
  <c r="CW29" i="5" s="1"/>
  <c r="CU28" i="5"/>
  <c r="DG28" i="5" s="1"/>
  <c r="CM28" i="5"/>
  <c r="CY28" i="5" s="1"/>
  <c r="CO27" i="5"/>
  <c r="DA27" i="5" s="1"/>
  <c r="CQ26" i="5"/>
  <c r="DC26" i="5" s="1"/>
  <c r="CS25" i="5"/>
  <c r="DE25" i="5" s="1"/>
  <c r="CK25" i="5"/>
  <c r="CW25" i="5" s="1"/>
  <c r="CU24" i="5"/>
  <c r="DG24" i="5" s="1"/>
  <c r="CM24" i="5"/>
  <c r="CY24" i="5" s="1"/>
  <c r="CO23" i="5"/>
  <c r="DA23" i="5" s="1"/>
  <c r="CQ22" i="5"/>
  <c r="DC22" i="5" s="1"/>
  <c r="CS21" i="5"/>
  <c r="DE21" i="5" s="1"/>
  <c r="CK21" i="5"/>
  <c r="CW21" i="5" s="1"/>
  <c r="CU20" i="5"/>
  <c r="DG20" i="5" s="1"/>
  <c r="CM20" i="5"/>
  <c r="CY20" i="5" s="1"/>
  <c r="CO19" i="5"/>
  <c r="DA19" i="5" s="1"/>
  <c r="CQ18" i="5"/>
  <c r="DC18" i="5" s="1"/>
  <c r="CS17" i="5"/>
  <c r="DE17" i="5" s="1"/>
  <c r="CK17" i="5"/>
  <c r="CW17" i="5" s="1"/>
  <c r="CU16" i="5"/>
  <c r="DG16" i="5" s="1"/>
  <c r="CM16" i="5"/>
  <c r="CY16" i="5" s="1"/>
  <c r="CO15" i="5"/>
  <c r="DA15" i="5" s="1"/>
  <c r="CQ14" i="5"/>
  <c r="DC14" i="5" s="1"/>
  <c r="CS13" i="5"/>
  <c r="DE13" i="5" s="1"/>
  <c r="CK13" i="5"/>
  <c r="CW13" i="5" s="1"/>
  <c r="CU12" i="5"/>
  <c r="DG12" i="5" s="1"/>
  <c r="CM12" i="5"/>
  <c r="CY12" i="5" s="1"/>
  <c r="CQ102" i="5"/>
  <c r="DC102" i="5" s="1"/>
  <c r="CK71" i="5"/>
  <c r="CW71" i="5" s="1"/>
  <c r="CP56" i="5"/>
  <c r="DB56" i="5" s="1"/>
  <c r="CO53" i="5"/>
  <c r="DA53" i="5" s="1"/>
  <c r="CR44" i="5"/>
  <c r="DD44" i="5" s="1"/>
  <c r="CU43" i="5"/>
  <c r="DG43" i="5" s="1"/>
  <c r="CQ42" i="5"/>
  <c r="DC42" i="5" s="1"/>
  <c r="CR41" i="5"/>
  <c r="DD41" i="5" s="1"/>
  <c r="CK40" i="5"/>
  <c r="CW40" i="5" s="1"/>
  <c r="CN39" i="5"/>
  <c r="CZ39" i="5" s="1"/>
  <c r="CU38" i="5"/>
  <c r="DG38" i="5" s="1"/>
  <c r="CL36" i="5"/>
  <c r="CX36" i="5" s="1"/>
  <c r="CR35" i="5"/>
  <c r="DD35" i="5" s="1"/>
  <c r="CP34" i="5"/>
  <c r="DB34" i="5" s="1"/>
  <c r="CR33" i="5"/>
  <c r="DD33" i="5" s="1"/>
  <c r="CT32" i="5"/>
  <c r="DF32" i="5" s="1"/>
  <c r="CL32" i="5"/>
  <c r="CX32" i="5" s="1"/>
  <c r="CV31" i="5"/>
  <c r="DH31" i="5" s="1"/>
  <c r="CN31" i="5"/>
  <c r="CZ31" i="5" s="1"/>
  <c r="CP30" i="5"/>
  <c r="DB30" i="5" s="1"/>
  <c r="CR29" i="5"/>
  <c r="DD29" i="5" s="1"/>
  <c r="CT28" i="5"/>
  <c r="DF28" i="5" s="1"/>
  <c r="CL28" i="5"/>
  <c r="CX28" i="5" s="1"/>
  <c r="CV27" i="5"/>
  <c r="DH27" i="5" s="1"/>
  <c r="CN27" i="5"/>
  <c r="CZ27" i="5" s="1"/>
  <c r="CP26" i="5"/>
  <c r="DB26" i="5" s="1"/>
  <c r="CR25" i="5"/>
  <c r="DD25" i="5" s="1"/>
  <c r="CT24" i="5"/>
  <c r="DF24" i="5" s="1"/>
  <c r="CL24" i="5"/>
  <c r="CX24" i="5" s="1"/>
  <c r="CV23" i="5"/>
  <c r="DH23" i="5" s="1"/>
  <c r="CN23" i="5"/>
  <c r="CZ23" i="5" s="1"/>
  <c r="CP22" i="5"/>
  <c r="DB22" i="5" s="1"/>
  <c r="CR21" i="5"/>
  <c r="DD21" i="5" s="1"/>
  <c r="CT20" i="5"/>
  <c r="DF20" i="5" s="1"/>
  <c r="CL20" i="5"/>
  <c r="CX20" i="5" s="1"/>
  <c r="CV19" i="5"/>
  <c r="DH19" i="5" s="1"/>
  <c r="CN19" i="5"/>
  <c r="CZ19" i="5" s="1"/>
  <c r="CP18" i="5"/>
  <c r="DB18" i="5" s="1"/>
  <c r="CR17" i="5"/>
  <c r="DD17" i="5" s="1"/>
  <c r="CT16" i="5"/>
  <c r="DF16" i="5" s="1"/>
  <c r="CL16" i="5"/>
  <c r="CX16" i="5" s="1"/>
  <c r="CV15" i="5"/>
  <c r="DH15" i="5" s="1"/>
  <c r="CN15" i="5"/>
  <c r="CZ15" i="5" s="1"/>
  <c r="CP14" i="5"/>
  <c r="DB14" i="5" s="1"/>
  <c r="CR13" i="5"/>
  <c r="DD13" i="5" s="1"/>
  <c r="CT12" i="5"/>
  <c r="DF12" i="5" s="1"/>
  <c r="CL12" i="5"/>
  <c r="CX12" i="5" s="1"/>
  <c r="CO61" i="5"/>
  <c r="DA61" i="5" s="1"/>
  <c r="CK60" i="5"/>
  <c r="CW60" i="5" s="1"/>
  <c r="CT33" i="5"/>
  <c r="DF33" i="5" s="1"/>
  <c r="CU31" i="5"/>
  <c r="DG31" i="5" s="1"/>
  <c r="CS28" i="5"/>
  <c r="DE28" i="5" s="1"/>
  <c r="CU23" i="5"/>
  <c r="DG23" i="5" s="1"/>
  <c r="CS20" i="5"/>
  <c r="DE20" i="5" s="1"/>
  <c r="CN16" i="5"/>
  <c r="CZ16" i="5" s="1"/>
  <c r="CR14" i="5"/>
  <c r="DD14" i="5" s="1"/>
  <c r="CV12" i="5"/>
  <c r="DH12" i="5" s="1"/>
  <c r="CS11" i="5"/>
  <c r="DE11" i="5" s="1"/>
  <c r="CK11" i="5"/>
  <c r="CW11" i="5" s="1"/>
  <c r="CU10" i="5"/>
  <c r="DG10" i="5" s="1"/>
  <c r="CM10" i="5"/>
  <c r="CY10" i="5" s="1"/>
  <c r="CO9" i="5"/>
  <c r="DA9" i="5" s="1"/>
  <c r="CQ8" i="5"/>
  <c r="DC8" i="5" s="1"/>
  <c r="CS7" i="5"/>
  <c r="DE7" i="5" s="1"/>
  <c r="CK7" i="5"/>
  <c r="CW7" i="5" s="1"/>
  <c r="CU6" i="5"/>
  <c r="DG6" i="5" s="1"/>
  <c r="CM6" i="5"/>
  <c r="CY6" i="5" s="1"/>
  <c r="CO5" i="5"/>
  <c r="DA5" i="5" s="1"/>
  <c r="CL38" i="5"/>
  <c r="CX38" i="5" s="1"/>
  <c r="CN32" i="5"/>
  <c r="CZ32" i="5" s="1"/>
  <c r="CS24" i="5"/>
  <c r="DE24" i="5" s="1"/>
  <c r="CL17" i="5"/>
  <c r="CX17" i="5" s="1"/>
  <c r="CO63" i="5"/>
  <c r="DA63" i="5" s="1"/>
  <c r="CS48" i="5"/>
  <c r="DE48" i="5" s="1"/>
  <c r="CT43" i="5"/>
  <c r="DF43" i="5" s="1"/>
  <c r="CQ33" i="5"/>
  <c r="DC33" i="5" s="1"/>
  <c r="CP31" i="5"/>
  <c r="DB31" i="5" s="1"/>
  <c r="CN28" i="5"/>
  <c r="CZ28" i="5" s="1"/>
  <c r="CT25" i="5"/>
  <c r="DF25" i="5" s="1"/>
  <c r="CP23" i="5"/>
  <c r="DB23" i="5" s="1"/>
  <c r="CN20" i="5"/>
  <c r="CZ20" i="5" s="1"/>
  <c r="CT17" i="5"/>
  <c r="DF17" i="5" s="1"/>
  <c r="CK16" i="5"/>
  <c r="CW16" i="5" s="1"/>
  <c r="CO14" i="5"/>
  <c r="DA14" i="5" s="1"/>
  <c r="CS12" i="5"/>
  <c r="DE12" i="5" s="1"/>
  <c r="CR11" i="5"/>
  <c r="DD11" i="5" s="1"/>
  <c r="CT10" i="5"/>
  <c r="DF10" i="5" s="1"/>
  <c r="CL10" i="5"/>
  <c r="CX10" i="5" s="1"/>
  <c r="CV9" i="5"/>
  <c r="DH9" i="5" s="1"/>
  <c r="CN9" i="5"/>
  <c r="CZ9" i="5" s="1"/>
  <c r="CP8" i="5"/>
  <c r="DB8" i="5" s="1"/>
  <c r="CR7" i="5"/>
  <c r="DD7" i="5" s="1"/>
  <c r="CT6" i="5"/>
  <c r="DF6" i="5" s="1"/>
  <c r="CL6" i="5"/>
  <c r="CX6" i="5" s="1"/>
  <c r="CV5" i="5"/>
  <c r="DH5" i="5" s="1"/>
  <c r="CN5" i="5"/>
  <c r="CZ5" i="5" s="1"/>
  <c r="CU19" i="5"/>
  <c r="DG19" i="5" s="1"/>
  <c r="CQ15" i="5"/>
  <c r="DC15" i="5" s="1"/>
  <c r="CQ10" i="5"/>
  <c r="DC10" i="5" s="1"/>
  <c r="CS9" i="5"/>
  <c r="DE9" i="5" s="1"/>
  <c r="CU8" i="5"/>
  <c r="DG8" i="5" s="1"/>
  <c r="CQ6" i="5"/>
  <c r="DC6" i="5" s="1"/>
  <c r="CK5" i="5"/>
  <c r="CW5" i="5" s="1"/>
  <c r="CL33" i="5"/>
  <c r="CX33" i="5" s="1"/>
  <c r="CV32" i="5"/>
  <c r="DH32" i="5" s="1"/>
  <c r="CM31" i="5"/>
  <c r="CY31" i="5" s="1"/>
  <c r="CR30" i="5"/>
  <c r="DD30" i="5" s="1"/>
  <c r="CK28" i="5"/>
  <c r="CW28" i="5" s="1"/>
  <c r="CQ25" i="5"/>
  <c r="DC25" i="5" s="1"/>
  <c r="CM23" i="5"/>
  <c r="CY23" i="5" s="1"/>
  <c r="CR22" i="5"/>
  <c r="DD22" i="5" s="1"/>
  <c r="CK20" i="5"/>
  <c r="CW20" i="5" s="1"/>
  <c r="CQ17" i="5"/>
  <c r="DC17" i="5" s="1"/>
  <c r="CK14" i="5"/>
  <c r="CW14" i="5" s="1"/>
  <c r="CO12" i="5"/>
  <c r="DA12" i="5" s="1"/>
  <c r="CQ11" i="5"/>
  <c r="DC11" i="5" s="1"/>
  <c r="CS10" i="5"/>
  <c r="DE10" i="5" s="1"/>
  <c r="CK10" i="5"/>
  <c r="CW10" i="5" s="1"/>
  <c r="CU9" i="5"/>
  <c r="DG9" i="5" s="1"/>
  <c r="CM9" i="5"/>
  <c r="CY9" i="5" s="1"/>
  <c r="CO8" i="5"/>
  <c r="DA8" i="5" s="1"/>
  <c r="CQ7" i="5"/>
  <c r="DC7" i="5" s="1"/>
  <c r="CS6" i="5"/>
  <c r="DE6" i="5" s="1"/>
  <c r="CK6" i="5"/>
  <c r="CW6" i="5" s="1"/>
  <c r="CU5" i="5"/>
  <c r="DG5" i="5" s="1"/>
  <c r="CM5" i="5"/>
  <c r="CY5" i="5" s="1"/>
  <c r="CU27" i="5"/>
  <c r="DG27" i="5" s="1"/>
  <c r="CK12" i="5"/>
  <c r="CW12" i="5" s="1"/>
  <c r="CO11" i="5"/>
  <c r="DA11" i="5" s="1"/>
  <c r="CO7" i="5"/>
  <c r="DA7" i="5" s="1"/>
  <c r="CO75" i="5"/>
  <c r="DA75" i="5" s="1"/>
  <c r="CK72" i="5"/>
  <c r="CW72" i="5" s="1"/>
  <c r="CN56" i="5"/>
  <c r="CZ56" i="5" s="1"/>
  <c r="CL53" i="5"/>
  <c r="CX53" i="5" s="1"/>
  <c r="CO42" i="5"/>
  <c r="DA42" i="5" s="1"/>
  <c r="CT38" i="5"/>
  <c r="DF38" i="5" s="1"/>
  <c r="CS32" i="5"/>
  <c r="DE32" i="5" s="1"/>
  <c r="CO30" i="5"/>
  <c r="DA30" i="5" s="1"/>
  <c r="CL25" i="5"/>
  <c r="CX25" i="5" s="1"/>
  <c r="CV24" i="5"/>
  <c r="DH24" i="5" s="1"/>
  <c r="CO22" i="5"/>
  <c r="DA22" i="5" s="1"/>
  <c r="CM17" i="5"/>
  <c r="CY17" i="5" s="1"/>
  <c r="CU15" i="5"/>
  <c r="DG15" i="5" s="1"/>
  <c r="CU13" i="5"/>
  <c r="DG13" i="5" s="1"/>
  <c r="CN12" i="5"/>
  <c r="CZ12" i="5" s="1"/>
  <c r="CP11" i="5"/>
  <c r="DB11" i="5" s="1"/>
  <c r="CR10" i="5"/>
  <c r="DD10" i="5" s="1"/>
  <c r="CT9" i="5"/>
  <c r="DF9" i="5" s="1"/>
  <c r="CL9" i="5"/>
  <c r="CX9" i="5" s="1"/>
  <c r="CV8" i="5"/>
  <c r="DH8" i="5" s="1"/>
  <c r="CN8" i="5"/>
  <c r="CZ8" i="5" s="1"/>
  <c r="CP7" i="5"/>
  <c r="DB7" i="5" s="1"/>
  <c r="CR6" i="5"/>
  <c r="DD6" i="5" s="1"/>
  <c r="CT5" i="5"/>
  <c r="DF5" i="5" s="1"/>
  <c r="CL5" i="5"/>
  <c r="CX5" i="5" s="1"/>
  <c r="CT13" i="5"/>
  <c r="DF13" i="5" s="1"/>
  <c r="CK9" i="5"/>
  <c r="CW9" i="5" s="1"/>
  <c r="CM8" i="5"/>
  <c r="CY8" i="5" s="1"/>
  <c r="CS5" i="5"/>
  <c r="DE5" i="5" s="1"/>
  <c r="CQ36" i="5"/>
  <c r="DC36" i="5" s="1"/>
  <c r="CT35" i="5"/>
  <c r="DF35" i="5" s="1"/>
  <c r="CR34" i="5"/>
  <c r="DD34" i="5" s="1"/>
  <c r="CK32" i="5"/>
  <c r="CW32" i="5" s="1"/>
  <c r="CT29" i="5"/>
  <c r="DF29" i="5" s="1"/>
  <c r="CP27" i="5"/>
  <c r="DB27" i="5" s="1"/>
  <c r="CN24" i="5"/>
  <c r="CZ24" i="5" s="1"/>
  <c r="CT21" i="5"/>
  <c r="DF21" i="5" s="1"/>
  <c r="CP19" i="5"/>
  <c r="DB19" i="5" s="1"/>
  <c r="CV16" i="5"/>
  <c r="DH16" i="5" s="1"/>
  <c r="CP15" i="5"/>
  <c r="DB15" i="5" s="1"/>
  <c r="CQ13" i="5"/>
  <c r="DC13" i="5" s="1"/>
  <c r="CV11" i="5"/>
  <c r="DH11" i="5" s="1"/>
  <c r="CN11" i="5"/>
  <c r="CZ11" i="5" s="1"/>
  <c r="CP10" i="5"/>
  <c r="DB10" i="5" s="1"/>
  <c r="CR9" i="5"/>
  <c r="DD9" i="5" s="1"/>
  <c r="CT8" i="5"/>
  <c r="DF8" i="5" s="1"/>
  <c r="CL8" i="5"/>
  <c r="CX8" i="5" s="1"/>
  <c r="CV7" i="5"/>
  <c r="DH7" i="5" s="1"/>
  <c r="CN7" i="5"/>
  <c r="CZ7" i="5" s="1"/>
  <c r="CP6" i="5"/>
  <c r="DB6" i="5" s="1"/>
  <c r="CR5" i="5"/>
  <c r="DD5" i="5" s="1"/>
  <c r="CP40" i="5"/>
  <c r="DB40" i="5" s="1"/>
  <c r="CM39" i="5"/>
  <c r="CY39" i="5" s="1"/>
  <c r="CL29" i="5"/>
  <c r="CX29" i="5" s="1"/>
  <c r="CV28" i="5"/>
  <c r="DH28" i="5" s="1"/>
  <c r="CO26" i="5"/>
  <c r="DA26" i="5" s="1"/>
  <c r="CV20" i="5"/>
  <c r="DH20" i="5" s="1"/>
  <c r="CO16" i="5"/>
  <c r="DA16" i="5" s="1"/>
  <c r="CS14" i="5"/>
  <c r="DE14" i="5" s="1"/>
  <c r="CT11" i="5"/>
  <c r="DF11" i="5" s="1"/>
  <c r="CN10" i="5"/>
  <c r="CZ10" i="5" s="1"/>
  <c r="CR8" i="5"/>
  <c r="DD8" i="5" s="1"/>
  <c r="CV6" i="5"/>
  <c r="DH6" i="5" s="1"/>
  <c r="CN6" i="5"/>
  <c r="CZ6" i="5" s="1"/>
  <c r="CP5" i="5"/>
  <c r="DB5" i="5" s="1"/>
  <c r="CP44" i="5"/>
  <c r="DB44" i="5" s="1"/>
  <c r="CQ41" i="5"/>
  <c r="DC41" i="5" s="1"/>
  <c r="CS39" i="5"/>
  <c r="DE39" i="5" s="1"/>
  <c r="CO37" i="5"/>
  <c r="DA37" i="5" s="1"/>
  <c r="CK36" i="5"/>
  <c r="CW36" i="5" s="1"/>
  <c r="CO35" i="5"/>
  <c r="DA35" i="5" s="1"/>
  <c r="CO34" i="5"/>
  <c r="DA34" i="5" s="1"/>
  <c r="CQ29" i="5"/>
  <c r="DC29" i="5" s="1"/>
  <c r="CM27" i="5"/>
  <c r="CY27" i="5" s="1"/>
  <c r="CR26" i="5"/>
  <c r="DD26" i="5" s="1"/>
  <c r="CK24" i="5"/>
  <c r="CW24" i="5" s="1"/>
  <c r="CQ21" i="5"/>
  <c r="DC21" i="5" s="1"/>
  <c r="CM19" i="5"/>
  <c r="CY19" i="5" s="1"/>
  <c r="CR18" i="5"/>
  <c r="DD18" i="5" s="1"/>
  <c r="CS16" i="5"/>
  <c r="DE16" i="5" s="1"/>
  <c r="CM15" i="5"/>
  <c r="CY15" i="5" s="1"/>
  <c r="CM13" i="5"/>
  <c r="CY13" i="5" s="1"/>
  <c r="CU11" i="5"/>
  <c r="DG11" i="5" s="1"/>
  <c r="CM11" i="5"/>
  <c r="CY11" i="5" s="1"/>
  <c r="CO10" i="5"/>
  <c r="DA10" i="5" s="1"/>
  <c r="CQ9" i="5"/>
  <c r="DC9" i="5" s="1"/>
  <c r="CS8" i="5"/>
  <c r="DE8" i="5" s="1"/>
  <c r="CK8" i="5"/>
  <c r="CW8" i="5" s="1"/>
  <c r="CU7" i="5"/>
  <c r="DG7" i="5" s="1"/>
  <c r="CM7" i="5"/>
  <c r="CY7" i="5" s="1"/>
  <c r="CO6" i="5"/>
  <c r="DA6" i="5" s="1"/>
  <c r="CQ5" i="5"/>
  <c r="DC5" i="5" s="1"/>
  <c r="CO54" i="5"/>
  <c r="DA54" i="5" s="1"/>
  <c r="CL21" i="5"/>
  <c r="CX21" i="5" s="1"/>
  <c r="CO18" i="5"/>
  <c r="DA18" i="5" s="1"/>
  <c r="CL13" i="5"/>
  <c r="CX13" i="5" s="1"/>
  <c r="CL11" i="5"/>
  <c r="CX11" i="5" s="1"/>
  <c r="CV10" i="5"/>
  <c r="DH10" i="5" s="1"/>
  <c r="CP9" i="5"/>
  <c r="DB9" i="5" s="1"/>
  <c r="CT7" i="5"/>
  <c r="DF7" i="5" s="1"/>
  <c r="CL7" i="5"/>
  <c r="CX7" i="5" s="1"/>
  <c r="C177" i="2"/>
  <c r="D177" i="2" s="1"/>
  <c r="F177" i="2" s="1"/>
  <c r="DK11" i="5" l="1"/>
  <c r="DN40" i="5"/>
  <c r="DT8" i="5"/>
  <c r="DK23" i="5"/>
  <c r="DM9" i="5"/>
  <c r="DS43" i="5"/>
  <c r="DI18" i="5"/>
  <c r="DR14" i="5"/>
  <c r="DO16" i="5"/>
  <c r="DN13" i="5"/>
  <c r="DM71" i="5"/>
  <c r="DM40" i="5"/>
  <c r="DK63" i="5"/>
  <c r="DR53" i="5"/>
  <c r="DR69" i="5"/>
  <c r="DI79" i="5"/>
  <c r="DN84" i="5"/>
  <c r="DS90" i="5"/>
  <c r="DR68" i="5"/>
  <c r="DJ104" i="5"/>
  <c r="DO97" i="5"/>
  <c r="DM90" i="5"/>
  <c r="DQ96" i="5"/>
  <c r="DS102" i="5"/>
  <c r="DO101" i="5"/>
  <c r="DK114" i="5"/>
  <c r="DP108" i="5"/>
  <c r="DI118" i="5"/>
  <c r="DO121" i="5"/>
  <c r="DR128" i="5"/>
  <c r="DK140" i="5"/>
  <c r="DJ11" i="5"/>
  <c r="DO29" i="5"/>
  <c r="DQ16" i="5"/>
  <c r="DM18" i="5"/>
  <c r="DJ21" i="5"/>
  <c r="DO9" i="5"/>
  <c r="DJ7" i="5"/>
  <c r="DM54" i="5"/>
  <c r="DM10" i="5"/>
  <c r="DO21" i="5"/>
  <c r="DM37" i="5"/>
  <c r="DL10" i="5"/>
  <c r="DK39" i="5"/>
  <c r="DP9" i="5"/>
  <c r="DR21" i="5"/>
  <c r="DQ5" i="5"/>
  <c r="DL8" i="5"/>
  <c r="DS15" i="5"/>
  <c r="DM42" i="5"/>
  <c r="DS27" i="5"/>
  <c r="DS9" i="5"/>
  <c r="DP22" i="5"/>
  <c r="DG3" i="5"/>
  <c r="DI5" i="5"/>
  <c r="DT5" i="5"/>
  <c r="DR10" i="5"/>
  <c r="DR25" i="5"/>
  <c r="DQ24" i="5"/>
  <c r="DO8" i="5"/>
  <c r="DL16" i="5"/>
  <c r="DJ12" i="5"/>
  <c r="DP17" i="5"/>
  <c r="DL23" i="5"/>
  <c r="DJ28" i="5"/>
  <c r="DP33" i="5"/>
  <c r="DO42" i="5"/>
  <c r="DS12" i="5"/>
  <c r="DQ17" i="5"/>
  <c r="DM23" i="5"/>
  <c r="DS28" i="5"/>
  <c r="DQ33" i="5"/>
  <c r="DT41" i="5"/>
  <c r="DS17" i="5"/>
  <c r="DQ22" i="5"/>
  <c r="DM28" i="5"/>
  <c r="DS33" i="5"/>
  <c r="DR39" i="5"/>
  <c r="DI64" i="5"/>
  <c r="DJ14" i="5"/>
  <c r="DP19" i="5"/>
  <c r="DL25" i="5"/>
  <c r="DJ30" i="5"/>
  <c r="DJ35" i="5"/>
  <c r="DI43" i="5"/>
  <c r="DM74" i="5"/>
  <c r="DQ15" i="5"/>
  <c r="DM21" i="5"/>
  <c r="DS26" i="5"/>
  <c r="DQ31" i="5"/>
  <c r="DM38" i="5"/>
  <c r="DR45" i="5"/>
  <c r="DP12" i="5"/>
  <c r="DL18" i="5"/>
  <c r="DJ23" i="5"/>
  <c r="DP28" i="5"/>
  <c r="DL34" i="5"/>
  <c r="DL42" i="5"/>
  <c r="DT46" i="5"/>
  <c r="DK66" i="5"/>
  <c r="DI37" i="5"/>
  <c r="DP42" i="5"/>
  <c r="DT60" i="5"/>
  <c r="DJ37" i="5"/>
  <c r="DR42" i="5"/>
  <c r="DK51" i="5"/>
  <c r="DR80" i="5"/>
  <c r="DO39" i="5"/>
  <c r="DK47" i="5"/>
  <c r="DM59" i="5"/>
  <c r="DL46" i="5"/>
  <c r="DP59" i="5"/>
  <c r="DJ44" i="5"/>
  <c r="DP49" i="5"/>
  <c r="DJ61" i="5"/>
  <c r="DK71" i="5"/>
  <c r="DI42" i="5"/>
  <c r="DO47" i="5"/>
  <c r="DQ53" i="5"/>
  <c r="DM62" i="5"/>
  <c r="DR46" i="5"/>
  <c r="DK52" i="5"/>
  <c r="DQ61" i="5"/>
  <c r="DO44" i="5"/>
  <c r="DK50" i="5"/>
  <c r="DO57" i="5"/>
  <c r="DQ85" i="5"/>
  <c r="DK60" i="5"/>
  <c r="DK68" i="5"/>
  <c r="DS76" i="5"/>
  <c r="DL64" i="5"/>
  <c r="DL72" i="5"/>
  <c r="DQ59" i="5"/>
  <c r="DQ67" i="5"/>
  <c r="DO81" i="5"/>
  <c r="DJ73" i="5"/>
  <c r="DS53" i="5"/>
  <c r="DQ58" i="5"/>
  <c r="DM64" i="5"/>
  <c r="DS69" i="5"/>
  <c r="DQ74" i="5"/>
  <c r="DM82" i="5"/>
  <c r="DR96" i="5"/>
  <c r="DR55" i="5"/>
  <c r="DN61" i="5"/>
  <c r="DT66" i="5"/>
  <c r="DR71" i="5"/>
  <c r="DO78" i="5"/>
  <c r="DQ89" i="5"/>
  <c r="DM83" i="5"/>
  <c r="DJ52" i="5"/>
  <c r="DP57" i="5"/>
  <c r="DL63" i="5"/>
  <c r="DJ68" i="5"/>
  <c r="DP73" i="5"/>
  <c r="DN85" i="5"/>
  <c r="DT78" i="5"/>
  <c r="DP84" i="5"/>
  <c r="DN94" i="5"/>
  <c r="DP85" i="5"/>
  <c r="DP95" i="5"/>
  <c r="DT103" i="5"/>
  <c r="DR77" i="5"/>
  <c r="DJ83" i="5"/>
  <c r="DI96" i="5"/>
  <c r="DQ78" i="5"/>
  <c r="DK84" i="5"/>
  <c r="DJ96" i="5"/>
  <c r="DJ91" i="5"/>
  <c r="DR98" i="5"/>
  <c r="DI84" i="5"/>
  <c r="DO89" i="5"/>
  <c r="DN95" i="5"/>
  <c r="DQ105" i="5"/>
  <c r="DP86" i="5"/>
  <c r="DL92" i="5"/>
  <c r="DI98" i="5"/>
  <c r="DO87" i="5"/>
  <c r="DK93" i="5"/>
  <c r="DO110" i="5"/>
  <c r="DT95" i="5"/>
  <c r="DP101" i="5"/>
  <c r="DK99" i="5"/>
  <c r="DQ113" i="5"/>
  <c r="DI100" i="5"/>
  <c r="DK101" i="5"/>
  <c r="DM98" i="5"/>
  <c r="DJ110" i="5"/>
  <c r="DJ99" i="5"/>
  <c r="DP104" i="5"/>
  <c r="DO112" i="5"/>
  <c r="DJ127" i="5"/>
  <c r="DT105" i="5"/>
  <c r="DS112" i="5"/>
  <c r="DR106" i="5"/>
  <c r="DT96" i="5"/>
  <c r="DR101" i="5"/>
  <c r="DQ109" i="5"/>
  <c r="DT109" i="5"/>
  <c r="DK112" i="5"/>
  <c r="DR109" i="5"/>
  <c r="DM115" i="5"/>
  <c r="DO107" i="5"/>
  <c r="DK113" i="5"/>
  <c r="DI119" i="5"/>
  <c r="DR107" i="5"/>
  <c r="DN113" i="5"/>
  <c r="DO120" i="5"/>
  <c r="DK111" i="5"/>
  <c r="DS116" i="5"/>
  <c r="DJ112" i="5"/>
  <c r="DT119" i="5"/>
  <c r="DS117" i="5"/>
  <c r="DQ122" i="5"/>
  <c r="DT132" i="5"/>
  <c r="DN120" i="5"/>
  <c r="DO125" i="5"/>
  <c r="DL122" i="5"/>
  <c r="DS115" i="5"/>
  <c r="DQ120" i="5"/>
  <c r="DM129" i="5"/>
  <c r="DK125" i="5"/>
  <c r="DR126" i="5"/>
  <c r="DN132" i="5"/>
  <c r="DN126" i="5"/>
  <c r="DK124" i="5"/>
  <c r="DP130" i="5"/>
  <c r="DR129" i="5"/>
  <c r="DJ128" i="5"/>
  <c r="DI134" i="5"/>
  <c r="DK141" i="5"/>
  <c r="DI133" i="5"/>
  <c r="DN128" i="5"/>
  <c r="DT133" i="5"/>
  <c r="DS130" i="5"/>
  <c r="DP132" i="5"/>
  <c r="DL140" i="5"/>
  <c r="DQ137" i="5"/>
  <c r="DN139" i="5"/>
  <c r="DQ142" i="5"/>
  <c r="DR136" i="5"/>
  <c r="DN142" i="5"/>
  <c r="DL137" i="5"/>
  <c r="DJ142" i="5"/>
  <c r="DL138" i="5"/>
  <c r="DI24" i="5"/>
  <c r="DN10" i="5"/>
  <c r="DJ53" i="5"/>
  <c r="DL28" i="5"/>
  <c r="DR28" i="5"/>
  <c r="DO34" i="5"/>
  <c r="DO40" i="5"/>
  <c r="DR30" i="5"/>
  <c r="DP46" i="5"/>
  <c r="DT48" i="5"/>
  <c r="DO52" i="5"/>
  <c r="DR44" i="5"/>
  <c r="DM48" i="5"/>
  <c r="DS50" i="5"/>
  <c r="DT73" i="5"/>
  <c r="DI70" i="5"/>
  <c r="DP72" i="5"/>
  <c r="DS86" i="5"/>
  <c r="DP78" i="5"/>
  <c r="DQ84" i="5"/>
  <c r="DM88" i="5"/>
  <c r="DS100" i="5"/>
  <c r="DO106" i="5"/>
  <c r="DO114" i="5"/>
  <c r="DJ120" i="5"/>
  <c r="DS120" i="5"/>
  <c r="DI116" i="5"/>
  <c r="DS124" i="5"/>
  <c r="DT130" i="5"/>
  <c r="DL129" i="5"/>
  <c r="DI131" i="5"/>
  <c r="DM141" i="5"/>
  <c r="DT138" i="5"/>
  <c r="DN9" i="5"/>
  <c r="DM6" i="5"/>
  <c r="DS11" i="5"/>
  <c r="DP26" i="5"/>
  <c r="DO41" i="5"/>
  <c r="DQ14" i="5"/>
  <c r="DP5" i="5"/>
  <c r="DL11" i="5"/>
  <c r="DN27" i="5"/>
  <c r="DI9" i="5"/>
  <c r="DJ9" i="5"/>
  <c r="DM22" i="5"/>
  <c r="DL56" i="5"/>
  <c r="DS5" i="5"/>
  <c r="DQ10" i="5"/>
  <c r="DO25" i="5"/>
  <c r="DS8" i="5"/>
  <c r="DR6" i="5"/>
  <c r="DQ12" i="5"/>
  <c r="DN31" i="5"/>
  <c r="DJ38" i="5"/>
  <c r="DK10" i="5"/>
  <c r="DS23" i="5"/>
  <c r="DP13" i="5"/>
  <c r="DL19" i="5"/>
  <c r="DJ24" i="5"/>
  <c r="DP29" i="5"/>
  <c r="DP35" i="5"/>
  <c r="DP44" i="5"/>
  <c r="DQ13" i="5"/>
  <c r="DM19" i="5"/>
  <c r="DS24" i="5"/>
  <c r="DQ29" i="5"/>
  <c r="DQ35" i="5"/>
  <c r="DO53" i="5"/>
  <c r="DQ18" i="5"/>
  <c r="DM24" i="5"/>
  <c r="DS29" i="5"/>
  <c r="DQ34" i="5"/>
  <c r="DI45" i="5"/>
  <c r="DS68" i="5"/>
  <c r="DP15" i="5"/>
  <c r="DL21" i="5"/>
  <c r="DJ26" i="5"/>
  <c r="DP31" i="5"/>
  <c r="DQ36" i="5"/>
  <c r="DO46" i="5"/>
  <c r="DO82" i="5"/>
  <c r="DM17" i="5"/>
  <c r="DS22" i="5"/>
  <c r="DQ27" i="5"/>
  <c r="DM33" i="5"/>
  <c r="DT39" i="5"/>
  <c r="DS47" i="5"/>
  <c r="DL14" i="5"/>
  <c r="DJ19" i="5"/>
  <c r="DP24" i="5"/>
  <c r="DL30" i="5"/>
  <c r="DL35" i="5"/>
  <c r="DL44" i="5"/>
  <c r="DN49" i="5"/>
  <c r="DQ72" i="5"/>
  <c r="DO38" i="5"/>
  <c r="DQ44" i="5"/>
  <c r="DM66" i="5"/>
  <c r="DP38" i="5"/>
  <c r="DS44" i="5"/>
  <c r="DI55" i="5"/>
  <c r="DO35" i="5"/>
  <c r="DK41" i="5"/>
  <c r="DR49" i="5"/>
  <c r="DS80" i="5"/>
  <c r="DL48" i="5"/>
  <c r="DQ68" i="5"/>
  <c r="DP45" i="5"/>
  <c r="DQ52" i="5"/>
  <c r="DQ64" i="5"/>
  <c r="DK74" i="5"/>
  <c r="DO43" i="5"/>
  <c r="DK49" i="5"/>
  <c r="DK55" i="5"/>
  <c r="DT68" i="5"/>
  <c r="DN48" i="5"/>
  <c r="DR54" i="5"/>
  <c r="DQ65" i="5"/>
  <c r="DK46" i="5"/>
  <c r="DP51" i="5"/>
  <c r="DS60" i="5"/>
  <c r="DP54" i="5"/>
  <c r="DP62" i="5"/>
  <c r="DP70" i="5"/>
  <c r="DI81" i="5"/>
  <c r="DR66" i="5"/>
  <c r="DR74" i="5"/>
  <c r="DI61" i="5"/>
  <c r="DI69" i="5"/>
  <c r="DT86" i="5"/>
  <c r="DN80" i="5"/>
  <c r="DQ54" i="5"/>
  <c r="DM60" i="5"/>
  <c r="DS65" i="5"/>
  <c r="DQ70" i="5"/>
  <c r="DQ76" i="5"/>
  <c r="DP87" i="5"/>
  <c r="DR51" i="5"/>
  <c r="DN57" i="5"/>
  <c r="DT62" i="5"/>
  <c r="DR67" i="5"/>
  <c r="DN73" i="5"/>
  <c r="DI80" i="5"/>
  <c r="DK94" i="5"/>
  <c r="DN86" i="5"/>
  <c r="DP53" i="5"/>
  <c r="DL59" i="5"/>
  <c r="DJ64" i="5"/>
  <c r="DP69" i="5"/>
  <c r="DP75" i="5"/>
  <c r="DL91" i="5"/>
  <c r="DR79" i="5"/>
  <c r="DJ86" i="5"/>
  <c r="DO98" i="5"/>
  <c r="DT87" i="5"/>
  <c r="DM131" i="5"/>
  <c r="DP106" i="5"/>
  <c r="DN79" i="5"/>
  <c r="DT85" i="5"/>
  <c r="DT101" i="5"/>
  <c r="DM80" i="5"/>
  <c r="DL87" i="5"/>
  <c r="DM99" i="5"/>
  <c r="DP92" i="5"/>
  <c r="DQ100" i="5"/>
  <c r="DO85" i="5"/>
  <c r="DK91" i="5"/>
  <c r="DS98" i="5"/>
  <c r="DS108" i="5"/>
  <c r="DL88" i="5"/>
  <c r="DJ93" i="5"/>
  <c r="DK118" i="5"/>
  <c r="DK89" i="5"/>
  <c r="DI94" i="5"/>
  <c r="DN92" i="5"/>
  <c r="DI97" i="5"/>
  <c r="DS104" i="5"/>
  <c r="DQ101" i="5"/>
  <c r="DJ95" i="5"/>
  <c r="DI101" i="5"/>
  <c r="DP103" i="5"/>
  <c r="DK100" i="5"/>
  <c r="DO122" i="5"/>
  <c r="DP100" i="5"/>
  <c r="DN106" i="5"/>
  <c r="DS114" i="5"/>
  <c r="DM102" i="5"/>
  <c r="DI107" i="5"/>
  <c r="DO116" i="5"/>
  <c r="DP109" i="5"/>
  <c r="DR97" i="5"/>
  <c r="DN103" i="5"/>
  <c r="DT111" i="5"/>
  <c r="DL115" i="5"/>
  <c r="DO115" i="5"/>
  <c r="DN111" i="5"/>
  <c r="DS118" i="5"/>
  <c r="DK109" i="5"/>
  <c r="DI114" i="5"/>
  <c r="DK122" i="5"/>
  <c r="DN109" i="5"/>
  <c r="DT114" i="5"/>
  <c r="DP122" i="5"/>
  <c r="DI112" i="5"/>
  <c r="DN118" i="5"/>
  <c r="DP113" i="5"/>
  <c r="DQ121" i="5"/>
  <c r="DQ118" i="5"/>
  <c r="DR124" i="5"/>
  <c r="DN116" i="5"/>
  <c r="DT121" i="5"/>
  <c r="DQ127" i="5"/>
  <c r="DJ123" i="5"/>
  <c r="DQ116" i="5"/>
  <c r="DM122" i="5"/>
  <c r="DJ125" i="5"/>
  <c r="DI127" i="5"/>
  <c r="DL128" i="5"/>
  <c r="DS127" i="5"/>
  <c r="DT127" i="5"/>
  <c r="DI125" i="5"/>
  <c r="DL133" i="5"/>
  <c r="DI132" i="5"/>
  <c r="DP129" i="5"/>
  <c r="DM135" i="5"/>
  <c r="DK129" i="5"/>
  <c r="DM134" i="5"/>
  <c r="DT129" i="5"/>
  <c r="DS135" i="5"/>
  <c r="DQ131" i="5"/>
  <c r="DL134" i="5"/>
  <c r="DJ132" i="5"/>
  <c r="DM139" i="5"/>
  <c r="DS141" i="5"/>
  <c r="DJ137" i="5"/>
  <c r="DN138" i="5"/>
  <c r="DS140" i="5"/>
  <c r="DJ138" i="5"/>
  <c r="DK142" i="5"/>
  <c r="DJ139" i="5"/>
  <c r="DK5" i="5"/>
  <c r="DL32" i="5"/>
  <c r="DN34" i="5"/>
  <c r="DP48" i="5"/>
  <c r="DN20" i="5"/>
  <c r="DK22" i="5"/>
  <c r="DR23" i="5"/>
  <c r="DQ37" i="5"/>
  <c r="DQ83" i="5"/>
  <c r="DN50" i="5"/>
  <c r="DP47" i="5"/>
  <c r="DN88" i="5"/>
  <c r="DN60" i="5"/>
  <c r="DK65" i="5"/>
  <c r="DJ67" i="5"/>
  <c r="DT63" i="5"/>
  <c r="DM85" i="5"/>
  <c r="DO79" i="5"/>
  <c r="DM97" i="5"/>
  <c r="DS93" i="5"/>
  <c r="DQ99" i="5"/>
  <c r="DL107" i="5"/>
  <c r="DM108" i="5"/>
  <c r="DP117" i="5"/>
  <c r="DL121" i="5"/>
  <c r="DT126" i="5"/>
  <c r="DS134" i="5"/>
  <c r="DP137" i="5"/>
  <c r="DK7" i="5"/>
  <c r="DK13" i="5"/>
  <c r="DK27" i="5"/>
  <c r="DN44" i="5"/>
  <c r="DM16" i="5"/>
  <c r="DN6" i="5"/>
  <c r="DT11" i="5"/>
  <c r="DR29" i="5"/>
  <c r="DR13" i="5"/>
  <c r="DR9" i="5"/>
  <c r="DT24" i="5"/>
  <c r="DI72" i="5"/>
  <c r="DI6" i="5"/>
  <c r="DO11" i="5"/>
  <c r="DI28" i="5"/>
  <c r="DQ9" i="5"/>
  <c r="DP7" i="5"/>
  <c r="DM14" i="5"/>
  <c r="DO33" i="5"/>
  <c r="DM5" i="5"/>
  <c r="DS10" i="5"/>
  <c r="DQ28" i="5"/>
  <c r="DN14" i="5"/>
  <c r="DT19" i="5"/>
  <c r="DR24" i="5"/>
  <c r="DN30" i="5"/>
  <c r="DJ36" i="5"/>
  <c r="DM53" i="5"/>
  <c r="DO14" i="5"/>
  <c r="DK20" i="5"/>
  <c r="DI25" i="5"/>
  <c r="DO30" i="5"/>
  <c r="DN36" i="5"/>
  <c r="DK54" i="5"/>
  <c r="DO19" i="5"/>
  <c r="DK25" i="5"/>
  <c r="DI30" i="5"/>
  <c r="DI35" i="5"/>
  <c r="DM46" i="5"/>
  <c r="DJ74" i="5"/>
  <c r="DN16" i="5"/>
  <c r="DT21" i="5"/>
  <c r="DR26" i="5"/>
  <c r="DN32" i="5"/>
  <c r="DO37" i="5"/>
  <c r="DR47" i="5"/>
  <c r="DO12" i="5"/>
  <c r="DK18" i="5"/>
  <c r="DI23" i="5"/>
  <c r="DO28" i="5"/>
  <c r="DK34" i="5"/>
  <c r="DQ40" i="5"/>
  <c r="DI49" i="5"/>
  <c r="DT14" i="5"/>
  <c r="DR19" i="5"/>
  <c r="DN25" i="5"/>
  <c r="DT30" i="5"/>
  <c r="DT37" i="5"/>
  <c r="DT45" i="5"/>
  <c r="DL50" i="5"/>
  <c r="DO74" i="5"/>
  <c r="DM39" i="5"/>
  <c r="DJ45" i="5"/>
  <c r="DM73" i="5"/>
  <c r="DN39" i="5"/>
  <c r="DL45" i="5"/>
  <c r="DK58" i="5"/>
  <c r="DM36" i="5"/>
  <c r="DS41" i="5"/>
  <c r="DP50" i="5"/>
  <c r="DJ42" i="5"/>
  <c r="DT50" i="5"/>
  <c r="DO70" i="5"/>
  <c r="DN46" i="5"/>
  <c r="DL53" i="5"/>
  <c r="DJ65" i="5"/>
  <c r="DI75" i="5"/>
  <c r="DM44" i="5"/>
  <c r="DS49" i="5"/>
  <c r="DT56" i="5"/>
  <c r="DS72" i="5"/>
  <c r="DL49" i="5"/>
  <c r="DM55" i="5"/>
  <c r="DL69" i="5"/>
  <c r="DS46" i="5"/>
  <c r="DL52" i="5"/>
  <c r="DJ66" i="5"/>
  <c r="DN55" i="5"/>
  <c r="DN63" i="5"/>
  <c r="DN71" i="5"/>
  <c r="DR87" i="5"/>
  <c r="DP67" i="5"/>
  <c r="DS75" i="5"/>
  <c r="DS62" i="5"/>
  <c r="DS70" i="5"/>
  <c r="DS67" i="5"/>
  <c r="DK82" i="5"/>
  <c r="DO55" i="5"/>
  <c r="DK61" i="5"/>
  <c r="DI66" i="5"/>
  <c r="DO71" i="5"/>
  <c r="DM77" i="5"/>
  <c r="DP88" i="5"/>
  <c r="DP52" i="5"/>
  <c r="DL58" i="5"/>
  <c r="DJ63" i="5"/>
  <c r="DP68" i="5"/>
  <c r="DL74" i="5"/>
  <c r="DQ81" i="5"/>
  <c r="DO95" i="5"/>
  <c r="DI91" i="5"/>
  <c r="DN54" i="5"/>
  <c r="DT59" i="5"/>
  <c r="DR64" i="5"/>
  <c r="DN70" i="5"/>
  <c r="DK76" i="5"/>
  <c r="DJ75" i="5"/>
  <c r="DP80" i="5"/>
  <c r="DQ87" i="5"/>
  <c r="DQ102" i="5"/>
  <c r="DR88" i="5"/>
  <c r="DT91" i="5"/>
  <c r="DR114" i="5"/>
  <c r="DL80" i="5"/>
  <c r="DO86" i="5"/>
  <c r="DO75" i="5"/>
  <c r="DK81" i="5"/>
  <c r="DJ88" i="5"/>
  <c r="DM109" i="5"/>
  <c r="DN93" i="5"/>
  <c r="DL103" i="5"/>
  <c r="DM86" i="5"/>
  <c r="DS91" i="5"/>
  <c r="DS99" i="5"/>
  <c r="DN83" i="5"/>
  <c r="DT88" i="5"/>
  <c r="DR93" i="5"/>
  <c r="DM84" i="5"/>
  <c r="DS89" i="5"/>
  <c r="DQ94" i="5"/>
  <c r="DL93" i="5"/>
  <c r="DN98" i="5"/>
  <c r="DJ105" i="5"/>
  <c r="DN102" i="5"/>
  <c r="DR95" i="5"/>
  <c r="DR102" i="5"/>
  <c r="DN104" i="5"/>
  <c r="DL101" i="5"/>
  <c r="DI123" i="5"/>
  <c r="DN101" i="5"/>
  <c r="DS107" i="5"/>
  <c r="DJ116" i="5"/>
  <c r="DK103" i="5"/>
  <c r="DT107" i="5"/>
  <c r="DL120" i="5"/>
  <c r="DR110" i="5"/>
  <c r="DP98" i="5"/>
  <c r="DL104" i="5"/>
  <c r="DJ114" i="5"/>
  <c r="DM119" i="5"/>
  <c r="DJ117" i="5"/>
  <c r="DL112" i="5"/>
  <c r="DL123" i="5"/>
  <c r="DS109" i="5"/>
  <c r="DQ114" i="5"/>
  <c r="DN123" i="5"/>
  <c r="DL110" i="5"/>
  <c r="DR115" i="5"/>
  <c r="DL126" i="5"/>
  <c r="DQ112" i="5"/>
  <c r="DQ119" i="5"/>
  <c r="DN114" i="5"/>
  <c r="DQ124" i="5"/>
  <c r="DO119" i="5"/>
  <c r="DN125" i="5"/>
  <c r="DL117" i="5"/>
  <c r="DJ122" i="5"/>
  <c r="DP128" i="5"/>
  <c r="DR123" i="5"/>
  <c r="DO117" i="5"/>
  <c r="DK123" i="5"/>
  <c r="DS126" i="5"/>
  <c r="DM140" i="5"/>
  <c r="DI129" i="5"/>
  <c r="DQ128" i="5"/>
  <c r="DS128" i="5"/>
  <c r="DQ125" i="5"/>
  <c r="DR134" i="5"/>
  <c r="DM133" i="5"/>
  <c r="DN130" i="5"/>
  <c r="DR133" i="5"/>
  <c r="DS129" i="5"/>
  <c r="DQ135" i="5"/>
  <c r="DJ130" i="5"/>
  <c r="DL136" i="5"/>
  <c r="DS132" i="5"/>
  <c r="DT134" i="5"/>
  <c r="DR132" i="5"/>
  <c r="DO140" i="5"/>
  <c r="DM142" i="5"/>
  <c r="DS139" i="5"/>
  <c r="DL139" i="5"/>
  <c r="DI141" i="5"/>
  <c r="DR138" i="5"/>
  <c r="DS142" i="5"/>
  <c r="DR139" i="5"/>
  <c r="DR7" i="5"/>
  <c r="DR11" i="5"/>
  <c r="DK8" i="5"/>
  <c r="DI10" i="5"/>
  <c r="DR12" i="5"/>
  <c r="DI29" i="5"/>
  <c r="DK67" i="5"/>
  <c r="DO77" i="5"/>
  <c r="DT18" i="5"/>
  <c r="DL65" i="5"/>
  <c r="DM47" i="5"/>
  <c r="DO65" i="5"/>
  <c r="DR61" i="5"/>
  <c r="DJ82" i="5"/>
  <c r="DJ51" i="5"/>
  <c r="DR52" i="5"/>
  <c r="DL86" i="5"/>
  <c r="DQ97" i="5"/>
  <c r="DT92" i="5"/>
  <c r="DO100" i="5"/>
  <c r="DR105" i="5"/>
  <c r="DS110" i="5"/>
  <c r="DL114" i="5"/>
  <c r="DP115" i="5"/>
  <c r="DL127" i="5"/>
  <c r="DT137" i="5"/>
  <c r="DN5" i="5"/>
  <c r="DT20" i="5"/>
  <c r="DL7" i="5"/>
  <c r="DO13" i="5"/>
  <c r="DI32" i="5"/>
  <c r="DJ5" i="5"/>
  <c r="DP10" i="5"/>
  <c r="DJ25" i="5"/>
  <c r="DM75" i="5"/>
  <c r="DQ6" i="5"/>
  <c r="DM12" i="5"/>
  <c r="DP30" i="5"/>
  <c r="DO10" i="5"/>
  <c r="DN8" i="5"/>
  <c r="DI16" i="5"/>
  <c r="DR43" i="5"/>
  <c r="DK6" i="5"/>
  <c r="DI11" i="5"/>
  <c r="DS31" i="5"/>
  <c r="DL15" i="5"/>
  <c r="DJ20" i="5"/>
  <c r="DP25" i="5"/>
  <c r="DL31" i="5"/>
  <c r="DS38" i="5"/>
  <c r="DN56" i="5"/>
  <c r="DM15" i="5"/>
  <c r="DS20" i="5"/>
  <c r="DQ25" i="5"/>
  <c r="DM31" i="5"/>
  <c r="DL37" i="5"/>
  <c r="DQ56" i="5"/>
  <c r="DM20" i="5"/>
  <c r="DS25" i="5"/>
  <c r="DQ30" i="5"/>
  <c r="DS35" i="5"/>
  <c r="DN47" i="5"/>
  <c r="DI77" i="5"/>
  <c r="DL17" i="5"/>
  <c r="DJ22" i="5"/>
  <c r="DP27" i="5"/>
  <c r="DL33" i="5"/>
  <c r="DL38" i="5"/>
  <c r="DJ57" i="5"/>
  <c r="DM13" i="5"/>
  <c r="DS18" i="5"/>
  <c r="DQ23" i="5"/>
  <c r="DM29" i="5"/>
  <c r="DS34" i="5"/>
  <c r="DM41" i="5"/>
  <c r="DQ57" i="5"/>
  <c r="DJ15" i="5"/>
  <c r="DP20" i="5"/>
  <c r="DL26" i="5"/>
  <c r="DJ31" i="5"/>
  <c r="DN38" i="5"/>
  <c r="DJ49" i="5"/>
  <c r="DS56" i="5"/>
  <c r="DM78" i="5"/>
  <c r="DK40" i="5"/>
  <c r="DO49" i="5"/>
  <c r="DN76" i="5"/>
  <c r="DL40" i="5"/>
  <c r="DJ47" i="5"/>
  <c r="DM65" i="5"/>
  <c r="DK37" i="5"/>
  <c r="DS42" i="5"/>
  <c r="DQ51" i="5"/>
  <c r="DT42" i="5"/>
  <c r="DS51" i="5"/>
  <c r="DK75" i="5"/>
  <c r="DL47" i="5"/>
  <c r="DJ54" i="5"/>
  <c r="DO66" i="5"/>
  <c r="DR76" i="5"/>
  <c r="DK45" i="5"/>
  <c r="DI50" i="5"/>
  <c r="DL57" i="5"/>
  <c r="DQ79" i="5"/>
  <c r="DT49" i="5"/>
  <c r="DM57" i="5"/>
  <c r="DT72" i="5"/>
  <c r="DI47" i="5"/>
  <c r="DT53" i="5"/>
  <c r="DM69" i="5"/>
  <c r="DK56" i="5"/>
  <c r="DK64" i="5"/>
  <c r="DK72" i="5"/>
  <c r="DS88" i="5"/>
  <c r="DL68" i="5"/>
  <c r="DT77" i="5"/>
  <c r="DQ63" i="5"/>
  <c r="DQ71" i="5"/>
  <c r="DO68" i="5"/>
  <c r="DN90" i="5"/>
  <c r="DM56" i="5"/>
  <c r="DS61" i="5"/>
  <c r="DQ66" i="5"/>
  <c r="DM72" i="5"/>
  <c r="DK78" i="5"/>
  <c r="DM89" i="5"/>
  <c r="DN53" i="5"/>
  <c r="DT58" i="5"/>
  <c r="DR63" i="5"/>
  <c r="DN69" i="5"/>
  <c r="DT74" i="5"/>
  <c r="DS82" i="5"/>
  <c r="DR78" i="5"/>
  <c r="DO94" i="5"/>
  <c r="DL55" i="5"/>
  <c r="DJ60" i="5"/>
  <c r="DP65" i="5"/>
  <c r="DL71" i="5"/>
  <c r="DS78" i="5"/>
  <c r="DR75" i="5"/>
  <c r="DN81" i="5"/>
  <c r="DO88" i="5"/>
  <c r="DP81" i="5"/>
  <c r="DT89" i="5"/>
  <c r="DK92" i="5"/>
  <c r="DN75" i="5"/>
  <c r="DT80" i="5"/>
  <c r="DJ87" i="5"/>
  <c r="DM76" i="5"/>
  <c r="DS81" i="5"/>
  <c r="DI89" i="5"/>
  <c r="DM117" i="5"/>
  <c r="DL94" i="5"/>
  <c r="DP105" i="5"/>
  <c r="DK87" i="5"/>
  <c r="DI92" i="5"/>
  <c r="DR100" i="5"/>
  <c r="DL84" i="5"/>
  <c r="DJ89" i="5"/>
  <c r="DP94" i="5"/>
  <c r="DK85" i="5"/>
  <c r="DI90" i="5"/>
  <c r="DI95" i="5"/>
  <c r="DT93" i="5"/>
  <c r="DL99" i="5"/>
  <c r="DK107" i="5"/>
  <c r="DI103" i="5"/>
  <c r="DK96" i="5"/>
  <c r="DO103" i="5"/>
  <c r="DQ115" i="5"/>
  <c r="DI102" i="5"/>
  <c r="DP96" i="5"/>
  <c r="DL102" i="5"/>
  <c r="DO108" i="5"/>
  <c r="DR117" i="5"/>
  <c r="DS103" i="5"/>
  <c r="DR108" i="5"/>
  <c r="DI121" i="5"/>
  <c r="DQ111" i="5"/>
  <c r="DN99" i="5"/>
  <c r="DT104" i="5"/>
  <c r="DL119" i="5"/>
  <c r="DP125" i="5"/>
  <c r="DN122" i="5"/>
  <c r="DT112" i="5"/>
  <c r="DK105" i="5"/>
  <c r="DI110" i="5"/>
  <c r="DN115" i="5"/>
  <c r="DN105" i="5"/>
  <c r="DT110" i="5"/>
  <c r="DR116" i="5"/>
  <c r="DI108" i="5"/>
  <c r="DO113" i="5"/>
  <c r="DR120" i="5"/>
  <c r="DJ115" i="5"/>
  <c r="DK128" i="5"/>
  <c r="DM120" i="5"/>
  <c r="DI126" i="5"/>
  <c r="DT117" i="5"/>
  <c r="DR122" i="5"/>
  <c r="DJ119" i="5"/>
  <c r="DL124" i="5"/>
  <c r="DM118" i="5"/>
  <c r="DS123" i="5"/>
  <c r="DQ133" i="5"/>
  <c r="DN124" i="5"/>
  <c r="DJ131" i="5"/>
  <c r="DN129" i="5"/>
  <c r="DO129" i="5"/>
  <c r="DO126" i="5"/>
  <c r="DI135" i="5"/>
  <c r="DN135" i="5"/>
  <c r="DL131" i="5"/>
  <c r="DK134" i="5"/>
  <c r="DI130" i="5"/>
  <c r="DK136" i="5"/>
  <c r="DR130" i="5"/>
  <c r="DI137" i="5"/>
  <c r="DK133" i="5"/>
  <c r="DQ136" i="5"/>
  <c r="DP133" i="5"/>
  <c r="DR141" i="5"/>
  <c r="DQ138" i="5"/>
  <c r="DJ141" i="5"/>
  <c r="DT139" i="5"/>
  <c r="DQ141" i="5"/>
  <c r="DP139" i="5"/>
  <c r="DJ135" i="5"/>
  <c r="DP140" i="5"/>
  <c r="DO5" i="5"/>
  <c r="DJ6" i="5"/>
  <c r="DT23" i="5"/>
  <c r="DK24" i="5"/>
  <c r="DI34" i="5"/>
  <c r="DQ45" i="5"/>
  <c r="DO32" i="5"/>
  <c r="DT34" i="5"/>
  <c r="DK43" i="5"/>
  <c r="DI67" i="5"/>
  <c r="DO54" i="5"/>
  <c r="DK59" i="5"/>
  <c r="DN68" i="5"/>
  <c r="DT75" i="5"/>
  <c r="DL79" i="5"/>
  <c r="DJ79" i="5"/>
  <c r="DJ84" i="5"/>
  <c r="DP99" i="5"/>
  <c r="DR104" i="5"/>
  <c r="DK102" i="5"/>
  <c r="DR99" i="5"/>
  <c r="DJ97" i="5"/>
  <c r="DS113" i="5"/>
  <c r="DR112" i="5"/>
  <c r="DO123" i="5"/>
  <c r="DO124" i="5"/>
  <c r="DS131" i="5"/>
  <c r="DO134" i="5"/>
  <c r="DN133" i="5"/>
  <c r="DO138" i="5"/>
  <c r="DR142" i="5"/>
  <c r="DL6" i="5"/>
  <c r="DM26" i="5"/>
  <c r="DT7" i="5"/>
  <c r="DN15" i="5"/>
  <c r="DP34" i="5"/>
  <c r="DR5" i="5"/>
  <c r="DN11" i="5"/>
  <c r="DM30" i="5"/>
  <c r="DM7" i="5"/>
  <c r="DO7" i="5"/>
  <c r="DI14" i="5"/>
  <c r="DK31" i="5"/>
  <c r="DO15" i="5"/>
  <c r="DL9" i="5"/>
  <c r="DR17" i="5"/>
  <c r="DQ48" i="5"/>
  <c r="DS6" i="5"/>
  <c r="DQ11" i="5"/>
  <c r="DR33" i="5"/>
  <c r="DT15" i="5"/>
  <c r="DR20" i="5"/>
  <c r="DN26" i="5"/>
  <c r="DT31" i="5"/>
  <c r="DL39" i="5"/>
  <c r="DI71" i="5"/>
  <c r="DK16" i="5"/>
  <c r="DI21" i="5"/>
  <c r="DO26" i="5"/>
  <c r="DK32" i="5"/>
  <c r="DT38" i="5"/>
  <c r="DL61" i="5"/>
  <c r="DK21" i="5"/>
  <c r="DI26" i="5"/>
  <c r="DO31" i="5"/>
  <c r="DP36" i="5"/>
  <c r="DS48" i="5"/>
  <c r="DN12" i="5"/>
  <c r="DT17" i="5"/>
  <c r="DR22" i="5"/>
  <c r="DN28" i="5"/>
  <c r="DT33" i="5"/>
  <c r="DS39" i="5"/>
  <c r="DK62" i="5"/>
  <c r="DK14" i="5"/>
  <c r="DI19" i="5"/>
  <c r="DO24" i="5"/>
  <c r="DK30" i="5"/>
  <c r="DK35" i="5"/>
  <c r="DK42" i="5"/>
  <c r="DS64" i="5"/>
  <c r="DR15" i="5"/>
  <c r="DN21" i="5"/>
  <c r="DT26" i="5"/>
  <c r="DR31" i="5"/>
  <c r="DJ39" i="5"/>
  <c r="DL89" i="5"/>
  <c r="DT57" i="5"/>
  <c r="DM87" i="5"/>
  <c r="DS40" i="5"/>
  <c r="DM50" i="5"/>
  <c r="DN35" i="5"/>
  <c r="DT40" i="5"/>
  <c r="DI48" i="5"/>
  <c r="DJ70" i="5"/>
  <c r="DS37" i="5"/>
  <c r="DM43" i="5"/>
  <c r="DS52" i="5"/>
  <c r="DN43" i="5"/>
  <c r="DT52" i="5"/>
  <c r="DN42" i="5"/>
  <c r="DT47" i="5"/>
  <c r="DO56" i="5"/>
  <c r="DM67" i="5"/>
  <c r="DL77" i="5"/>
  <c r="DS45" i="5"/>
  <c r="DQ50" i="5"/>
  <c r="DO58" i="5"/>
  <c r="DT83" i="5"/>
  <c r="DJ50" i="5"/>
  <c r="DR58" i="5"/>
  <c r="DS79" i="5"/>
  <c r="DQ47" i="5"/>
  <c r="DS54" i="5"/>
  <c r="DL73" i="5"/>
  <c r="DR57" i="5"/>
  <c r="DR65" i="5"/>
  <c r="DR73" i="5"/>
  <c r="DT61" i="5"/>
  <c r="DT69" i="5"/>
  <c r="DM81" i="5"/>
  <c r="DN64" i="5"/>
  <c r="DN72" i="5"/>
  <c r="DJ69" i="5"/>
  <c r="DO51" i="5"/>
  <c r="DK57" i="5"/>
  <c r="DI62" i="5"/>
  <c r="DO67" i="5"/>
  <c r="DK73" i="5"/>
  <c r="DT79" i="5"/>
  <c r="DO90" i="5"/>
  <c r="DL54" i="5"/>
  <c r="DJ59" i="5"/>
  <c r="DP64" i="5"/>
  <c r="DL70" i="5"/>
  <c r="DL75" i="5"/>
  <c r="DI83" i="5"/>
  <c r="DM79" i="5"/>
  <c r="DM100" i="5"/>
  <c r="DT55" i="5"/>
  <c r="DR60" i="5"/>
  <c r="DN66" i="5"/>
  <c r="DT71" i="5"/>
  <c r="DP79" i="5"/>
  <c r="DP76" i="5"/>
  <c r="DL82" i="5"/>
  <c r="DP89" i="5"/>
  <c r="DN82" i="5"/>
  <c r="DQ91" i="5"/>
  <c r="DI93" i="5"/>
  <c r="DL76" i="5"/>
  <c r="DJ81" i="5"/>
  <c r="DJ90" i="5"/>
  <c r="DK77" i="5"/>
  <c r="DI82" i="5"/>
  <c r="DK90" i="5"/>
  <c r="DN89" i="5"/>
  <c r="DM95" i="5"/>
  <c r="DN112" i="5"/>
  <c r="DS87" i="5"/>
  <c r="DQ92" i="5"/>
  <c r="DM101" i="5"/>
  <c r="DT84" i="5"/>
  <c r="DR89" i="5"/>
  <c r="DQ95" i="5"/>
  <c r="DS85" i="5"/>
  <c r="DQ90" i="5"/>
  <c r="DS95" i="5"/>
  <c r="DJ94" i="5"/>
  <c r="DI99" i="5"/>
  <c r="DI113" i="5"/>
  <c r="DO105" i="5"/>
  <c r="DP97" i="5"/>
  <c r="DM104" i="5"/>
  <c r="DJ121" i="5"/>
  <c r="DQ103" i="5"/>
  <c r="DN97" i="5"/>
  <c r="DT102" i="5"/>
  <c r="DI109" i="5"/>
  <c r="DP118" i="5"/>
  <c r="DI104" i="5"/>
  <c r="DL109" i="5"/>
  <c r="DT123" i="5"/>
  <c r="DT113" i="5"/>
  <c r="DL100" i="5"/>
  <c r="DM105" i="5"/>
  <c r="DM125" i="5"/>
  <c r="DK106" i="5"/>
  <c r="DL108" i="5"/>
  <c r="DJ113" i="5"/>
  <c r="DS105" i="5"/>
  <c r="DQ110" i="5"/>
  <c r="DL116" i="5"/>
  <c r="DL106" i="5"/>
  <c r="DJ111" i="5"/>
  <c r="DN117" i="5"/>
  <c r="DQ108" i="5"/>
  <c r="DM114" i="5"/>
  <c r="DP121" i="5"/>
  <c r="DT116" i="5"/>
  <c r="DK132" i="5"/>
  <c r="DK121" i="5"/>
  <c r="DO127" i="5"/>
  <c r="DJ118" i="5"/>
  <c r="DP123" i="5"/>
  <c r="DR119" i="5"/>
  <c r="DR125" i="5"/>
  <c r="DK119" i="5"/>
  <c r="DM124" i="5"/>
  <c r="DS137" i="5"/>
  <c r="DL125" i="5"/>
  <c r="DM132" i="5"/>
  <c r="DM130" i="5"/>
  <c r="DO130" i="5"/>
  <c r="DM127" i="5"/>
  <c r="DP126" i="5"/>
  <c r="DS136" i="5"/>
  <c r="DT131" i="5"/>
  <c r="DO135" i="5"/>
  <c r="DQ130" i="5"/>
  <c r="DM138" i="5"/>
  <c r="DP131" i="5"/>
  <c r="DS138" i="5"/>
  <c r="DP134" i="5"/>
  <c r="DM137" i="5"/>
  <c r="DN134" i="5"/>
  <c r="DI142" i="5"/>
  <c r="DO139" i="5"/>
  <c r="DL135" i="5"/>
  <c r="DJ140" i="5"/>
  <c r="DO142" i="5"/>
  <c r="DN140" i="5"/>
  <c r="DR135" i="5"/>
  <c r="DN141" i="5"/>
  <c r="DQ39" i="5"/>
  <c r="DL24" i="5"/>
  <c r="DK17" i="5"/>
  <c r="DP11" i="5"/>
  <c r="DN18" i="5"/>
  <c r="DI13" i="5"/>
  <c r="DO23" i="5"/>
  <c r="DT25" i="5"/>
  <c r="DI27" i="5"/>
  <c r="DN29" i="5"/>
  <c r="DJ43" i="5"/>
  <c r="DK48" i="5"/>
  <c r="DQ73" i="5"/>
  <c r="DO62" i="5"/>
  <c r="DT65" i="5"/>
  <c r="DO59" i="5"/>
  <c r="DL62" i="5"/>
  <c r="DN58" i="5"/>
  <c r="DL95" i="5"/>
  <c r="DR86" i="5"/>
  <c r="DM106" i="5"/>
  <c r="DI111" i="5"/>
  <c r="DT120" i="5"/>
  <c r="DM113" i="5"/>
  <c r="DP110" i="5"/>
  <c r="DS111" i="5"/>
  <c r="DT122" i="5"/>
  <c r="DP127" i="5"/>
  <c r="DS133" i="5"/>
  <c r="DQ140" i="5"/>
  <c r="DS7" i="5"/>
  <c r="DJ13" i="5"/>
  <c r="DM34" i="5"/>
  <c r="DQ8" i="5"/>
  <c r="DP18" i="5"/>
  <c r="DM35" i="5"/>
  <c r="DT6" i="5"/>
  <c r="DT28" i="5"/>
  <c r="DJ8" i="5"/>
  <c r="DT16" i="5"/>
  <c r="DR35" i="5"/>
  <c r="DP6" i="5"/>
  <c r="DL12" i="5"/>
  <c r="DQ32" i="5"/>
  <c r="DM11" i="5"/>
  <c r="DM8" i="5"/>
  <c r="DO17" i="5"/>
  <c r="DT32" i="5"/>
  <c r="DS19" i="5"/>
  <c r="DT9" i="5"/>
  <c r="DL20" i="5"/>
  <c r="DM63" i="5"/>
  <c r="DI7" i="5"/>
  <c r="DT12" i="5"/>
  <c r="DI60" i="5"/>
  <c r="DJ16" i="5"/>
  <c r="DP21" i="5"/>
  <c r="DL27" i="5"/>
  <c r="DJ32" i="5"/>
  <c r="DI40" i="5"/>
  <c r="DO102" i="5"/>
  <c r="DS16" i="5"/>
  <c r="DQ21" i="5"/>
  <c r="DM27" i="5"/>
  <c r="DS32" i="5"/>
  <c r="DP39" i="5"/>
  <c r="DI63" i="5"/>
  <c r="DS21" i="5"/>
  <c r="DQ26" i="5"/>
  <c r="DM32" i="5"/>
  <c r="DN37" i="5"/>
  <c r="DJ62" i="5"/>
  <c r="DL13" i="5"/>
  <c r="DJ18" i="5"/>
  <c r="DP23" i="5"/>
  <c r="DL29" i="5"/>
  <c r="DJ34" i="5"/>
  <c r="DP40" i="5"/>
  <c r="DO64" i="5"/>
  <c r="DS14" i="5"/>
  <c r="DQ19" i="5"/>
  <c r="DM25" i="5"/>
  <c r="DS30" i="5"/>
  <c r="DR36" i="5"/>
  <c r="DP43" i="5"/>
  <c r="DQ69" i="5"/>
  <c r="DP16" i="5"/>
  <c r="DL22" i="5"/>
  <c r="DJ27" i="5"/>
  <c r="DP32" i="5"/>
  <c r="DR40" i="5"/>
  <c r="DJ78" i="5"/>
  <c r="DL60" i="5"/>
  <c r="DK36" i="5"/>
  <c r="DI41" i="5"/>
  <c r="DI51" i="5"/>
  <c r="DL36" i="5"/>
  <c r="DJ41" i="5"/>
  <c r="DQ49" i="5"/>
  <c r="DO73" i="5"/>
  <c r="DI38" i="5"/>
  <c r="DT44" i="5"/>
  <c r="DQ55" i="5"/>
  <c r="DI44" i="5"/>
  <c r="DI53" i="5"/>
  <c r="DL43" i="5"/>
  <c r="DJ48" i="5"/>
  <c r="DJ58" i="5"/>
  <c r="DI68" i="5"/>
  <c r="DN78" i="5"/>
  <c r="DI46" i="5"/>
  <c r="DM51" i="5"/>
  <c r="DO60" i="5"/>
  <c r="DO84" i="5"/>
  <c r="DR50" i="5"/>
  <c r="DI59" i="5"/>
  <c r="DR84" i="5"/>
  <c r="DO48" i="5"/>
  <c r="DP55" i="5"/>
  <c r="DJ76" i="5"/>
  <c r="DP58" i="5"/>
  <c r="DP66" i="5"/>
  <c r="DP74" i="5"/>
  <c r="DR62" i="5"/>
  <c r="DR70" i="5"/>
  <c r="DI57" i="5"/>
  <c r="DI65" i="5"/>
  <c r="DI73" i="5"/>
  <c r="DS71" i="5"/>
  <c r="DM52" i="5"/>
  <c r="DS57" i="5"/>
  <c r="DQ62" i="5"/>
  <c r="DM68" i="5"/>
  <c r="DS73" i="5"/>
  <c r="DQ80" i="5"/>
  <c r="DS92" i="5"/>
  <c r="DT54" i="5"/>
  <c r="DR59" i="5"/>
  <c r="DN65" i="5"/>
  <c r="DT70" i="5"/>
  <c r="DI76" i="5"/>
  <c r="DI85" i="5"/>
  <c r="DJ80" i="5"/>
  <c r="DL51" i="5"/>
  <c r="DJ56" i="5"/>
  <c r="DP61" i="5"/>
  <c r="DL67" i="5"/>
  <c r="DJ72" i="5"/>
  <c r="DK80" i="5"/>
  <c r="DN77" i="5"/>
  <c r="DT82" i="5"/>
  <c r="DR90" i="5"/>
  <c r="DR83" i="5"/>
  <c r="DJ92" i="5"/>
  <c r="DK97" i="5"/>
  <c r="DT76" i="5"/>
  <c r="DR81" i="5"/>
  <c r="DO92" i="5"/>
  <c r="DS77" i="5"/>
  <c r="DQ82" i="5"/>
  <c r="DR92" i="5"/>
  <c r="DL90" i="5"/>
  <c r="DS96" i="5"/>
  <c r="DK83" i="5"/>
  <c r="DI88" i="5"/>
  <c r="DO93" i="5"/>
  <c r="DJ102" i="5"/>
  <c r="DJ85" i="5"/>
  <c r="DP90" i="5"/>
  <c r="DM96" i="5"/>
  <c r="DI86" i="5"/>
  <c r="DO91" i="5"/>
  <c r="DO96" i="5"/>
  <c r="DR94" i="5"/>
  <c r="DT99" i="5"/>
  <c r="DP116" i="5"/>
  <c r="DJ106" i="5"/>
  <c r="DJ98" i="5"/>
  <c r="DP111" i="5"/>
  <c r="DN96" i="5"/>
  <c r="DO104" i="5"/>
  <c r="DL98" i="5"/>
  <c r="DJ103" i="5"/>
  <c r="DK110" i="5"/>
  <c r="DK120" i="5"/>
  <c r="DQ104" i="5"/>
  <c r="DN110" i="5"/>
  <c r="DR127" i="5"/>
  <c r="DR121" i="5"/>
  <c r="DT100" i="5"/>
  <c r="DS106" i="5"/>
  <c r="DN107" i="5"/>
  <c r="DP107" i="5"/>
  <c r="DT108" i="5"/>
  <c r="DR113" i="5"/>
  <c r="DI106" i="5"/>
  <c r="DO111" i="5"/>
  <c r="DI117" i="5"/>
  <c r="DT106" i="5"/>
  <c r="DR111" i="5"/>
  <c r="DL118" i="5"/>
  <c r="DO109" i="5"/>
  <c r="DI115" i="5"/>
  <c r="DS122" i="5"/>
  <c r="DQ117" i="5"/>
  <c r="DM116" i="5"/>
  <c r="DS121" i="5"/>
  <c r="DO128" i="5"/>
  <c r="DR118" i="5"/>
  <c r="DI124" i="5"/>
  <c r="DP120" i="5"/>
  <c r="DM126" i="5"/>
  <c r="DS119" i="5"/>
  <c r="DS125" i="5"/>
  <c r="DM123" i="5"/>
  <c r="DT125" i="5"/>
  <c r="DJ129" i="5"/>
  <c r="DN131" i="5"/>
  <c r="DR131" i="5"/>
  <c r="DT128" i="5"/>
  <c r="DN127" i="5"/>
  <c r="DO137" i="5"/>
  <c r="DL132" i="5"/>
  <c r="DI136" i="5"/>
  <c r="DO131" i="5"/>
  <c r="DK139" i="5"/>
  <c r="DQ132" i="5"/>
  <c r="DQ139" i="5"/>
  <c r="DO136" i="5"/>
  <c r="DK138" i="5"/>
  <c r="DK135" i="5"/>
  <c r="DR137" i="5"/>
  <c r="DT140" i="5"/>
  <c r="DT135" i="5"/>
  <c r="DR140" i="5"/>
  <c r="DP135" i="5"/>
  <c r="DL141" i="5"/>
  <c r="DP136" i="5"/>
  <c r="DL142" i="5"/>
  <c r="DO6" i="5"/>
  <c r="DQ20" i="5"/>
  <c r="DO18" i="5"/>
  <c r="DK29" i="5"/>
  <c r="DT35" i="5"/>
  <c r="DI39" i="5"/>
  <c r="DQ43" i="5"/>
  <c r="DR37" i="5"/>
  <c r="DK70" i="5"/>
  <c r="DQ42" i="5"/>
  <c r="DM45" i="5"/>
  <c r="DP77" i="5"/>
  <c r="DI54" i="5"/>
  <c r="DP56" i="5"/>
  <c r="DL85" i="5"/>
  <c r="DN74" i="5"/>
  <c r="DK104" i="5"/>
  <c r="DR91" i="5"/>
  <c r="DN87" i="5"/>
  <c r="DT94" i="5"/>
  <c r="DL113" i="5"/>
  <c r="DP102" i="5"/>
  <c r="DK116" i="5"/>
  <c r="DM121" i="5"/>
  <c r="DK126" i="5"/>
  <c r="DK127" i="5"/>
  <c r="DM128" i="5"/>
  <c r="DM136" i="5"/>
  <c r="DT10" i="5"/>
  <c r="DK15" i="5"/>
  <c r="DI8" i="5"/>
  <c r="DK19" i="5"/>
  <c r="DI36" i="5"/>
  <c r="DP8" i="5"/>
  <c r="DJ29" i="5"/>
  <c r="DR8" i="5"/>
  <c r="DN19" i="5"/>
  <c r="DO36" i="5"/>
  <c r="DN7" i="5"/>
  <c r="DS13" i="5"/>
  <c r="DR38" i="5"/>
  <c r="DI12" i="5"/>
  <c r="DK9" i="5"/>
  <c r="DI20" i="5"/>
  <c r="DJ33" i="5"/>
  <c r="DL5" i="5"/>
  <c r="DJ10" i="5"/>
  <c r="DN23" i="5"/>
  <c r="DJ17" i="5"/>
  <c r="DQ7" i="5"/>
  <c r="DP14" i="5"/>
  <c r="DM61" i="5"/>
  <c r="DR16" i="5"/>
  <c r="DN22" i="5"/>
  <c r="DT27" i="5"/>
  <c r="DR32" i="5"/>
  <c r="DP41" i="5"/>
  <c r="DK12" i="5"/>
  <c r="DI17" i="5"/>
  <c r="DO22" i="5"/>
  <c r="DK28" i="5"/>
  <c r="DI33" i="5"/>
  <c r="DJ40" i="5"/>
  <c r="DK79" i="5"/>
  <c r="DI22" i="5"/>
  <c r="DO27" i="5"/>
  <c r="DK33" i="5"/>
  <c r="DK38" i="5"/>
  <c r="DS63" i="5"/>
  <c r="DT13" i="5"/>
  <c r="DR18" i="5"/>
  <c r="DN24" i="5"/>
  <c r="DT29" i="5"/>
  <c r="DR34" i="5"/>
  <c r="DL41" i="5"/>
  <c r="DO69" i="5"/>
  <c r="DI15" i="5"/>
  <c r="DO20" i="5"/>
  <c r="DK26" i="5"/>
  <c r="DI31" i="5"/>
  <c r="DP37" i="5"/>
  <c r="DK44" i="5"/>
  <c r="DR82" i="5"/>
  <c r="DN17" i="5"/>
  <c r="DT22" i="5"/>
  <c r="DR27" i="5"/>
  <c r="DN33" i="5"/>
  <c r="DN41" i="5"/>
  <c r="DI87" i="5"/>
  <c r="DT64" i="5"/>
  <c r="DS36" i="5"/>
  <c r="DQ41" i="5"/>
  <c r="DN52" i="5"/>
  <c r="DT36" i="5"/>
  <c r="DR41" i="5"/>
  <c r="DO50" i="5"/>
  <c r="DO76" i="5"/>
  <c r="DQ38" i="5"/>
  <c r="DN45" i="5"/>
  <c r="DM58" i="5"/>
  <c r="DO45" i="5"/>
  <c r="DS55" i="5"/>
  <c r="DT43" i="5"/>
  <c r="DR48" i="5"/>
  <c r="DS59" i="5"/>
  <c r="DM70" i="5"/>
  <c r="DP91" i="5"/>
  <c r="DQ46" i="5"/>
  <c r="DI52" i="5"/>
  <c r="DO61" i="5"/>
  <c r="DJ46" i="5"/>
  <c r="DN51" i="5"/>
  <c r="DQ60" i="5"/>
  <c r="DK88" i="5"/>
  <c r="DM49" i="5"/>
  <c r="DI56" i="5"/>
  <c r="DO80" i="5"/>
  <c r="DN59" i="5"/>
  <c r="DN67" i="5"/>
  <c r="DQ75" i="5"/>
  <c r="DP63" i="5"/>
  <c r="DP71" i="5"/>
  <c r="DS58" i="5"/>
  <c r="DS66" i="5"/>
  <c r="DS74" i="5"/>
  <c r="DO72" i="5"/>
  <c r="DK53" i="5"/>
  <c r="DI58" i="5"/>
  <c r="DO63" i="5"/>
  <c r="DK69" i="5"/>
  <c r="DI74" i="5"/>
  <c r="DL81" i="5"/>
  <c r="DQ93" i="5"/>
  <c r="DJ55" i="5"/>
  <c r="DP60" i="5"/>
  <c r="DL66" i="5"/>
  <c r="DJ71" i="5"/>
  <c r="DQ77" i="5"/>
  <c r="DK86" i="5"/>
  <c r="DT81" i="5"/>
  <c r="DT51" i="5"/>
  <c r="DR56" i="5"/>
  <c r="DN62" i="5"/>
  <c r="DT67" i="5"/>
  <c r="DR72" i="5"/>
  <c r="DO83" i="5"/>
  <c r="DL78" i="5"/>
  <c r="DP83" i="5"/>
  <c r="DM91" i="5"/>
  <c r="DS84" i="5"/>
  <c r="DS94" i="5"/>
  <c r="DS101" i="5"/>
  <c r="DJ77" i="5"/>
  <c r="DP82" i="5"/>
  <c r="DM93" i="5"/>
  <c r="DI78" i="5"/>
  <c r="DL83" i="5"/>
  <c r="DP93" i="5"/>
  <c r="DT90" i="5"/>
  <c r="DL97" i="5"/>
  <c r="DS83" i="5"/>
  <c r="DQ88" i="5"/>
  <c r="DM94" i="5"/>
  <c r="DM103" i="5"/>
  <c r="DR85" i="5"/>
  <c r="DN91" i="5"/>
  <c r="DT97" i="5"/>
  <c r="DQ86" i="5"/>
  <c r="DM92" i="5"/>
  <c r="DK98" i="5"/>
  <c r="DK95" i="5"/>
  <c r="DN100" i="5"/>
  <c r="DQ98" i="5"/>
  <c r="DQ107" i="5"/>
  <c r="DO99" i="5"/>
  <c r="DJ100" i="5"/>
  <c r="DS97" i="5"/>
  <c r="DN108" i="5"/>
  <c r="DT98" i="5"/>
  <c r="DR103" i="5"/>
  <c r="DL111" i="5"/>
  <c r="DQ123" i="5"/>
  <c r="DI105" i="5"/>
  <c r="DM111" i="5"/>
  <c r="DL105" i="5"/>
  <c r="DL96" i="5"/>
  <c r="DJ101" i="5"/>
  <c r="DM107" i="5"/>
  <c r="DJ108" i="5"/>
  <c r="DK108" i="5"/>
  <c r="DJ109" i="5"/>
  <c r="DP114" i="5"/>
  <c r="DQ106" i="5"/>
  <c r="DM112" i="5"/>
  <c r="DT118" i="5"/>
  <c r="DJ107" i="5"/>
  <c r="DP112" i="5"/>
  <c r="DN119" i="5"/>
  <c r="DM110" i="5"/>
  <c r="DT115" i="5"/>
  <c r="DJ124" i="5"/>
  <c r="DO118" i="5"/>
  <c r="DK117" i="5"/>
  <c r="DI122" i="5"/>
  <c r="DL130" i="5"/>
  <c r="DP119" i="5"/>
  <c r="DT124" i="5"/>
  <c r="DN121" i="5"/>
  <c r="DK115" i="5"/>
  <c r="DI120" i="5"/>
  <c r="DQ126" i="5"/>
  <c r="DP124" i="5"/>
  <c r="DJ126" i="5"/>
  <c r="DK131" i="5"/>
  <c r="DJ134" i="5"/>
  <c r="DQ134" i="5"/>
  <c r="DQ129" i="5"/>
  <c r="DI128" i="5"/>
  <c r="DI140" i="5"/>
  <c r="DO133" i="5"/>
  <c r="DI138" i="5"/>
  <c r="DO132" i="5"/>
  <c r="DO141" i="5"/>
  <c r="DJ133" i="5"/>
  <c r="DK130" i="5"/>
  <c r="DK137" i="5"/>
  <c r="DI139" i="5"/>
  <c r="DT136" i="5"/>
  <c r="DP138" i="5"/>
  <c r="DP142" i="5"/>
  <c r="DJ136" i="5"/>
  <c r="DP141" i="5"/>
  <c r="DN136" i="5"/>
  <c r="DT141" i="5"/>
  <c r="DN137" i="5"/>
  <c r="DT142" i="5"/>
  <c r="C178" i="2"/>
  <c r="D178" i="2" s="1"/>
  <c r="F178" i="2" s="1"/>
  <c r="DS3" i="5" l="1"/>
  <c r="C179" i="2"/>
  <c r="D179" i="2" l="1"/>
  <c r="F179" i="2" s="1"/>
  <c r="C180" i="2"/>
  <c r="B182" i="2"/>
  <c r="B183" i="2" l="1"/>
  <c r="C182" i="2"/>
  <c r="D182" i="2" s="1"/>
  <c r="F182" i="2" s="1"/>
  <c r="D180" i="2"/>
  <c r="F180" i="2" s="1"/>
  <c r="C181" i="2"/>
  <c r="B184" i="2" l="1"/>
  <c r="C184" i="2" s="1"/>
  <c r="D184" i="2" s="1"/>
  <c r="F184" i="2" s="1"/>
  <c r="G184" i="2" s="1"/>
  <c r="C183" i="2"/>
  <c r="D183" i="2" s="1"/>
  <c r="F183" i="2" s="1"/>
  <c r="D181" i="2"/>
  <c r="F181" i="2" s="1"/>
  <c r="CI3" i="1"/>
  <c r="CV3" i="1" s="1"/>
  <c r="G183" i="2" l="1"/>
  <c r="CM132" i="1"/>
  <c r="CY132" i="1" s="1"/>
  <c r="G132" i="7" s="1"/>
  <c r="BC132" i="7" s="1"/>
  <c r="CU132" i="1"/>
  <c r="DG132" i="1" s="1"/>
  <c r="O132" i="7" s="1"/>
  <c r="BK132" i="7" s="1"/>
  <c r="CK133" i="1"/>
  <c r="CW133" i="1" s="1"/>
  <c r="E133" i="7" s="1"/>
  <c r="BA133" i="7" s="1"/>
  <c r="CS133" i="1"/>
  <c r="DE133" i="1" s="1"/>
  <c r="M133" i="7" s="1"/>
  <c r="BI133" i="7" s="1"/>
  <c r="CQ134" i="1"/>
  <c r="DC134" i="1" s="1"/>
  <c r="K134" i="7" s="1"/>
  <c r="BG134" i="7" s="1"/>
  <c r="CO135" i="1"/>
  <c r="DA135" i="1" s="1"/>
  <c r="I135" i="7" s="1"/>
  <c r="BE135" i="7" s="1"/>
  <c r="CN132" i="1"/>
  <c r="CZ132" i="1" s="1"/>
  <c r="H132" i="7" s="1"/>
  <c r="BD132" i="7" s="1"/>
  <c r="CV132" i="1"/>
  <c r="DH132" i="1" s="1"/>
  <c r="P132" i="7" s="1"/>
  <c r="BL132" i="7" s="1"/>
  <c r="CL133" i="1"/>
  <c r="CX133" i="1" s="1"/>
  <c r="F133" i="7" s="1"/>
  <c r="BB133" i="7" s="1"/>
  <c r="CT133" i="1"/>
  <c r="DF133" i="1" s="1"/>
  <c r="N133" i="7" s="1"/>
  <c r="BJ133" i="7" s="1"/>
  <c r="CR134" i="1"/>
  <c r="DD134" i="1" s="1"/>
  <c r="L134" i="7" s="1"/>
  <c r="BH134" i="7" s="1"/>
  <c r="CP135" i="1"/>
  <c r="DB135" i="1" s="1"/>
  <c r="J135" i="7" s="1"/>
  <c r="BF135" i="7" s="1"/>
  <c r="CO132" i="1"/>
  <c r="DA132" i="1" s="1"/>
  <c r="I132" i="7" s="1"/>
  <c r="BE132" i="7" s="1"/>
  <c r="CM133" i="1"/>
  <c r="CY133" i="1" s="1"/>
  <c r="G133" i="7" s="1"/>
  <c r="BC133" i="7" s="1"/>
  <c r="CU133" i="1"/>
  <c r="DG133" i="1" s="1"/>
  <c r="O133" i="7" s="1"/>
  <c r="BK133" i="7" s="1"/>
  <c r="CK134" i="1"/>
  <c r="CW134" i="1" s="1"/>
  <c r="E134" i="7" s="1"/>
  <c r="BA134" i="7" s="1"/>
  <c r="CS134" i="1"/>
  <c r="DE134" i="1" s="1"/>
  <c r="M134" i="7" s="1"/>
  <c r="BI134" i="7" s="1"/>
  <c r="CQ135" i="1"/>
  <c r="DC135" i="1" s="1"/>
  <c r="K135" i="7" s="1"/>
  <c r="BG135" i="7" s="1"/>
  <c r="CO136" i="1"/>
  <c r="DA136" i="1" s="1"/>
  <c r="I136" i="7" s="1"/>
  <c r="BE136" i="7" s="1"/>
  <c r="CQ132" i="1"/>
  <c r="DC132" i="1" s="1"/>
  <c r="K132" i="7" s="1"/>
  <c r="BG132" i="7" s="1"/>
  <c r="CO133" i="1"/>
  <c r="DA133" i="1" s="1"/>
  <c r="I133" i="7" s="1"/>
  <c r="BE133" i="7" s="1"/>
  <c r="CM134" i="1"/>
  <c r="CY134" i="1" s="1"/>
  <c r="G134" i="7" s="1"/>
  <c r="BC134" i="7" s="1"/>
  <c r="CU134" i="1"/>
  <c r="DG134" i="1" s="1"/>
  <c r="O134" i="7" s="1"/>
  <c r="BK134" i="7" s="1"/>
  <c r="CK135" i="1"/>
  <c r="CW135" i="1" s="1"/>
  <c r="E135" i="7" s="1"/>
  <c r="BA135" i="7" s="1"/>
  <c r="CS135" i="1"/>
  <c r="DE135" i="1" s="1"/>
  <c r="M135" i="7" s="1"/>
  <c r="BI135" i="7" s="1"/>
  <c r="CQ136" i="1"/>
  <c r="DC136" i="1" s="1"/>
  <c r="K136" i="7" s="1"/>
  <c r="BG136" i="7" s="1"/>
  <c r="CO137" i="1"/>
  <c r="DA137" i="1" s="1"/>
  <c r="I137" i="7" s="1"/>
  <c r="BE137" i="7" s="1"/>
  <c r="CM138" i="1"/>
  <c r="CY138" i="1" s="1"/>
  <c r="G138" i="7" s="1"/>
  <c r="BC138" i="7" s="1"/>
  <c r="CU138" i="1"/>
  <c r="DG138" i="1" s="1"/>
  <c r="O138" i="7" s="1"/>
  <c r="BK138" i="7" s="1"/>
  <c r="CK139" i="1"/>
  <c r="CW139" i="1" s="1"/>
  <c r="E139" i="7" s="1"/>
  <c r="BA139" i="7" s="1"/>
  <c r="CS139" i="1"/>
  <c r="DE139" i="1" s="1"/>
  <c r="M139" i="7" s="1"/>
  <c r="BI139" i="7" s="1"/>
  <c r="CQ140" i="1"/>
  <c r="DC140" i="1" s="1"/>
  <c r="K140" i="7" s="1"/>
  <c r="BG140" i="7" s="1"/>
  <c r="CR132" i="1"/>
  <c r="DD132" i="1" s="1"/>
  <c r="L132" i="7" s="1"/>
  <c r="BH132" i="7" s="1"/>
  <c r="CL134" i="1"/>
  <c r="CX134" i="1" s="1"/>
  <c r="F134" i="7" s="1"/>
  <c r="BB134" i="7" s="1"/>
  <c r="CL135" i="1"/>
  <c r="CX135" i="1" s="1"/>
  <c r="F135" i="7" s="1"/>
  <c r="BB135" i="7" s="1"/>
  <c r="CN136" i="1"/>
  <c r="CZ136" i="1" s="1"/>
  <c r="H136" i="7" s="1"/>
  <c r="BD136" i="7" s="1"/>
  <c r="CM137" i="1"/>
  <c r="CY137" i="1" s="1"/>
  <c r="G137" i="7" s="1"/>
  <c r="BC137" i="7" s="1"/>
  <c r="CV137" i="1"/>
  <c r="DH137" i="1" s="1"/>
  <c r="P137" i="7" s="1"/>
  <c r="BL137" i="7" s="1"/>
  <c r="CK138" i="1"/>
  <c r="CW138" i="1" s="1"/>
  <c r="E138" i="7" s="1"/>
  <c r="BA138" i="7" s="1"/>
  <c r="CT138" i="1"/>
  <c r="DF138" i="1" s="1"/>
  <c r="N138" i="7" s="1"/>
  <c r="BJ138" i="7" s="1"/>
  <c r="CM139" i="1"/>
  <c r="CY139" i="1" s="1"/>
  <c r="G139" i="7" s="1"/>
  <c r="BC139" i="7" s="1"/>
  <c r="CV139" i="1"/>
  <c r="DH139" i="1" s="1"/>
  <c r="P139" i="7" s="1"/>
  <c r="BL139" i="7" s="1"/>
  <c r="CM140" i="1"/>
  <c r="CY140" i="1" s="1"/>
  <c r="G140" i="7" s="1"/>
  <c r="BC140" i="7" s="1"/>
  <c r="CV140" i="1"/>
  <c r="DH140" i="1" s="1"/>
  <c r="P140" i="7" s="1"/>
  <c r="BL140" i="7" s="1"/>
  <c r="CM141" i="1"/>
  <c r="CY141" i="1" s="1"/>
  <c r="G141" i="7" s="1"/>
  <c r="BC141" i="7" s="1"/>
  <c r="CU141" i="1"/>
  <c r="DG141" i="1" s="1"/>
  <c r="O141" i="7" s="1"/>
  <c r="BK141" i="7" s="1"/>
  <c r="CS132" i="1"/>
  <c r="DE132" i="1" s="1"/>
  <c r="M132" i="7" s="1"/>
  <c r="BI132" i="7" s="1"/>
  <c r="CN134" i="1"/>
  <c r="CZ134" i="1" s="1"/>
  <c r="H134" i="7" s="1"/>
  <c r="BD134" i="7" s="1"/>
  <c r="CM135" i="1"/>
  <c r="CY135" i="1" s="1"/>
  <c r="G135" i="7" s="1"/>
  <c r="BC135" i="7" s="1"/>
  <c r="CP136" i="1"/>
  <c r="DB136" i="1" s="1"/>
  <c r="J136" i="7" s="1"/>
  <c r="BF136" i="7" s="1"/>
  <c r="CN137" i="1"/>
  <c r="CZ137" i="1" s="1"/>
  <c r="H137" i="7" s="1"/>
  <c r="BD137" i="7" s="1"/>
  <c r="CT132" i="1"/>
  <c r="DF132" i="1" s="1"/>
  <c r="N132" i="7" s="1"/>
  <c r="BJ132" i="7" s="1"/>
  <c r="CO134" i="1"/>
  <c r="DA134" i="1" s="1"/>
  <c r="I134" i="7" s="1"/>
  <c r="BE134" i="7" s="1"/>
  <c r="CN135" i="1"/>
  <c r="CZ135" i="1" s="1"/>
  <c r="H135" i="7" s="1"/>
  <c r="BD135" i="7" s="1"/>
  <c r="CR136" i="1"/>
  <c r="DD136" i="1" s="1"/>
  <c r="L136" i="7" s="1"/>
  <c r="BH136" i="7" s="1"/>
  <c r="CP137" i="1"/>
  <c r="DB137" i="1" s="1"/>
  <c r="J137" i="7" s="1"/>
  <c r="BF137" i="7" s="1"/>
  <c r="CN138" i="1"/>
  <c r="CZ138" i="1" s="1"/>
  <c r="H138" i="7" s="1"/>
  <c r="BD138" i="7" s="1"/>
  <c r="CP133" i="1"/>
  <c r="DB133" i="1" s="1"/>
  <c r="J133" i="7" s="1"/>
  <c r="BF133" i="7" s="1"/>
  <c r="CT134" i="1"/>
  <c r="DF134" i="1" s="1"/>
  <c r="N134" i="7" s="1"/>
  <c r="BJ134" i="7" s="1"/>
  <c r="CT135" i="1"/>
  <c r="DF135" i="1" s="1"/>
  <c r="N135" i="7" s="1"/>
  <c r="BJ135" i="7" s="1"/>
  <c r="CT136" i="1"/>
  <c r="DF136" i="1" s="1"/>
  <c r="N136" i="7" s="1"/>
  <c r="BJ136" i="7" s="1"/>
  <c r="CR137" i="1"/>
  <c r="DD137" i="1" s="1"/>
  <c r="L137" i="7" s="1"/>
  <c r="BH137" i="7" s="1"/>
  <c r="CP138" i="1"/>
  <c r="DB138" i="1" s="1"/>
  <c r="J138" i="7" s="1"/>
  <c r="BF138" i="7" s="1"/>
  <c r="CQ139" i="1"/>
  <c r="DC139" i="1" s="1"/>
  <c r="K139" i="7" s="1"/>
  <c r="BG139" i="7" s="1"/>
  <c r="CR140" i="1"/>
  <c r="DD140" i="1" s="1"/>
  <c r="L140" i="7" s="1"/>
  <c r="BH140" i="7" s="1"/>
  <c r="CQ141" i="1"/>
  <c r="DC141" i="1" s="1"/>
  <c r="K141" i="7" s="1"/>
  <c r="BG141" i="7" s="1"/>
  <c r="CM136" i="1"/>
  <c r="CY136" i="1" s="1"/>
  <c r="G136" i="7" s="1"/>
  <c r="BC136" i="7" s="1"/>
  <c r="CU137" i="1"/>
  <c r="DG137" i="1" s="1"/>
  <c r="O137" i="7" s="1"/>
  <c r="BK137" i="7" s="1"/>
  <c r="CO138" i="1"/>
  <c r="DA138" i="1" s="1"/>
  <c r="I138" i="7" s="1"/>
  <c r="BE138" i="7" s="1"/>
  <c r="CK132" i="1"/>
  <c r="CW132" i="1" s="1"/>
  <c r="E132" i="7" s="1"/>
  <c r="BA132" i="7" s="1"/>
  <c r="CS136" i="1"/>
  <c r="DE136" i="1" s="1"/>
  <c r="M136" i="7" s="1"/>
  <c r="BI136" i="7" s="1"/>
  <c r="CQ138" i="1"/>
  <c r="DC138" i="1" s="1"/>
  <c r="K138" i="7" s="1"/>
  <c r="BG138" i="7" s="1"/>
  <c r="CP139" i="1"/>
  <c r="DB139" i="1" s="1"/>
  <c r="J139" i="7" s="1"/>
  <c r="BF139" i="7" s="1"/>
  <c r="CU140" i="1"/>
  <c r="DG140" i="1" s="1"/>
  <c r="O140" i="7" s="1"/>
  <c r="BK140" i="7" s="1"/>
  <c r="CK141" i="1"/>
  <c r="CW141" i="1" s="1"/>
  <c r="E141" i="7" s="1"/>
  <c r="BA141" i="7" s="1"/>
  <c r="CV141" i="1"/>
  <c r="DH141" i="1" s="1"/>
  <c r="P141" i="7" s="1"/>
  <c r="BL141" i="7" s="1"/>
  <c r="CL132" i="1"/>
  <c r="CX132" i="1" s="1"/>
  <c r="F132" i="7" s="1"/>
  <c r="BB132" i="7" s="1"/>
  <c r="CP134" i="1"/>
  <c r="DB134" i="1" s="1"/>
  <c r="J134" i="7" s="1"/>
  <c r="BF134" i="7" s="1"/>
  <c r="CU136" i="1"/>
  <c r="DG136" i="1" s="1"/>
  <c r="O136" i="7" s="1"/>
  <c r="BK136" i="7" s="1"/>
  <c r="CR138" i="1"/>
  <c r="DD138" i="1" s="1"/>
  <c r="L138" i="7" s="1"/>
  <c r="BH138" i="7" s="1"/>
  <c r="CR139" i="1"/>
  <c r="DD139" i="1" s="1"/>
  <c r="L139" i="7" s="1"/>
  <c r="BH139" i="7" s="1"/>
  <c r="CK140" i="1"/>
  <c r="CW140" i="1" s="1"/>
  <c r="E140" i="7" s="1"/>
  <c r="BA140" i="7" s="1"/>
  <c r="CL141" i="1"/>
  <c r="CX141" i="1" s="1"/>
  <c r="F141" i="7" s="1"/>
  <c r="BB141" i="7" s="1"/>
  <c r="CN133" i="1"/>
  <c r="CZ133" i="1" s="1"/>
  <c r="H133" i="7" s="1"/>
  <c r="BD133" i="7" s="1"/>
  <c r="CL137" i="1"/>
  <c r="CX137" i="1" s="1"/>
  <c r="F137" i="7" s="1"/>
  <c r="BB137" i="7" s="1"/>
  <c r="CV138" i="1"/>
  <c r="DH138" i="1" s="1"/>
  <c r="P138" i="7" s="1"/>
  <c r="BL138" i="7" s="1"/>
  <c r="CU139" i="1"/>
  <c r="DG139" i="1" s="1"/>
  <c r="O139" i="7" s="1"/>
  <c r="BK139" i="7" s="1"/>
  <c r="CN140" i="1"/>
  <c r="CZ140" i="1" s="1"/>
  <c r="H140" i="7" s="1"/>
  <c r="BD140" i="7" s="1"/>
  <c r="CO141" i="1"/>
  <c r="DA141" i="1" s="1"/>
  <c r="I141" i="7" s="1"/>
  <c r="BE141" i="7" s="1"/>
  <c r="CP132" i="1"/>
  <c r="DB132" i="1" s="1"/>
  <c r="J132" i="7" s="1"/>
  <c r="BF132" i="7" s="1"/>
  <c r="CU135" i="1"/>
  <c r="DG135" i="1" s="1"/>
  <c r="O135" i="7" s="1"/>
  <c r="BK135" i="7" s="1"/>
  <c r="CL136" i="1"/>
  <c r="CX136" i="1" s="1"/>
  <c r="F136" i="7" s="1"/>
  <c r="BB136" i="7" s="1"/>
  <c r="CT137" i="1"/>
  <c r="DF137" i="1" s="1"/>
  <c r="N137" i="7" s="1"/>
  <c r="BJ137" i="7" s="1"/>
  <c r="CL138" i="1"/>
  <c r="CX138" i="1" s="1"/>
  <c r="F138" i="7" s="1"/>
  <c r="BB138" i="7" s="1"/>
  <c r="CR141" i="1"/>
  <c r="DD141" i="1" s="1"/>
  <c r="L141" i="7" s="1"/>
  <c r="BH141" i="7" s="1"/>
  <c r="CV135" i="1"/>
  <c r="DH135" i="1" s="1"/>
  <c r="P135" i="7" s="1"/>
  <c r="BL135" i="7" s="1"/>
  <c r="CV136" i="1"/>
  <c r="DH136" i="1" s="1"/>
  <c r="P136" i="7" s="1"/>
  <c r="BL136" i="7" s="1"/>
  <c r="CS138" i="1"/>
  <c r="DE138" i="1" s="1"/>
  <c r="M138" i="7" s="1"/>
  <c r="BI138" i="7" s="1"/>
  <c r="CS141" i="1"/>
  <c r="DE141" i="1" s="1"/>
  <c r="M141" i="7" s="1"/>
  <c r="BI141" i="7" s="1"/>
  <c r="CQ133" i="1"/>
  <c r="DC133" i="1" s="1"/>
  <c r="K133" i="7" s="1"/>
  <c r="BG133" i="7" s="1"/>
  <c r="CT141" i="1"/>
  <c r="DF141" i="1" s="1"/>
  <c r="N141" i="7" s="1"/>
  <c r="BJ141" i="7" s="1"/>
  <c r="CV133" i="1"/>
  <c r="DH133" i="1" s="1"/>
  <c r="P133" i="7" s="1"/>
  <c r="BL133" i="7" s="1"/>
  <c r="CL139" i="1"/>
  <c r="CX139" i="1" s="1"/>
  <c r="F139" i="7" s="1"/>
  <c r="BB139" i="7" s="1"/>
  <c r="CO140" i="1"/>
  <c r="DA140" i="1" s="1"/>
  <c r="I140" i="7" s="1"/>
  <c r="BE140" i="7" s="1"/>
  <c r="CR135" i="1"/>
  <c r="DD135" i="1" s="1"/>
  <c r="L135" i="7" s="1"/>
  <c r="BH135" i="7" s="1"/>
  <c r="CN139" i="1"/>
  <c r="CZ139" i="1" s="1"/>
  <c r="H139" i="7" s="1"/>
  <c r="BD139" i="7" s="1"/>
  <c r="CL140" i="1"/>
  <c r="CX140" i="1" s="1"/>
  <c r="F140" i="7" s="1"/>
  <c r="BB140" i="7" s="1"/>
  <c r="CO139" i="1"/>
  <c r="DA139" i="1" s="1"/>
  <c r="I139" i="7" s="1"/>
  <c r="BE139" i="7" s="1"/>
  <c r="CP140" i="1"/>
  <c r="DB140" i="1" s="1"/>
  <c r="J140" i="7" s="1"/>
  <c r="BF140" i="7" s="1"/>
  <c r="CV134" i="1"/>
  <c r="DH134" i="1" s="1"/>
  <c r="P134" i="7" s="1"/>
  <c r="BL134" i="7" s="1"/>
  <c r="CK137" i="1"/>
  <c r="CW137" i="1" s="1"/>
  <c r="E137" i="7" s="1"/>
  <c r="BA137" i="7" s="1"/>
  <c r="CT140" i="1"/>
  <c r="DF140" i="1" s="1"/>
  <c r="N140" i="7" s="1"/>
  <c r="BJ140" i="7" s="1"/>
  <c r="CP141" i="1"/>
  <c r="DB141" i="1" s="1"/>
  <c r="J141" i="7" s="1"/>
  <c r="BF141" i="7" s="1"/>
  <c r="CQ137" i="1"/>
  <c r="DC137" i="1" s="1"/>
  <c r="K137" i="7" s="1"/>
  <c r="BG137" i="7" s="1"/>
  <c r="CS137" i="1"/>
  <c r="DE137" i="1" s="1"/>
  <c r="M137" i="7" s="1"/>
  <c r="BI137" i="7" s="1"/>
  <c r="CR133" i="1"/>
  <c r="DD133" i="1" s="1"/>
  <c r="L133" i="7" s="1"/>
  <c r="BH133" i="7" s="1"/>
  <c r="CT139" i="1"/>
  <c r="DF139" i="1" s="1"/>
  <c r="N139" i="7" s="1"/>
  <c r="BJ139" i="7" s="1"/>
  <c r="CS140" i="1"/>
  <c r="DE140" i="1" s="1"/>
  <c r="M140" i="7" s="1"/>
  <c r="BI140" i="7" s="1"/>
  <c r="CN141" i="1"/>
  <c r="CZ141" i="1" s="1"/>
  <c r="H141" i="7" s="1"/>
  <c r="BD141" i="7" s="1"/>
  <c r="CK136" i="1"/>
  <c r="CW136" i="1" s="1"/>
  <c r="E136" i="7" s="1"/>
  <c r="BA136" i="7" s="1"/>
  <c r="CM116" i="1"/>
  <c r="CY116" i="1" s="1"/>
  <c r="G116" i="7" s="1"/>
  <c r="BC116" i="7" s="1"/>
  <c r="CU116" i="1"/>
  <c r="DG116" i="1" s="1"/>
  <c r="O116" i="7" s="1"/>
  <c r="BK116" i="7" s="1"/>
  <c r="CN116" i="1"/>
  <c r="CZ116" i="1" s="1"/>
  <c r="H116" i="7" s="1"/>
  <c r="BD116" i="7" s="1"/>
  <c r="CV116" i="1"/>
  <c r="DH116" i="1" s="1"/>
  <c r="P116" i="7" s="1"/>
  <c r="BL116" i="7" s="1"/>
  <c r="CL117" i="1"/>
  <c r="CX117" i="1" s="1"/>
  <c r="F117" i="7" s="1"/>
  <c r="BB117" i="7" s="1"/>
  <c r="CT117" i="1"/>
  <c r="DF117" i="1" s="1"/>
  <c r="N117" i="7" s="1"/>
  <c r="BJ117" i="7" s="1"/>
  <c r="CR118" i="1"/>
  <c r="DD118" i="1" s="1"/>
  <c r="L118" i="7" s="1"/>
  <c r="BH118" i="7" s="1"/>
  <c r="CP119" i="1"/>
  <c r="DB119" i="1" s="1"/>
  <c r="J119" i="7" s="1"/>
  <c r="BF119" i="7" s="1"/>
  <c r="CN120" i="1"/>
  <c r="CZ120" i="1" s="1"/>
  <c r="H120" i="7" s="1"/>
  <c r="BD120" i="7" s="1"/>
  <c r="CV120" i="1"/>
  <c r="DH120" i="1" s="1"/>
  <c r="P120" i="7" s="1"/>
  <c r="BL120" i="7" s="1"/>
  <c r="CL121" i="1"/>
  <c r="CX121" i="1" s="1"/>
  <c r="F121" i="7" s="1"/>
  <c r="BB121" i="7" s="1"/>
  <c r="CT121" i="1"/>
  <c r="DF121" i="1" s="1"/>
  <c r="N121" i="7" s="1"/>
  <c r="BJ121" i="7" s="1"/>
  <c r="CR122" i="1"/>
  <c r="DD122" i="1" s="1"/>
  <c r="L122" i="7" s="1"/>
  <c r="BH122" i="7" s="1"/>
  <c r="CP123" i="1"/>
  <c r="DB123" i="1" s="1"/>
  <c r="J123" i="7" s="1"/>
  <c r="BF123" i="7" s="1"/>
  <c r="CO116" i="1"/>
  <c r="DA116" i="1" s="1"/>
  <c r="I116" i="7" s="1"/>
  <c r="BE116" i="7" s="1"/>
  <c r="CK116" i="1"/>
  <c r="CW116" i="1" s="1"/>
  <c r="E116" i="7" s="1"/>
  <c r="BA116" i="7" s="1"/>
  <c r="CS116" i="1"/>
  <c r="DE116" i="1" s="1"/>
  <c r="M116" i="7" s="1"/>
  <c r="BI116" i="7" s="1"/>
  <c r="CQ117" i="1"/>
  <c r="DC117" i="1" s="1"/>
  <c r="K117" i="7" s="1"/>
  <c r="BG117" i="7" s="1"/>
  <c r="CO118" i="1"/>
  <c r="DA118" i="1" s="1"/>
  <c r="I118" i="7" s="1"/>
  <c r="BE118" i="7" s="1"/>
  <c r="CK117" i="1"/>
  <c r="CW117" i="1" s="1"/>
  <c r="E117" i="7" s="1"/>
  <c r="BA117" i="7" s="1"/>
  <c r="CV117" i="1"/>
  <c r="DH117" i="1" s="1"/>
  <c r="P117" i="7" s="1"/>
  <c r="BL117" i="7" s="1"/>
  <c r="CN118" i="1"/>
  <c r="CZ118" i="1" s="1"/>
  <c r="H118" i="7" s="1"/>
  <c r="BD118" i="7" s="1"/>
  <c r="CM117" i="1"/>
  <c r="CY117" i="1" s="1"/>
  <c r="G117" i="7" s="1"/>
  <c r="BC117" i="7" s="1"/>
  <c r="CP118" i="1"/>
  <c r="DB118" i="1" s="1"/>
  <c r="J118" i="7" s="1"/>
  <c r="BF118" i="7" s="1"/>
  <c r="CN117" i="1"/>
  <c r="CZ117" i="1" s="1"/>
  <c r="H117" i="7" s="1"/>
  <c r="BD117" i="7" s="1"/>
  <c r="CQ118" i="1"/>
  <c r="DC118" i="1" s="1"/>
  <c r="K118" i="7" s="1"/>
  <c r="BG118" i="7" s="1"/>
  <c r="CO119" i="1"/>
  <c r="DA119" i="1" s="1"/>
  <c r="I119" i="7" s="1"/>
  <c r="BE119" i="7" s="1"/>
  <c r="CQ120" i="1"/>
  <c r="DC120" i="1" s="1"/>
  <c r="K120" i="7" s="1"/>
  <c r="BG120" i="7" s="1"/>
  <c r="CP116" i="1"/>
  <c r="DB116" i="1" s="1"/>
  <c r="J116" i="7" s="1"/>
  <c r="BF116" i="7" s="1"/>
  <c r="CP117" i="1"/>
  <c r="DB117" i="1" s="1"/>
  <c r="J117" i="7" s="1"/>
  <c r="BF117" i="7" s="1"/>
  <c r="CT118" i="1"/>
  <c r="DF118" i="1" s="1"/>
  <c r="N118" i="7" s="1"/>
  <c r="BJ118" i="7" s="1"/>
  <c r="CR119" i="1"/>
  <c r="DD119" i="1" s="1"/>
  <c r="L119" i="7" s="1"/>
  <c r="BH119" i="7" s="1"/>
  <c r="CS120" i="1"/>
  <c r="DE120" i="1" s="1"/>
  <c r="M120" i="7" s="1"/>
  <c r="BI120" i="7" s="1"/>
  <c r="CK121" i="1"/>
  <c r="CW121" i="1" s="1"/>
  <c r="E121" i="7" s="1"/>
  <c r="BA121" i="7" s="1"/>
  <c r="CU121" i="1"/>
  <c r="DG121" i="1" s="1"/>
  <c r="O121" i="7" s="1"/>
  <c r="BK121" i="7" s="1"/>
  <c r="CL122" i="1"/>
  <c r="CX122" i="1" s="1"/>
  <c r="F122" i="7" s="1"/>
  <c r="BB122" i="7" s="1"/>
  <c r="CU122" i="1"/>
  <c r="DG122" i="1" s="1"/>
  <c r="O122" i="7" s="1"/>
  <c r="BK122" i="7" s="1"/>
  <c r="CL123" i="1"/>
  <c r="CX123" i="1" s="1"/>
  <c r="F123" i="7" s="1"/>
  <c r="BB123" i="7" s="1"/>
  <c r="CU123" i="1"/>
  <c r="DG123" i="1" s="1"/>
  <c r="O123" i="7" s="1"/>
  <c r="BK123" i="7" s="1"/>
  <c r="CP124" i="1"/>
  <c r="DB124" i="1" s="1"/>
  <c r="J124" i="7" s="1"/>
  <c r="BF124" i="7" s="1"/>
  <c r="CN125" i="1"/>
  <c r="CZ125" i="1" s="1"/>
  <c r="H125" i="7" s="1"/>
  <c r="BD125" i="7" s="1"/>
  <c r="CV125" i="1"/>
  <c r="DH125" i="1" s="1"/>
  <c r="P125" i="7" s="1"/>
  <c r="BL125" i="7" s="1"/>
  <c r="CQ116" i="1"/>
  <c r="DC116" i="1" s="1"/>
  <c r="K116" i="7" s="1"/>
  <c r="BG116" i="7" s="1"/>
  <c r="CL118" i="1"/>
  <c r="CX118" i="1" s="1"/>
  <c r="F118" i="7" s="1"/>
  <c r="BB118" i="7" s="1"/>
  <c r="CN119" i="1"/>
  <c r="CZ119" i="1" s="1"/>
  <c r="H119" i="7" s="1"/>
  <c r="BD119" i="7" s="1"/>
  <c r="CU120" i="1"/>
  <c r="DG120" i="1" s="1"/>
  <c r="O120" i="7" s="1"/>
  <c r="BK120" i="7" s="1"/>
  <c r="CN121" i="1"/>
  <c r="CZ121" i="1" s="1"/>
  <c r="H121" i="7" s="1"/>
  <c r="BD121" i="7" s="1"/>
  <c r="CO122" i="1"/>
  <c r="DA122" i="1" s="1"/>
  <c r="I122" i="7" s="1"/>
  <c r="BE122" i="7" s="1"/>
  <c r="CQ123" i="1"/>
  <c r="DC123" i="1" s="1"/>
  <c r="K123" i="7" s="1"/>
  <c r="BG123" i="7" s="1"/>
  <c r="CM124" i="1"/>
  <c r="CY124" i="1" s="1"/>
  <c r="G124" i="7" s="1"/>
  <c r="BC124" i="7" s="1"/>
  <c r="CV124" i="1"/>
  <c r="DH124" i="1" s="1"/>
  <c r="P124" i="7" s="1"/>
  <c r="BL124" i="7" s="1"/>
  <c r="CR116" i="1"/>
  <c r="DD116" i="1" s="1"/>
  <c r="L116" i="7" s="1"/>
  <c r="BH116" i="7" s="1"/>
  <c r="CM118" i="1"/>
  <c r="CY118" i="1" s="1"/>
  <c r="G118" i="7" s="1"/>
  <c r="BC118" i="7" s="1"/>
  <c r="CQ119" i="1"/>
  <c r="DC119" i="1" s="1"/>
  <c r="K119" i="7" s="1"/>
  <c r="BG119" i="7" s="1"/>
  <c r="CK120" i="1"/>
  <c r="CW120" i="1" s="1"/>
  <c r="E120" i="7" s="1"/>
  <c r="BA120" i="7" s="1"/>
  <c r="CO121" i="1"/>
  <c r="DA121" i="1" s="1"/>
  <c r="I121" i="7" s="1"/>
  <c r="BE121" i="7" s="1"/>
  <c r="CP122" i="1"/>
  <c r="DB122" i="1" s="1"/>
  <c r="J122" i="7" s="1"/>
  <c r="BF122" i="7" s="1"/>
  <c r="CR123" i="1"/>
  <c r="DD123" i="1" s="1"/>
  <c r="L123" i="7" s="1"/>
  <c r="BH123" i="7" s="1"/>
  <c r="CN124" i="1"/>
  <c r="CZ124" i="1" s="1"/>
  <c r="H124" i="7" s="1"/>
  <c r="BD124" i="7" s="1"/>
  <c r="CP125" i="1"/>
  <c r="DB125" i="1" s="1"/>
  <c r="J125" i="7" s="1"/>
  <c r="BF125" i="7" s="1"/>
  <c r="CL126" i="1"/>
  <c r="CX126" i="1" s="1"/>
  <c r="F126" i="7" s="1"/>
  <c r="BB126" i="7" s="1"/>
  <c r="CT126" i="1"/>
  <c r="DF126" i="1" s="1"/>
  <c r="N126" i="7" s="1"/>
  <c r="BJ126" i="7" s="1"/>
  <c r="CR127" i="1"/>
  <c r="DD127" i="1" s="1"/>
  <c r="L127" i="7" s="1"/>
  <c r="BH127" i="7" s="1"/>
  <c r="CP128" i="1"/>
  <c r="DB128" i="1" s="1"/>
  <c r="J128" i="7" s="1"/>
  <c r="BF128" i="7" s="1"/>
  <c r="CN129" i="1"/>
  <c r="CZ129" i="1" s="1"/>
  <c r="H129" i="7" s="1"/>
  <c r="BD129" i="7" s="1"/>
  <c r="CV129" i="1"/>
  <c r="DH129" i="1" s="1"/>
  <c r="P129" i="7" s="1"/>
  <c r="BL129" i="7" s="1"/>
  <c r="CL130" i="1"/>
  <c r="CX130" i="1" s="1"/>
  <c r="F130" i="7" s="1"/>
  <c r="BB130" i="7" s="1"/>
  <c r="CT130" i="1"/>
  <c r="DF130" i="1" s="1"/>
  <c r="N130" i="7" s="1"/>
  <c r="BJ130" i="7" s="1"/>
  <c r="CR131" i="1"/>
  <c r="DD131" i="1" s="1"/>
  <c r="L131" i="7" s="1"/>
  <c r="BH131" i="7" s="1"/>
  <c r="CT116" i="1"/>
  <c r="DF116" i="1" s="1"/>
  <c r="N116" i="7" s="1"/>
  <c r="BJ116" i="7" s="1"/>
  <c r="CS118" i="1"/>
  <c r="DE118" i="1" s="1"/>
  <c r="M118" i="7" s="1"/>
  <c r="BI118" i="7" s="1"/>
  <c r="CS119" i="1"/>
  <c r="DE119" i="1" s="1"/>
  <c r="M119" i="7" s="1"/>
  <c r="BI119" i="7" s="1"/>
  <c r="CL120" i="1"/>
  <c r="CX120" i="1" s="1"/>
  <c r="F120" i="7" s="1"/>
  <c r="BB120" i="7" s="1"/>
  <c r="CP121" i="1"/>
  <c r="DB121" i="1" s="1"/>
  <c r="J121" i="7" s="1"/>
  <c r="BF121" i="7" s="1"/>
  <c r="CR117" i="1"/>
  <c r="DD117" i="1" s="1"/>
  <c r="L117" i="7" s="1"/>
  <c r="BH117" i="7" s="1"/>
  <c r="CV118" i="1"/>
  <c r="DH118" i="1" s="1"/>
  <c r="P118" i="7" s="1"/>
  <c r="BL118" i="7" s="1"/>
  <c r="CU119" i="1"/>
  <c r="DG119" i="1" s="1"/>
  <c r="O119" i="7" s="1"/>
  <c r="BK119" i="7" s="1"/>
  <c r="CO120" i="1"/>
  <c r="DA120" i="1" s="1"/>
  <c r="I120" i="7" s="1"/>
  <c r="BE120" i="7" s="1"/>
  <c r="CR121" i="1"/>
  <c r="DD121" i="1" s="1"/>
  <c r="L121" i="7" s="1"/>
  <c r="BH121" i="7" s="1"/>
  <c r="CT122" i="1"/>
  <c r="DF122" i="1" s="1"/>
  <c r="N122" i="7" s="1"/>
  <c r="BJ122" i="7" s="1"/>
  <c r="CK123" i="1"/>
  <c r="CW123" i="1" s="1"/>
  <c r="E123" i="7" s="1"/>
  <c r="BA123" i="7" s="1"/>
  <c r="CV123" i="1"/>
  <c r="DH123" i="1" s="1"/>
  <c r="P123" i="7" s="1"/>
  <c r="BL123" i="7" s="1"/>
  <c r="CR124" i="1"/>
  <c r="DD124" i="1" s="1"/>
  <c r="L124" i="7" s="1"/>
  <c r="BH124" i="7" s="1"/>
  <c r="CS125" i="1"/>
  <c r="DE125" i="1" s="1"/>
  <c r="M125" i="7" s="1"/>
  <c r="BI125" i="7" s="1"/>
  <c r="CO126" i="1"/>
  <c r="DA126" i="1" s="1"/>
  <c r="I126" i="7" s="1"/>
  <c r="BE126" i="7" s="1"/>
  <c r="CS117" i="1"/>
  <c r="DE117" i="1" s="1"/>
  <c r="M117" i="7" s="1"/>
  <c r="BI117" i="7" s="1"/>
  <c r="CU118" i="1"/>
  <c r="DG118" i="1" s="1"/>
  <c r="O118" i="7" s="1"/>
  <c r="BK118" i="7" s="1"/>
  <c r="CT119" i="1"/>
  <c r="DF119" i="1" s="1"/>
  <c r="N119" i="7" s="1"/>
  <c r="BJ119" i="7" s="1"/>
  <c r="CR120" i="1"/>
  <c r="DD120" i="1" s="1"/>
  <c r="L120" i="7" s="1"/>
  <c r="BH120" i="7" s="1"/>
  <c r="CN122" i="1"/>
  <c r="CZ122" i="1" s="1"/>
  <c r="H122" i="7" s="1"/>
  <c r="BD122" i="7" s="1"/>
  <c r="CT123" i="1"/>
  <c r="DF123" i="1" s="1"/>
  <c r="N123" i="7" s="1"/>
  <c r="BJ123" i="7" s="1"/>
  <c r="CT124" i="1"/>
  <c r="DF124" i="1" s="1"/>
  <c r="N124" i="7" s="1"/>
  <c r="BJ124" i="7" s="1"/>
  <c r="CK125" i="1"/>
  <c r="CW125" i="1" s="1"/>
  <c r="E125" i="7" s="1"/>
  <c r="BA125" i="7" s="1"/>
  <c r="CK126" i="1"/>
  <c r="CW126" i="1" s="1"/>
  <c r="E126" i="7" s="1"/>
  <c r="BA126" i="7" s="1"/>
  <c r="CV126" i="1"/>
  <c r="DH126" i="1" s="1"/>
  <c r="P126" i="7" s="1"/>
  <c r="BL126" i="7" s="1"/>
  <c r="CK127" i="1"/>
  <c r="CW127" i="1" s="1"/>
  <c r="E127" i="7" s="1"/>
  <c r="BA127" i="7" s="1"/>
  <c r="CT127" i="1"/>
  <c r="DF127" i="1" s="1"/>
  <c r="N127" i="7" s="1"/>
  <c r="BJ127" i="7" s="1"/>
  <c r="CK128" i="1"/>
  <c r="CW128" i="1" s="1"/>
  <c r="E128" i="7" s="1"/>
  <c r="BA128" i="7" s="1"/>
  <c r="CT128" i="1"/>
  <c r="DF128" i="1" s="1"/>
  <c r="N128" i="7" s="1"/>
  <c r="BJ128" i="7" s="1"/>
  <c r="CL129" i="1"/>
  <c r="CX129" i="1" s="1"/>
  <c r="F129" i="7" s="1"/>
  <c r="BB129" i="7" s="1"/>
  <c r="CU129" i="1"/>
  <c r="DG129" i="1" s="1"/>
  <c r="O129" i="7" s="1"/>
  <c r="BK129" i="7" s="1"/>
  <c r="CN130" i="1"/>
  <c r="CZ130" i="1" s="1"/>
  <c r="H130" i="7" s="1"/>
  <c r="BD130" i="7" s="1"/>
  <c r="CN131" i="1"/>
  <c r="CZ131" i="1" s="1"/>
  <c r="H131" i="7" s="1"/>
  <c r="BD131" i="7" s="1"/>
  <c r="CU117" i="1"/>
  <c r="DG117" i="1" s="1"/>
  <c r="O117" i="7" s="1"/>
  <c r="BK117" i="7" s="1"/>
  <c r="CV119" i="1"/>
  <c r="DH119" i="1" s="1"/>
  <c r="P119" i="7" s="1"/>
  <c r="BL119" i="7" s="1"/>
  <c r="CT120" i="1"/>
  <c r="DF120" i="1" s="1"/>
  <c r="N120" i="7" s="1"/>
  <c r="BJ120" i="7" s="1"/>
  <c r="CQ122" i="1"/>
  <c r="DC122" i="1" s="1"/>
  <c r="K122" i="7" s="1"/>
  <c r="BG122" i="7" s="1"/>
  <c r="CU124" i="1"/>
  <c r="DG124" i="1" s="1"/>
  <c r="O124" i="7" s="1"/>
  <c r="BK124" i="7" s="1"/>
  <c r="CL125" i="1"/>
  <c r="CX125" i="1" s="1"/>
  <c r="F125" i="7" s="1"/>
  <c r="BB125" i="7" s="1"/>
  <c r="CS122" i="1"/>
  <c r="DE122" i="1" s="1"/>
  <c r="M122" i="7" s="1"/>
  <c r="BI122" i="7" s="1"/>
  <c r="CM125" i="1"/>
  <c r="CY125" i="1" s="1"/>
  <c r="G125" i="7" s="1"/>
  <c r="BC125" i="7" s="1"/>
  <c r="CN126" i="1"/>
  <c r="CZ126" i="1" s="1"/>
  <c r="H126" i="7" s="1"/>
  <c r="BD126" i="7" s="1"/>
  <c r="CM127" i="1"/>
  <c r="CY127" i="1" s="1"/>
  <c r="G127" i="7" s="1"/>
  <c r="BC127" i="7" s="1"/>
  <c r="CV127" i="1"/>
  <c r="DH127" i="1" s="1"/>
  <c r="P127" i="7" s="1"/>
  <c r="BL127" i="7" s="1"/>
  <c r="CM128" i="1"/>
  <c r="CY128" i="1" s="1"/>
  <c r="G128" i="7" s="1"/>
  <c r="BC128" i="7" s="1"/>
  <c r="CV128" i="1"/>
  <c r="DH128" i="1" s="1"/>
  <c r="P128" i="7" s="1"/>
  <c r="BL128" i="7" s="1"/>
  <c r="CO129" i="1"/>
  <c r="DA129" i="1" s="1"/>
  <c r="I129" i="7" s="1"/>
  <c r="BE129" i="7" s="1"/>
  <c r="CP130" i="1"/>
  <c r="DB130" i="1" s="1"/>
  <c r="J130" i="7" s="1"/>
  <c r="BF130" i="7" s="1"/>
  <c r="CP131" i="1"/>
  <c r="DB131" i="1" s="1"/>
  <c r="J131" i="7" s="1"/>
  <c r="BF131" i="7" s="1"/>
  <c r="CM121" i="1"/>
  <c r="CY121" i="1" s="1"/>
  <c r="G121" i="7" s="1"/>
  <c r="BC121" i="7" s="1"/>
  <c r="CM123" i="1"/>
  <c r="CY123" i="1" s="1"/>
  <c r="G123" i="7" s="1"/>
  <c r="BC123" i="7" s="1"/>
  <c r="CL124" i="1"/>
  <c r="CX124" i="1" s="1"/>
  <c r="F124" i="7" s="1"/>
  <c r="BB124" i="7" s="1"/>
  <c r="CQ125" i="1"/>
  <c r="DC125" i="1" s="1"/>
  <c r="K125" i="7" s="1"/>
  <c r="BG125" i="7" s="1"/>
  <c r="CQ126" i="1"/>
  <c r="DC126" i="1" s="1"/>
  <c r="K126" i="7" s="1"/>
  <c r="BG126" i="7" s="1"/>
  <c r="CO127" i="1"/>
  <c r="DA127" i="1" s="1"/>
  <c r="I127" i="7" s="1"/>
  <c r="BE127" i="7" s="1"/>
  <c r="CO128" i="1"/>
  <c r="DA128" i="1" s="1"/>
  <c r="I128" i="7" s="1"/>
  <c r="BE128" i="7" s="1"/>
  <c r="CQ129" i="1"/>
  <c r="DC129" i="1" s="1"/>
  <c r="K129" i="7" s="1"/>
  <c r="BG129" i="7" s="1"/>
  <c r="CR130" i="1"/>
  <c r="DD130" i="1" s="1"/>
  <c r="L130" i="7" s="1"/>
  <c r="BH130" i="7" s="1"/>
  <c r="CS131" i="1"/>
  <c r="DE131" i="1" s="1"/>
  <c r="M131" i="7" s="1"/>
  <c r="BI131" i="7" s="1"/>
  <c r="CV121" i="1"/>
  <c r="DH121" i="1" s="1"/>
  <c r="P121" i="7" s="1"/>
  <c r="BL121" i="7" s="1"/>
  <c r="CS124" i="1"/>
  <c r="DE124" i="1" s="1"/>
  <c r="M124" i="7" s="1"/>
  <c r="BI124" i="7" s="1"/>
  <c r="CU125" i="1"/>
  <c r="DG125" i="1" s="1"/>
  <c r="O125" i="7" s="1"/>
  <c r="BK125" i="7" s="1"/>
  <c r="CS126" i="1"/>
  <c r="DE126" i="1" s="1"/>
  <c r="M126" i="7" s="1"/>
  <c r="BI126" i="7" s="1"/>
  <c r="CL127" i="1"/>
  <c r="CX127" i="1" s="1"/>
  <c r="F127" i="7" s="1"/>
  <c r="BB127" i="7" s="1"/>
  <c r="CK119" i="1"/>
  <c r="CW119" i="1" s="1"/>
  <c r="E119" i="7" s="1"/>
  <c r="BA119" i="7" s="1"/>
  <c r="CU126" i="1"/>
  <c r="DG126" i="1" s="1"/>
  <c r="O126" i="7" s="1"/>
  <c r="BK126" i="7" s="1"/>
  <c r="CN127" i="1"/>
  <c r="CZ127" i="1" s="1"/>
  <c r="H127" i="7" s="1"/>
  <c r="BD127" i="7" s="1"/>
  <c r="CU128" i="1"/>
  <c r="DG128" i="1" s="1"/>
  <c r="O128" i="7" s="1"/>
  <c r="BK128" i="7" s="1"/>
  <c r="CR129" i="1"/>
  <c r="DD129" i="1" s="1"/>
  <c r="L129" i="7" s="1"/>
  <c r="BH129" i="7" s="1"/>
  <c r="CO117" i="1"/>
  <c r="DA117" i="1" s="1"/>
  <c r="I117" i="7" s="1"/>
  <c r="BE117" i="7" s="1"/>
  <c r="CK118" i="1"/>
  <c r="CW118" i="1" s="1"/>
  <c r="E118" i="7" s="1"/>
  <c r="BA118" i="7" s="1"/>
  <c r="CL119" i="1"/>
  <c r="CX119" i="1" s="1"/>
  <c r="F119" i="7" s="1"/>
  <c r="BB119" i="7" s="1"/>
  <c r="CK122" i="1"/>
  <c r="CW122" i="1" s="1"/>
  <c r="E122" i="7" s="1"/>
  <c r="BA122" i="7" s="1"/>
  <c r="CN123" i="1"/>
  <c r="CZ123" i="1" s="1"/>
  <c r="H123" i="7" s="1"/>
  <c r="BD123" i="7" s="1"/>
  <c r="CP127" i="1"/>
  <c r="DB127" i="1" s="1"/>
  <c r="J127" i="7" s="1"/>
  <c r="BF127" i="7" s="1"/>
  <c r="CM120" i="1"/>
  <c r="CY120" i="1" s="1"/>
  <c r="G120" i="7" s="1"/>
  <c r="BC120" i="7" s="1"/>
  <c r="CQ121" i="1"/>
  <c r="DC121" i="1" s="1"/>
  <c r="K121" i="7" s="1"/>
  <c r="BG121" i="7" s="1"/>
  <c r="CO124" i="1"/>
  <c r="DA124" i="1" s="1"/>
  <c r="I124" i="7" s="1"/>
  <c r="BE124" i="7" s="1"/>
  <c r="CR125" i="1"/>
  <c r="DD125" i="1" s="1"/>
  <c r="L125" i="7" s="1"/>
  <c r="BH125" i="7" s="1"/>
  <c r="CP126" i="1"/>
  <c r="DB126" i="1" s="1"/>
  <c r="J126" i="7" s="1"/>
  <c r="BF126" i="7" s="1"/>
  <c r="CQ128" i="1"/>
  <c r="DC128" i="1" s="1"/>
  <c r="K128" i="7" s="1"/>
  <c r="BG128" i="7" s="1"/>
  <c r="CK129" i="1"/>
  <c r="CW129" i="1" s="1"/>
  <c r="E129" i="7" s="1"/>
  <c r="BA129" i="7" s="1"/>
  <c r="CV130" i="1"/>
  <c r="DH130" i="1" s="1"/>
  <c r="P130" i="7" s="1"/>
  <c r="BL130" i="7" s="1"/>
  <c r="CU131" i="1"/>
  <c r="DG131" i="1" s="1"/>
  <c r="O131" i="7" s="1"/>
  <c r="BK131" i="7" s="1"/>
  <c r="CR128" i="1"/>
  <c r="DD128" i="1" s="1"/>
  <c r="L128" i="7" s="1"/>
  <c r="BH128" i="7" s="1"/>
  <c r="CS130" i="1"/>
  <c r="DE130" i="1" s="1"/>
  <c r="M130" i="7" s="1"/>
  <c r="BI130" i="7" s="1"/>
  <c r="CQ127" i="1"/>
  <c r="DC127" i="1" s="1"/>
  <c r="K127" i="7" s="1"/>
  <c r="BG127" i="7" s="1"/>
  <c r="CS128" i="1"/>
  <c r="DE128" i="1" s="1"/>
  <c r="M128" i="7" s="1"/>
  <c r="BI128" i="7" s="1"/>
  <c r="CU130" i="1"/>
  <c r="DG130" i="1" s="1"/>
  <c r="O130" i="7" s="1"/>
  <c r="BK130" i="7" s="1"/>
  <c r="CM131" i="1"/>
  <c r="CY131" i="1" s="1"/>
  <c r="G131" i="7" s="1"/>
  <c r="BC131" i="7" s="1"/>
  <c r="CO123" i="1"/>
  <c r="DA123" i="1" s="1"/>
  <c r="I123" i="7" s="1"/>
  <c r="BE123" i="7" s="1"/>
  <c r="CS127" i="1"/>
  <c r="DE127" i="1" s="1"/>
  <c r="M127" i="7" s="1"/>
  <c r="BI127" i="7" s="1"/>
  <c r="CO131" i="1"/>
  <c r="DA131" i="1" s="1"/>
  <c r="I131" i="7" s="1"/>
  <c r="BE131" i="7" s="1"/>
  <c r="CM119" i="1"/>
  <c r="CY119" i="1" s="1"/>
  <c r="G119" i="7" s="1"/>
  <c r="BC119" i="7" s="1"/>
  <c r="CQ124" i="1"/>
  <c r="DC124" i="1" s="1"/>
  <c r="K124" i="7" s="1"/>
  <c r="BG124" i="7" s="1"/>
  <c r="CM126" i="1"/>
  <c r="CY126" i="1" s="1"/>
  <c r="G126" i="7" s="1"/>
  <c r="BC126" i="7" s="1"/>
  <c r="CL128" i="1"/>
  <c r="CX128" i="1" s="1"/>
  <c r="F128" i="7" s="1"/>
  <c r="BB128" i="7" s="1"/>
  <c r="CT129" i="1"/>
  <c r="DF129" i="1" s="1"/>
  <c r="N129" i="7" s="1"/>
  <c r="BJ129" i="7" s="1"/>
  <c r="CO130" i="1"/>
  <c r="DA130" i="1" s="1"/>
  <c r="I130" i="7" s="1"/>
  <c r="BE130" i="7" s="1"/>
  <c r="CK131" i="1"/>
  <c r="CW131" i="1" s="1"/>
  <c r="E131" i="7" s="1"/>
  <c r="BA131" i="7" s="1"/>
  <c r="CN128" i="1"/>
  <c r="CZ128" i="1" s="1"/>
  <c r="H128" i="7" s="1"/>
  <c r="BD128" i="7" s="1"/>
  <c r="CL131" i="1"/>
  <c r="CX131" i="1" s="1"/>
  <c r="F131" i="7" s="1"/>
  <c r="BB131" i="7" s="1"/>
  <c r="CQ131" i="1"/>
  <c r="DC131" i="1" s="1"/>
  <c r="K131" i="7" s="1"/>
  <c r="BG131" i="7" s="1"/>
  <c r="CS121" i="1"/>
  <c r="DE121" i="1" s="1"/>
  <c r="M121" i="7" s="1"/>
  <c r="BI121" i="7" s="1"/>
  <c r="CM122" i="1"/>
  <c r="CY122" i="1" s="1"/>
  <c r="G122" i="7" s="1"/>
  <c r="BC122" i="7" s="1"/>
  <c r="CR126" i="1"/>
  <c r="DD126" i="1" s="1"/>
  <c r="L126" i="7" s="1"/>
  <c r="BH126" i="7" s="1"/>
  <c r="CM129" i="1"/>
  <c r="CY129" i="1" s="1"/>
  <c r="G129" i="7" s="1"/>
  <c r="BC129" i="7" s="1"/>
  <c r="CV131" i="1"/>
  <c r="DH131" i="1" s="1"/>
  <c r="P131" i="7" s="1"/>
  <c r="BL131" i="7" s="1"/>
  <c r="CL116" i="1"/>
  <c r="CX116" i="1" s="1"/>
  <c r="F116" i="7" s="1"/>
  <c r="BB116" i="7" s="1"/>
  <c r="CP120" i="1"/>
  <c r="DB120" i="1" s="1"/>
  <c r="J120" i="7" s="1"/>
  <c r="BF120" i="7" s="1"/>
  <c r="CV122" i="1"/>
  <c r="DH122" i="1" s="1"/>
  <c r="P122" i="7" s="1"/>
  <c r="BL122" i="7" s="1"/>
  <c r="CK124" i="1"/>
  <c r="CW124" i="1" s="1"/>
  <c r="E124" i="7" s="1"/>
  <c r="BA124" i="7" s="1"/>
  <c r="CO125" i="1"/>
  <c r="DA125" i="1" s="1"/>
  <c r="I125" i="7" s="1"/>
  <c r="BE125" i="7" s="1"/>
  <c r="CU127" i="1"/>
  <c r="DG127" i="1" s="1"/>
  <c r="O127" i="7" s="1"/>
  <c r="BK127" i="7" s="1"/>
  <c r="CP129" i="1"/>
  <c r="DB129" i="1" s="1"/>
  <c r="J129" i="7" s="1"/>
  <c r="BF129" i="7" s="1"/>
  <c r="CK130" i="1"/>
  <c r="CW130" i="1" s="1"/>
  <c r="E130" i="7" s="1"/>
  <c r="BA130" i="7" s="1"/>
  <c r="CS123" i="1"/>
  <c r="DE123" i="1" s="1"/>
  <c r="M123" i="7" s="1"/>
  <c r="BI123" i="7" s="1"/>
  <c r="CT125" i="1"/>
  <c r="DF125" i="1" s="1"/>
  <c r="N125" i="7" s="1"/>
  <c r="BJ125" i="7" s="1"/>
  <c r="CT131" i="1"/>
  <c r="DF131" i="1" s="1"/>
  <c r="N131" i="7" s="1"/>
  <c r="BJ131" i="7" s="1"/>
  <c r="CQ130" i="1"/>
  <c r="DC130" i="1" s="1"/>
  <c r="K130" i="7" s="1"/>
  <c r="BG130" i="7" s="1"/>
  <c r="CS129" i="1"/>
  <c r="DE129" i="1" s="1"/>
  <c r="M129" i="7" s="1"/>
  <c r="BI129" i="7" s="1"/>
  <c r="CM130" i="1"/>
  <c r="CY130" i="1" s="1"/>
  <c r="G130" i="7" s="1"/>
  <c r="BC130" i="7" s="1"/>
  <c r="G182" i="2"/>
  <c r="G114" i="2"/>
  <c r="G149" i="2"/>
  <c r="G40" i="2"/>
  <c r="G169" i="2"/>
  <c r="G136" i="2"/>
  <c r="G170" i="2"/>
  <c r="G175" i="2"/>
  <c r="G50" i="2"/>
  <c r="G35" i="2"/>
  <c r="G115" i="2"/>
  <c r="G11" i="2"/>
  <c r="G66" i="2"/>
  <c r="G146" i="2"/>
  <c r="G158" i="2"/>
  <c r="G128" i="2"/>
  <c r="G124" i="2"/>
  <c r="G49" i="2"/>
  <c r="G42" i="2"/>
  <c r="G69" i="2"/>
  <c r="G48" i="2"/>
  <c r="G111" i="2"/>
  <c r="G30" i="2"/>
  <c r="G9" i="2"/>
  <c r="G94" i="2"/>
  <c r="G150" i="2"/>
  <c r="G28" i="2"/>
  <c r="G58" i="2"/>
  <c r="G36" i="2"/>
  <c r="G22" i="2"/>
  <c r="G67" i="2"/>
  <c r="G96" i="2"/>
  <c r="G143" i="2"/>
  <c r="G8" i="2"/>
  <c r="G164" i="2"/>
  <c r="G53" i="2"/>
  <c r="G57" i="2"/>
  <c r="G19" i="2"/>
  <c r="G23" i="2"/>
  <c r="G165" i="2"/>
  <c r="G15" i="2"/>
  <c r="G78" i="2"/>
  <c r="G6" i="2"/>
  <c r="G177" i="2"/>
  <c r="G117" i="2"/>
  <c r="G157" i="2"/>
  <c r="G95" i="2"/>
  <c r="G106" i="2"/>
  <c r="G92" i="2"/>
  <c r="G127" i="2"/>
  <c r="G100" i="2"/>
  <c r="G141" i="2"/>
  <c r="G38" i="2"/>
  <c r="G133" i="2"/>
  <c r="G151" i="2"/>
  <c r="G163" i="2"/>
  <c r="G89" i="2"/>
  <c r="G116" i="2"/>
  <c r="G64" i="2"/>
  <c r="G180" i="2"/>
  <c r="G159" i="2"/>
  <c r="G21" i="2"/>
  <c r="G71" i="2"/>
  <c r="G139" i="2"/>
  <c r="G178" i="2"/>
  <c r="G168" i="2"/>
  <c r="G132" i="2"/>
  <c r="G113" i="2"/>
  <c r="G83" i="2"/>
  <c r="G52" i="2"/>
  <c r="G26" i="2"/>
  <c r="G33" i="2"/>
  <c r="G125" i="2"/>
  <c r="G75" i="2"/>
  <c r="G162" i="2"/>
  <c r="G167" i="2"/>
  <c r="G110" i="2"/>
  <c r="G174" i="2"/>
  <c r="G77" i="2"/>
  <c r="G32" i="2"/>
  <c r="G55" i="2"/>
  <c r="G65" i="2"/>
  <c r="G81" i="2"/>
  <c r="G99" i="2"/>
  <c r="G63" i="2"/>
  <c r="G84" i="2"/>
  <c r="G166" i="2"/>
  <c r="G54" i="2"/>
  <c r="G34" i="2"/>
  <c r="G108" i="2"/>
  <c r="G43" i="2"/>
  <c r="G154" i="2"/>
  <c r="G68" i="2"/>
  <c r="G51" i="2"/>
  <c r="G144" i="2"/>
  <c r="G47" i="2"/>
  <c r="G46" i="2"/>
  <c r="G7" i="2"/>
  <c r="G79" i="2"/>
  <c r="G56" i="2"/>
  <c r="G72" i="2"/>
  <c r="G121" i="2"/>
  <c r="G91" i="2"/>
  <c r="G31" i="2"/>
  <c r="G181" i="2"/>
  <c r="G152" i="2"/>
  <c r="G14" i="2"/>
  <c r="G160" i="2"/>
  <c r="G82" i="2"/>
  <c r="G123" i="2"/>
  <c r="G138" i="2"/>
  <c r="G39" i="2"/>
  <c r="G97" i="2"/>
  <c r="G109" i="2"/>
  <c r="G25" i="2"/>
  <c r="G62" i="2"/>
  <c r="G137" i="2"/>
  <c r="G179" i="2"/>
  <c r="G60" i="2"/>
  <c r="G74" i="2"/>
  <c r="G44" i="2"/>
  <c r="G107" i="2"/>
  <c r="G156" i="2"/>
  <c r="G27" i="2"/>
  <c r="G153" i="2"/>
  <c r="G13" i="2"/>
  <c r="G145" i="2"/>
  <c r="G173" i="2"/>
  <c r="G171" i="2"/>
  <c r="G3" i="2"/>
  <c r="G129" i="2"/>
  <c r="G172" i="2"/>
  <c r="G134" i="2"/>
  <c r="G76" i="2"/>
  <c r="G155" i="2"/>
  <c r="G5" i="2"/>
  <c r="G118" i="2"/>
  <c r="G18" i="2"/>
  <c r="G73" i="2"/>
  <c r="G105" i="2"/>
  <c r="G45" i="2"/>
  <c r="G93" i="2"/>
  <c r="G122" i="2"/>
  <c r="G88" i="2"/>
  <c r="G112" i="2"/>
  <c r="G104" i="2"/>
  <c r="G90" i="2"/>
  <c r="G37" i="2"/>
  <c r="G140" i="2"/>
  <c r="G131" i="2"/>
  <c r="G103" i="2"/>
  <c r="G161" i="2"/>
  <c r="G87" i="2"/>
  <c r="G98" i="2"/>
  <c r="G176" i="2"/>
  <c r="G126" i="2"/>
  <c r="G80" i="2"/>
  <c r="G17" i="2"/>
  <c r="G148" i="2"/>
  <c r="G20" i="2"/>
  <c r="G135" i="2"/>
  <c r="G4" i="2"/>
  <c r="G61" i="2"/>
  <c r="G142" i="2"/>
  <c r="G147" i="2"/>
  <c r="G120" i="2"/>
  <c r="G130" i="2"/>
  <c r="G59" i="2"/>
  <c r="G12" i="2"/>
  <c r="G41" i="2"/>
  <c r="G85" i="2"/>
  <c r="G101" i="2"/>
  <c r="G86" i="2"/>
  <c r="G16" i="2"/>
  <c r="G102" i="2"/>
  <c r="G119" i="2"/>
  <c r="G70" i="2"/>
  <c r="G24" i="2"/>
  <c r="G29" i="2"/>
  <c r="G10" i="2"/>
  <c r="CK19" i="1"/>
  <c r="CW19" i="1" s="1"/>
  <c r="E19" i="7" s="1"/>
  <c r="BA19" i="7" s="1"/>
  <c r="CS19" i="1"/>
  <c r="DE19" i="1" s="1"/>
  <c r="M19" i="7" s="1"/>
  <c r="BI19" i="7" s="1"/>
  <c r="CL19" i="1"/>
  <c r="CX19" i="1" s="1"/>
  <c r="F19" i="7" s="1"/>
  <c r="BB19" i="7" s="1"/>
  <c r="CT19" i="1"/>
  <c r="DF19" i="1" s="1"/>
  <c r="N19" i="7" s="1"/>
  <c r="BJ19" i="7" s="1"/>
  <c r="CN19" i="1"/>
  <c r="CZ19" i="1" s="1"/>
  <c r="H19" i="7" s="1"/>
  <c r="BD19" i="7" s="1"/>
  <c r="CR19" i="1"/>
  <c r="DD19" i="1" s="1"/>
  <c r="L19" i="7" s="1"/>
  <c r="BH19" i="7" s="1"/>
  <c r="CM19" i="1"/>
  <c r="CY19" i="1" s="1"/>
  <c r="G19" i="7" s="1"/>
  <c r="BC19" i="7" s="1"/>
  <c r="CU19" i="1"/>
  <c r="DG19" i="1" s="1"/>
  <c r="O19" i="7" s="1"/>
  <c r="BK19" i="7" s="1"/>
  <c r="CV19" i="1"/>
  <c r="DH19" i="1" s="1"/>
  <c r="P19" i="7" s="1"/>
  <c r="BL19" i="7" s="1"/>
  <c r="CO19" i="1"/>
  <c r="DA19" i="1" s="1"/>
  <c r="I19" i="7" s="1"/>
  <c r="BE19" i="7" s="1"/>
  <c r="CP19" i="1"/>
  <c r="DB19" i="1" s="1"/>
  <c r="J19" i="7" s="1"/>
  <c r="BF19" i="7" s="1"/>
  <c r="CQ19" i="1"/>
  <c r="DC19" i="1" s="1"/>
  <c r="K19" i="7" s="1"/>
  <c r="BG19" i="7" s="1"/>
  <c r="CS108" i="1"/>
  <c r="DE108" i="1" s="1"/>
  <c r="M108" i="7" s="1"/>
  <c r="BI108" i="7" s="1"/>
  <c r="CL74" i="1"/>
  <c r="CX74" i="1" s="1"/>
  <c r="F74" i="7" s="1"/>
  <c r="BB74" i="7" s="1"/>
  <c r="CO44" i="1"/>
  <c r="DA44" i="1" s="1"/>
  <c r="I44" i="7" s="1"/>
  <c r="BE44" i="7" s="1"/>
  <c r="CO17" i="1"/>
  <c r="CS115" i="1"/>
  <c r="DE115" i="1" s="1"/>
  <c r="M115" i="7" s="1"/>
  <c r="BI115" i="7" s="1"/>
  <c r="CL82" i="1"/>
  <c r="CX82" i="1" s="1"/>
  <c r="F82" i="7" s="1"/>
  <c r="BB82" i="7" s="1"/>
  <c r="CP9" i="1"/>
  <c r="CN109" i="1"/>
  <c r="CZ109" i="1" s="1"/>
  <c r="H109" i="7" s="1"/>
  <c r="BD109" i="7" s="1"/>
  <c r="CU47" i="1"/>
  <c r="DG47" i="1" s="1"/>
  <c r="O47" i="7" s="1"/>
  <c r="BK47" i="7" s="1"/>
  <c r="CV43" i="1"/>
  <c r="DH43" i="1" s="1"/>
  <c r="P43" i="7" s="1"/>
  <c r="BL43" i="7" s="1"/>
  <c r="CN56" i="1"/>
  <c r="CZ56" i="1" s="1"/>
  <c r="H56" i="7" s="1"/>
  <c r="BD56" i="7" s="1"/>
  <c r="CM54" i="1"/>
  <c r="CY54" i="1" s="1"/>
  <c r="G54" i="7" s="1"/>
  <c r="BC54" i="7" s="1"/>
  <c r="CM56" i="1"/>
  <c r="CY56" i="1" s="1"/>
  <c r="G56" i="7" s="1"/>
  <c r="BC56" i="7" s="1"/>
  <c r="CS42" i="1"/>
  <c r="DE42" i="1" s="1"/>
  <c r="M42" i="7" s="1"/>
  <c r="BI42" i="7" s="1"/>
  <c r="CV97" i="1"/>
  <c r="DH97" i="1" s="1"/>
  <c r="P97" i="7" s="1"/>
  <c r="BL97" i="7" s="1"/>
  <c r="CL110" i="1"/>
  <c r="CX110" i="1" s="1"/>
  <c r="F110" i="7" s="1"/>
  <c r="BB110" i="7" s="1"/>
  <c r="CK32" i="1"/>
  <c r="CW32" i="1" s="1"/>
  <c r="E32" i="7" s="1"/>
  <c r="BA32" i="7" s="1"/>
  <c r="CP78" i="1"/>
  <c r="DB78" i="1" s="1"/>
  <c r="J78" i="7" s="1"/>
  <c r="BF78" i="7" s="1"/>
  <c r="CS36" i="1"/>
  <c r="DE36" i="1" s="1"/>
  <c r="M36" i="7" s="1"/>
  <c r="BI36" i="7" s="1"/>
  <c r="CK103" i="1"/>
  <c r="CW103" i="1" s="1"/>
  <c r="E103" i="7" s="1"/>
  <c r="BA103" i="7" s="1"/>
  <c r="CU31" i="1"/>
  <c r="DG31" i="1" s="1"/>
  <c r="O31" i="7" s="1"/>
  <c r="BK31" i="7" s="1"/>
  <c r="CV109" i="1"/>
  <c r="DH109" i="1" s="1"/>
  <c r="P109" i="7" s="1"/>
  <c r="BL109" i="7" s="1"/>
  <c r="CS12" i="1"/>
  <c r="CP98" i="1"/>
  <c r="DB98" i="1" s="1"/>
  <c r="J98" i="7" s="1"/>
  <c r="BF98" i="7" s="1"/>
  <c r="CL26" i="1"/>
  <c r="CX26" i="1" s="1"/>
  <c r="F26" i="7" s="1"/>
  <c r="BB26" i="7" s="1"/>
  <c r="CK115" i="1"/>
  <c r="CW115" i="1" s="1"/>
  <c r="E115" i="7" s="1"/>
  <c r="BA115" i="7" s="1"/>
  <c r="CU88" i="1"/>
  <c r="DG88" i="1" s="1"/>
  <c r="O88" i="7" s="1"/>
  <c r="BK88" i="7" s="1"/>
  <c r="CO94" i="1"/>
  <c r="DA94" i="1" s="1"/>
  <c r="I94" i="7" s="1"/>
  <c r="BE94" i="7" s="1"/>
  <c r="CK66" i="1"/>
  <c r="CW66" i="1" s="1"/>
  <c r="E66" i="7" s="1"/>
  <c r="BA66" i="7" s="1"/>
  <c r="CS21" i="1"/>
  <c r="DE21" i="1" s="1"/>
  <c r="M21" i="7" s="1"/>
  <c r="BI21" i="7" s="1"/>
  <c r="CT57" i="1"/>
  <c r="DF57" i="1" s="1"/>
  <c r="N57" i="7" s="1"/>
  <c r="BJ57" i="7" s="1"/>
  <c r="CT77" i="1"/>
  <c r="DF77" i="1" s="1"/>
  <c r="N77" i="7" s="1"/>
  <c r="BJ77" i="7" s="1"/>
  <c r="CP101" i="1"/>
  <c r="DB101" i="1" s="1"/>
  <c r="J101" i="7" s="1"/>
  <c r="BF101" i="7" s="1"/>
  <c r="CV27" i="1"/>
  <c r="DH27" i="1" s="1"/>
  <c r="P27" i="7" s="1"/>
  <c r="BL27" i="7" s="1"/>
  <c r="CQ78" i="1"/>
  <c r="DC78" i="1" s="1"/>
  <c r="K78" i="7" s="1"/>
  <c r="BG78" i="7" s="1"/>
  <c r="CR32" i="1"/>
  <c r="DD32" i="1" s="1"/>
  <c r="L32" i="7" s="1"/>
  <c r="BH32" i="7" s="1"/>
  <c r="CS75" i="1"/>
  <c r="DE75" i="1" s="1"/>
  <c r="M75" i="7" s="1"/>
  <c r="BI75" i="7" s="1"/>
  <c r="CK50" i="1"/>
  <c r="CW50" i="1" s="1"/>
  <c r="E50" i="7" s="1"/>
  <c r="BA50" i="7" s="1"/>
  <c r="CR95" i="1"/>
  <c r="DD95" i="1" s="1"/>
  <c r="L95" i="7" s="1"/>
  <c r="BH95" i="7" s="1"/>
  <c r="CV102" i="1"/>
  <c r="DH102" i="1" s="1"/>
  <c r="P102" i="7" s="1"/>
  <c r="BL102" i="7" s="1"/>
  <c r="CU11" i="1"/>
  <c r="DG11" i="1" s="1"/>
  <c r="O11" i="7" s="1"/>
  <c r="BK11" i="7" s="1"/>
  <c r="CM22" i="1"/>
  <c r="CY22" i="1" s="1"/>
  <c r="G22" i="7" s="1"/>
  <c r="BC22" i="7" s="1"/>
  <c r="CK91" i="1"/>
  <c r="CW91" i="1" s="1"/>
  <c r="E91" i="7" s="1"/>
  <c r="BA91" i="7" s="1"/>
  <c r="CU62" i="1"/>
  <c r="DG62" i="1" s="1"/>
  <c r="O62" i="7" s="1"/>
  <c r="BK62" i="7" s="1"/>
  <c r="CN14" i="1"/>
  <c r="CZ14" i="1" s="1"/>
  <c r="H14" i="7" s="1"/>
  <c r="BD14" i="7" s="1"/>
  <c r="CK52" i="1"/>
  <c r="CW52" i="1" s="1"/>
  <c r="E52" i="7" s="1"/>
  <c r="BA52" i="7" s="1"/>
  <c r="CP90" i="1"/>
  <c r="DB90" i="1" s="1"/>
  <c r="J90" i="7" s="1"/>
  <c r="BF90" i="7" s="1"/>
  <c r="CU65" i="1"/>
  <c r="DG65" i="1" s="1"/>
  <c r="O65" i="7" s="1"/>
  <c r="BK65" i="7" s="1"/>
  <c r="CT10" i="1"/>
  <c r="DF10" i="1" s="1"/>
  <c r="N10" i="7" s="1"/>
  <c r="BJ10" i="7" s="1"/>
  <c r="CT111" i="1"/>
  <c r="DF111" i="1" s="1"/>
  <c r="N111" i="7" s="1"/>
  <c r="BJ111" i="7" s="1"/>
  <c r="CO97" i="1"/>
  <c r="DA97" i="1" s="1"/>
  <c r="I97" i="7" s="1"/>
  <c r="BE97" i="7" s="1"/>
  <c r="CU37" i="1"/>
  <c r="DG37" i="1" s="1"/>
  <c r="O37" i="7" s="1"/>
  <c r="BK37" i="7" s="1"/>
  <c r="CV20" i="1"/>
  <c r="DH20" i="1" s="1"/>
  <c r="P20" i="7" s="1"/>
  <c r="BL20" i="7" s="1"/>
  <c r="CU18" i="1"/>
  <c r="DG18" i="1" s="1"/>
  <c r="O18" i="7" s="1"/>
  <c r="BK18" i="7" s="1"/>
  <c r="CK31" i="1"/>
  <c r="CW31" i="1" s="1"/>
  <c r="E31" i="7" s="1"/>
  <c r="BA31" i="7" s="1"/>
  <c r="CL7" i="1"/>
  <c r="CX7" i="1" s="1"/>
  <c r="F7" i="7" s="1"/>
  <c r="BB7" i="7" s="1"/>
  <c r="CM112" i="1"/>
  <c r="CY112" i="1" s="1"/>
  <c r="G112" i="7" s="1"/>
  <c r="BC112" i="7" s="1"/>
  <c r="CN98" i="1"/>
  <c r="CZ98" i="1" s="1"/>
  <c r="H98" i="7" s="1"/>
  <c r="BD98" i="7" s="1"/>
  <c r="CV59" i="1"/>
  <c r="DH59" i="1" s="1"/>
  <c r="P59" i="7" s="1"/>
  <c r="BL59" i="7" s="1"/>
  <c r="CP59" i="1"/>
  <c r="DB59" i="1" s="1"/>
  <c r="J59" i="7" s="1"/>
  <c r="BF59" i="7" s="1"/>
  <c r="CK75" i="1"/>
  <c r="CW75" i="1" s="1"/>
  <c r="E75" i="7" s="1"/>
  <c r="BA75" i="7" s="1"/>
  <c r="CR98" i="1"/>
  <c r="DD98" i="1" s="1"/>
  <c r="L98" i="7" s="1"/>
  <c r="BH98" i="7" s="1"/>
  <c r="CK74" i="1"/>
  <c r="CW74" i="1" s="1"/>
  <c r="E74" i="7" s="1"/>
  <c r="BA74" i="7" s="1"/>
  <c r="CS110" i="1"/>
  <c r="DE110" i="1" s="1"/>
  <c r="M110" i="7" s="1"/>
  <c r="BI110" i="7" s="1"/>
  <c r="CR69" i="1"/>
  <c r="DD69" i="1" s="1"/>
  <c r="L69" i="7" s="1"/>
  <c r="BH69" i="7" s="1"/>
  <c r="CN16" i="1"/>
  <c r="CZ16" i="1" s="1"/>
  <c r="H16" i="7" s="1"/>
  <c r="BD16" i="7" s="1"/>
  <c r="CV23" i="1"/>
  <c r="DH23" i="1" s="1"/>
  <c r="P23" i="7" s="1"/>
  <c r="BL23" i="7" s="1"/>
  <c r="CU61" i="1"/>
  <c r="DG61" i="1" s="1"/>
  <c r="O61" i="7" s="1"/>
  <c r="BK61" i="7" s="1"/>
  <c r="CM41" i="1"/>
  <c r="CY41" i="1" s="1"/>
  <c r="G41" i="7" s="1"/>
  <c r="BC41" i="7" s="1"/>
  <c r="CQ37" i="1"/>
  <c r="DC37" i="1" s="1"/>
  <c r="K37" i="7" s="1"/>
  <c r="BG37" i="7" s="1"/>
  <c r="CO89" i="1"/>
  <c r="DA89" i="1" s="1"/>
  <c r="I89" i="7" s="1"/>
  <c r="BE89" i="7" s="1"/>
  <c r="CN17" i="1"/>
  <c r="CZ17" i="1" s="1"/>
  <c r="H17" i="7" s="1"/>
  <c r="BD17" i="7" s="1"/>
  <c r="CU27" i="1"/>
  <c r="DG27" i="1" s="1"/>
  <c r="O27" i="7" s="1"/>
  <c r="BK27" i="7" s="1"/>
  <c r="CV30" i="1"/>
  <c r="DH30" i="1" s="1"/>
  <c r="P30" i="7" s="1"/>
  <c r="BL30" i="7" s="1"/>
  <c r="CQ13" i="1"/>
  <c r="DC13" i="1" s="1"/>
  <c r="K13" i="7" s="1"/>
  <c r="BG13" i="7" s="1"/>
  <c r="CU20" i="1"/>
  <c r="DG20" i="1" s="1"/>
  <c r="O20" i="7" s="1"/>
  <c r="BK20" i="7" s="1"/>
  <c r="CK56" i="1"/>
  <c r="CW56" i="1" s="1"/>
  <c r="E56" i="7" s="1"/>
  <c r="BA56" i="7" s="1"/>
  <c r="CK23" i="1"/>
  <c r="CW23" i="1" s="1"/>
  <c r="E23" i="7" s="1"/>
  <c r="BA23" i="7" s="1"/>
  <c r="CS24" i="1"/>
  <c r="DE24" i="1" s="1"/>
  <c r="M24" i="7" s="1"/>
  <c r="BI24" i="7" s="1"/>
  <c r="CR15" i="1"/>
  <c r="DD15" i="1" s="1"/>
  <c r="L15" i="7" s="1"/>
  <c r="BH15" i="7" s="1"/>
  <c r="CM15" i="1"/>
  <c r="CY15" i="1" s="1"/>
  <c r="G15" i="7" s="1"/>
  <c r="BC15" i="7" s="1"/>
  <c r="CT94" i="1"/>
  <c r="DF94" i="1" s="1"/>
  <c r="N94" i="7" s="1"/>
  <c r="BJ94" i="7" s="1"/>
  <c r="CM17" i="1"/>
  <c r="CY17" i="1" s="1"/>
  <c r="G17" i="7" s="1"/>
  <c r="BC17" i="7" s="1"/>
  <c r="CS44" i="1"/>
  <c r="DE44" i="1" s="1"/>
  <c r="M44" i="7" s="1"/>
  <c r="BI44" i="7" s="1"/>
  <c r="CO16" i="1"/>
  <c r="DA16" i="1" s="1"/>
  <c r="I16" i="7" s="1"/>
  <c r="BE16" i="7" s="1"/>
  <c r="CP23" i="1"/>
  <c r="DB23" i="1" s="1"/>
  <c r="J23" i="7" s="1"/>
  <c r="BF23" i="7" s="1"/>
  <c r="CT8" i="1"/>
  <c r="DF8" i="1" s="1"/>
  <c r="N8" i="7" s="1"/>
  <c r="BJ8" i="7" s="1"/>
  <c r="CP80" i="1"/>
  <c r="DB80" i="1" s="1"/>
  <c r="J80" i="7" s="1"/>
  <c r="BF80" i="7" s="1"/>
  <c r="CO86" i="1"/>
  <c r="DA86" i="1" s="1"/>
  <c r="I86" i="7" s="1"/>
  <c r="BE86" i="7" s="1"/>
  <c r="CV15" i="1"/>
  <c r="DH15" i="1" s="1"/>
  <c r="P15" i="7" s="1"/>
  <c r="BL15" i="7" s="1"/>
  <c r="CT105" i="1"/>
  <c r="DF105" i="1" s="1"/>
  <c r="N105" i="7" s="1"/>
  <c r="BJ105" i="7" s="1"/>
  <c r="CS95" i="1"/>
  <c r="DE95" i="1" s="1"/>
  <c r="M95" i="7" s="1"/>
  <c r="BI95" i="7" s="1"/>
  <c r="CP92" i="1"/>
  <c r="DB92" i="1" s="1"/>
  <c r="J92" i="7" s="1"/>
  <c r="BF92" i="7" s="1"/>
  <c r="CT103" i="1"/>
  <c r="DF103" i="1" s="1"/>
  <c r="N103" i="7" s="1"/>
  <c r="BJ103" i="7" s="1"/>
  <c r="CR42" i="1"/>
  <c r="DD42" i="1" s="1"/>
  <c r="L42" i="7" s="1"/>
  <c r="BH42" i="7" s="1"/>
  <c r="CQ64" i="1"/>
  <c r="DC64" i="1" s="1"/>
  <c r="K64" i="7" s="1"/>
  <c r="BG64" i="7" s="1"/>
  <c r="CP96" i="1"/>
  <c r="DB96" i="1" s="1"/>
  <c r="J96" i="7" s="1"/>
  <c r="BF96" i="7" s="1"/>
  <c r="CK14" i="1"/>
  <c r="CW14" i="1" s="1"/>
  <c r="E14" i="7" s="1"/>
  <c r="BA14" i="7" s="1"/>
  <c r="CS15" i="1"/>
  <c r="DE15" i="1" s="1"/>
  <c r="M15" i="7" s="1"/>
  <c r="BI15" i="7" s="1"/>
  <c r="CT54" i="1"/>
  <c r="DF54" i="1" s="1"/>
  <c r="N54" i="7" s="1"/>
  <c r="BJ54" i="7" s="1"/>
  <c r="CR108" i="1"/>
  <c r="DD108" i="1" s="1"/>
  <c r="L108" i="7" s="1"/>
  <c r="BH108" i="7" s="1"/>
  <c r="CR58" i="1"/>
  <c r="DD58" i="1" s="1"/>
  <c r="L58" i="7" s="1"/>
  <c r="BH58" i="7" s="1"/>
  <c r="CO30" i="1"/>
  <c r="DA30" i="1" s="1"/>
  <c r="I30" i="7" s="1"/>
  <c r="BE30" i="7" s="1"/>
  <c r="CS89" i="1"/>
  <c r="DE89" i="1" s="1"/>
  <c r="M89" i="7" s="1"/>
  <c r="BI89" i="7" s="1"/>
  <c r="CT40" i="1"/>
  <c r="DF40" i="1" s="1"/>
  <c r="N40" i="7" s="1"/>
  <c r="BJ40" i="7" s="1"/>
  <c r="CT43" i="1"/>
  <c r="DF43" i="1" s="1"/>
  <c r="N43" i="7" s="1"/>
  <c r="BJ43" i="7" s="1"/>
  <c r="CS13" i="1"/>
  <c r="DE13" i="1" s="1"/>
  <c r="M13" i="7" s="1"/>
  <c r="BI13" i="7" s="1"/>
  <c r="CO15" i="1"/>
  <c r="DA15" i="1" s="1"/>
  <c r="I15" i="7" s="1"/>
  <c r="BE15" i="7" s="1"/>
  <c r="CN15" i="1"/>
  <c r="CZ15" i="1" s="1"/>
  <c r="H15" i="7" s="1"/>
  <c r="BD15" i="7" s="1"/>
  <c r="CO35" i="1"/>
  <c r="DA35" i="1" s="1"/>
  <c r="I35" i="7" s="1"/>
  <c r="BE35" i="7" s="1"/>
  <c r="CO40" i="1"/>
  <c r="DA40" i="1" s="1"/>
  <c r="I40" i="7" s="1"/>
  <c r="BE40" i="7" s="1"/>
  <c r="CL102" i="1"/>
  <c r="CX102" i="1" s="1"/>
  <c r="F102" i="7" s="1"/>
  <c r="BB102" i="7" s="1"/>
  <c r="CM91" i="1"/>
  <c r="CY91" i="1" s="1"/>
  <c r="G91" i="7" s="1"/>
  <c r="BC91" i="7" s="1"/>
  <c r="CS94" i="1"/>
  <c r="DE94" i="1" s="1"/>
  <c r="M94" i="7" s="1"/>
  <c r="BI94" i="7" s="1"/>
  <c r="CT51" i="1"/>
  <c r="DF51" i="1" s="1"/>
  <c r="N51" i="7" s="1"/>
  <c r="BJ51" i="7" s="1"/>
  <c r="CQ15" i="1"/>
  <c r="DC15" i="1" s="1"/>
  <c r="K15" i="7" s="1"/>
  <c r="BG15" i="7" s="1"/>
  <c r="CO22" i="1"/>
  <c r="DA22" i="1" s="1"/>
  <c r="I22" i="7" s="1"/>
  <c r="BE22" i="7" s="1"/>
  <c r="CK30" i="1"/>
  <c r="CW30" i="1" s="1"/>
  <c r="E30" i="7" s="1"/>
  <c r="BA30" i="7" s="1"/>
  <c r="CK95" i="1"/>
  <c r="CW95" i="1" s="1"/>
  <c r="E95" i="7" s="1"/>
  <c r="BA95" i="7" s="1"/>
  <c r="CM60" i="1"/>
  <c r="CY60" i="1" s="1"/>
  <c r="G60" i="7" s="1"/>
  <c r="BC60" i="7" s="1"/>
  <c r="CL15" i="1"/>
  <c r="CX15" i="1" s="1"/>
  <c r="F15" i="7" s="1"/>
  <c r="BB15" i="7" s="1"/>
  <c r="CO64" i="1"/>
  <c r="DA64" i="1" s="1"/>
  <c r="I64" i="7" s="1"/>
  <c r="BE64" i="7" s="1"/>
  <c r="CR93" i="1"/>
  <c r="DD93" i="1" s="1"/>
  <c r="L93" i="7" s="1"/>
  <c r="BH93" i="7" s="1"/>
  <c r="CL63" i="1"/>
  <c r="CX63" i="1" s="1"/>
  <c r="F63" i="7" s="1"/>
  <c r="BB63" i="7" s="1"/>
  <c r="CQ36" i="1"/>
  <c r="DC36" i="1" s="1"/>
  <c r="K36" i="7" s="1"/>
  <c r="BG36" i="7" s="1"/>
  <c r="CT142" i="1"/>
  <c r="DF142" i="1" s="1"/>
  <c r="N142" i="7" s="1"/>
  <c r="BJ142" i="7" s="1"/>
  <c r="CQ89" i="1"/>
  <c r="DC89" i="1" s="1"/>
  <c r="K89" i="7" s="1"/>
  <c r="BG89" i="7" s="1"/>
  <c r="CT24" i="1"/>
  <c r="DF24" i="1" s="1"/>
  <c r="N24" i="7" s="1"/>
  <c r="BJ24" i="7" s="1"/>
  <c r="CS34" i="1"/>
  <c r="DE34" i="1" s="1"/>
  <c r="M34" i="7" s="1"/>
  <c r="BI34" i="7" s="1"/>
  <c r="CQ49" i="1"/>
  <c r="DC49" i="1" s="1"/>
  <c r="K49" i="7" s="1"/>
  <c r="BG49" i="7" s="1"/>
  <c r="CR105" i="1"/>
  <c r="DD105" i="1" s="1"/>
  <c r="L105" i="7" s="1"/>
  <c r="BH105" i="7" s="1"/>
  <c r="CT45" i="1"/>
  <c r="DF45" i="1" s="1"/>
  <c r="N45" i="7" s="1"/>
  <c r="BJ45" i="7" s="1"/>
  <c r="CK45" i="1"/>
  <c r="CW45" i="1" s="1"/>
  <c r="E45" i="7" s="1"/>
  <c r="BA45" i="7" s="1"/>
  <c r="CL95" i="1"/>
  <c r="CX95" i="1" s="1"/>
  <c r="F95" i="7" s="1"/>
  <c r="BB95" i="7" s="1"/>
  <c r="CS41" i="1"/>
  <c r="DE41" i="1" s="1"/>
  <c r="M41" i="7" s="1"/>
  <c r="BI41" i="7" s="1"/>
  <c r="CQ66" i="1"/>
  <c r="DC66" i="1" s="1"/>
  <c r="K66" i="7" s="1"/>
  <c r="BG66" i="7" s="1"/>
  <c r="CU15" i="1"/>
  <c r="DG15" i="1" s="1"/>
  <c r="O15" i="7" s="1"/>
  <c r="BK15" i="7" s="1"/>
  <c r="CK101" i="1"/>
  <c r="CW101" i="1" s="1"/>
  <c r="E101" i="7" s="1"/>
  <c r="BA101" i="7" s="1"/>
  <c r="CP72" i="1"/>
  <c r="DB72" i="1" s="1"/>
  <c r="J72" i="7" s="1"/>
  <c r="BF72" i="7" s="1"/>
  <c r="CR36" i="1"/>
  <c r="DD36" i="1" s="1"/>
  <c r="L36" i="7" s="1"/>
  <c r="BH36" i="7" s="1"/>
  <c r="CR79" i="1"/>
  <c r="DD79" i="1" s="1"/>
  <c r="L79" i="7" s="1"/>
  <c r="BH79" i="7" s="1"/>
  <c r="CO50" i="1"/>
  <c r="DA50" i="1" s="1"/>
  <c r="I50" i="7" s="1"/>
  <c r="BE50" i="7" s="1"/>
  <c r="CL99" i="1"/>
  <c r="CX99" i="1" s="1"/>
  <c r="F99" i="7" s="1"/>
  <c r="BB99" i="7" s="1"/>
  <c r="CQ33" i="1"/>
  <c r="DC33" i="1" s="1"/>
  <c r="K33" i="7" s="1"/>
  <c r="BG33" i="7" s="1"/>
  <c r="CQ87" i="1"/>
  <c r="DC87" i="1" s="1"/>
  <c r="K87" i="7" s="1"/>
  <c r="BG87" i="7" s="1"/>
  <c r="CS104" i="1"/>
  <c r="DE104" i="1" s="1"/>
  <c r="M104" i="7" s="1"/>
  <c r="BI104" i="7" s="1"/>
  <c r="CT15" i="1"/>
  <c r="DF15" i="1" s="1"/>
  <c r="N15" i="7" s="1"/>
  <c r="BJ15" i="7" s="1"/>
  <c r="CP18" i="1"/>
  <c r="DB18" i="1" s="1"/>
  <c r="J18" i="7" s="1"/>
  <c r="BF18" i="7" s="1"/>
  <c r="CS74" i="1"/>
  <c r="DE74" i="1" s="1"/>
  <c r="M74" i="7" s="1"/>
  <c r="BI74" i="7" s="1"/>
  <c r="CQ81" i="1"/>
  <c r="DC81" i="1" s="1"/>
  <c r="K81" i="7" s="1"/>
  <c r="BG81" i="7" s="1"/>
  <c r="CK71" i="1"/>
  <c r="CW71" i="1" s="1"/>
  <c r="E71" i="7" s="1"/>
  <c r="BA71" i="7" s="1"/>
  <c r="CP86" i="1"/>
  <c r="DB86" i="1" s="1"/>
  <c r="J86" i="7" s="1"/>
  <c r="BF86" i="7" s="1"/>
  <c r="CO43" i="1"/>
  <c r="DA43" i="1" s="1"/>
  <c r="I43" i="7" s="1"/>
  <c r="BE43" i="7" s="1"/>
  <c r="CR49" i="1"/>
  <c r="DD49" i="1" s="1"/>
  <c r="L49" i="7" s="1"/>
  <c r="BH49" i="7" s="1"/>
  <c r="CR78" i="1"/>
  <c r="DD78" i="1" s="1"/>
  <c r="L78" i="7" s="1"/>
  <c r="BH78" i="7" s="1"/>
  <c r="CT87" i="1"/>
  <c r="DF87" i="1" s="1"/>
  <c r="N87" i="7" s="1"/>
  <c r="BJ87" i="7" s="1"/>
  <c r="CR21" i="1"/>
  <c r="DD21" i="1" s="1"/>
  <c r="L21" i="7" s="1"/>
  <c r="BH21" i="7" s="1"/>
  <c r="CO107" i="1"/>
  <c r="DA107" i="1" s="1"/>
  <c r="I107" i="7" s="1"/>
  <c r="BE107" i="7" s="1"/>
  <c r="CR40" i="1"/>
  <c r="DD40" i="1" s="1"/>
  <c r="L40" i="7" s="1"/>
  <c r="BH40" i="7" s="1"/>
  <c r="CR102" i="1"/>
  <c r="DD102" i="1" s="1"/>
  <c r="L102" i="7" s="1"/>
  <c r="BH102" i="7" s="1"/>
  <c r="CT88" i="1"/>
  <c r="DF88" i="1" s="1"/>
  <c r="N88" i="7" s="1"/>
  <c r="BJ88" i="7" s="1"/>
  <c r="CQ61" i="1"/>
  <c r="DC61" i="1" s="1"/>
  <c r="K61" i="7" s="1"/>
  <c r="BG61" i="7" s="1"/>
  <c r="CM34" i="1"/>
  <c r="CY34" i="1" s="1"/>
  <c r="G34" i="7" s="1"/>
  <c r="BC34" i="7" s="1"/>
  <c r="CT7" i="1"/>
  <c r="DF7" i="1" s="1"/>
  <c r="N7" i="7" s="1"/>
  <c r="BJ7" i="7" s="1"/>
  <c r="CQ43" i="1"/>
  <c r="DC43" i="1" s="1"/>
  <c r="K43" i="7" s="1"/>
  <c r="BG43" i="7" s="1"/>
  <c r="CT26" i="1"/>
  <c r="DF26" i="1" s="1"/>
  <c r="N26" i="7" s="1"/>
  <c r="BJ26" i="7" s="1"/>
  <c r="CR56" i="1"/>
  <c r="DD56" i="1" s="1"/>
  <c r="L56" i="7" s="1"/>
  <c r="BH56" i="7" s="1"/>
  <c r="CK35" i="1"/>
  <c r="CW35" i="1" s="1"/>
  <c r="E35" i="7" s="1"/>
  <c r="BA35" i="7" s="1"/>
  <c r="CT90" i="1"/>
  <c r="DF90" i="1" s="1"/>
  <c r="N90" i="7" s="1"/>
  <c r="BJ90" i="7" s="1"/>
  <c r="CS96" i="1"/>
  <c r="DE96" i="1" s="1"/>
  <c r="M96" i="7" s="1"/>
  <c r="BI96" i="7" s="1"/>
  <c r="CO53" i="1"/>
  <c r="DA53" i="1" s="1"/>
  <c r="I53" i="7" s="1"/>
  <c r="BE53" i="7" s="1"/>
  <c r="CK29" i="1"/>
  <c r="CW29" i="1" s="1"/>
  <c r="E29" i="7" s="1"/>
  <c r="BA29" i="7" s="1"/>
  <c r="CL72" i="1"/>
  <c r="CX72" i="1" s="1"/>
  <c r="F72" i="7" s="1"/>
  <c r="BB72" i="7" s="1"/>
  <c r="CR92" i="1"/>
  <c r="DD92" i="1" s="1"/>
  <c r="L92" i="7" s="1"/>
  <c r="BH92" i="7" s="1"/>
  <c r="CL57" i="1"/>
  <c r="CX57" i="1" s="1"/>
  <c r="F57" i="7" s="1"/>
  <c r="BB57" i="7" s="1"/>
  <c r="CR17" i="1"/>
  <c r="DD17" i="1" s="1"/>
  <c r="L17" i="7" s="1"/>
  <c r="BH17" i="7" s="1"/>
  <c r="CT41" i="1"/>
  <c r="DF41" i="1" s="1"/>
  <c r="N41" i="7" s="1"/>
  <c r="BJ41" i="7" s="1"/>
  <c r="CO36" i="1"/>
  <c r="DA36" i="1" s="1"/>
  <c r="I36" i="7" s="1"/>
  <c r="BE36" i="7" s="1"/>
  <c r="CO87" i="1"/>
  <c r="DA87" i="1" s="1"/>
  <c r="I87" i="7" s="1"/>
  <c r="BE87" i="7" s="1"/>
  <c r="CP45" i="1"/>
  <c r="DB45" i="1" s="1"/>
  <c r="J45" i="7" s="1"/>
  <c r="BF45" i="7" s="1"/>
  <c r="CQ51" i="1"/>
  <c r="DC51" i="1" s="1"/>
  <c r="K51" i="7" s="1"/>
  <c r="BG51" i="7" s="1"/>
  <c r="CR48" i="1"/>
  <c r="DD48" i="1" s="1"/>
  <c r="L48" i="7" s="1"/>
  <c r="BH48" i="7" s="1"/>
  <c r="CP13" i="1"/>
  <c r="DB13" i="1" s="1"/>
  <c r="J13" i="7" s="1"/>
  <c r="BF13" i="7" s="1"/>
  <c r="CR57" i="1"/>
  <c r="DD57" i="1" s="1"/>
  <c r="L57" i="7" s="1"/>
  <c r="BH57" i="7" s="1"/>
  <c r="CP70" i="1"/>
  <c r="DB70" i="1" s="1"/>
  <c r="J70" i="7" s="1"/>
  <c r="BF70" i="7" s="1"/>
  <c r="CK99" i="1"/>
  <c r="CW99" i="1" s="1"/>
  <c r="E99" i="7" s="1"/>
  <c r="BA99" i="7" s="1"/>
  <c r="CS31" i="1"/>
  <c r="DE31" i="1" s="1"/>
  <c r="M31" i="7" s="1"/>
  <c r="BI31" i="7" s="1"/>
  <c r="CQ39" i="1"/>
  <c r="DC39" i="1" s="1"/>
  <c r="K39" i="7" s="1"/>
  <c r="BG39" i="7" s="1"/>
  <c r="CR33" i="1"/>
  <c r="DD33" i="1" s="1"/>
  <c r="L33" i="7" s="1"/>
  <c r="BH33" i="7" s="1"/>
  <c r="CT48" i="1"/>
  <c r="DF48" i="1" s="1"/>
  <c r="N48" i="7" s="1"/>
  <c r="BJ48" i="7" s="1"/>
  <c r="CP15" i="1"/>
  <c r="DB15" i="1" s="1"/>
  <c r="J15" i="7" s="1"/>
  <c r="BF15" i="7" s="1"/>
  <c r="CS66" i="1"/>
  <c r="DE66" i="1" s="1"/>
  <c r="M66" i="7" s="1"/>
  <c r="BI66" i="7" s="1"/>
  <c r="CK102" i="1"/>
  <c r="CW102" i="1" s="1"/>
  <c r="E102" i="7" s="1"/>
  <c r="BA102" i="7" s="1"/>
  <c r="CQ28" i="1"/>
  <c r="DC28" i="1" s="1"/>
  <c r="K28" i="7" s="1"/>
  <c r="BG28" i="7" s="1"/>
  <c r="CP81" i="1"/>
  <c r="DB81" i="1" s="1"/>
  <c r="J81" i="7" s="1"/>
  <c r="BF81" i="7" s="1"/>
  <c r="CS26" i="1"/>
  <c r="DE26" i="1" s="1"/>
  <c r="M26" i="7" s="1"/>
  <c r="BI26" i="7" s="1"/>
  <c r="CT93" i="1"/>
  <c r="DF93" i="1" s="1"/>
  <c r="N93" i="7" s="1"/>
  <c r="BJ93" i="7" s="1"/>
  <c r="CO56" i="1"/>
  <c r="DA56" i="1" s="1"/>
  <c r="I56" i="7" s="1"/>
  <c r="BE56" i="7" s="1"/>
  <c r="CO105" i="1"/>
  <c r="DA105" i="1" s="1"/>
  <c r="I105" i="7" s="1"/>
  <c r="BE105" i="7" s="1"/>
  <c r="CM61" i="1"/>
  <c r="CY61" i="1" s="1"/>
  <c r="G61" i="7" s="1"/>
  <c r="BC61" i="7" s="1"/>
  <c r="CS69" i="1"/>
  <c r="DE69" i="1" s="1"/>
  <c r="M69" i="7" s="1"/>
  <c r="BI69" i="7" s="1"/>
  <c r="CS29" i="1"/>
  <c r="DE29" i="1" s="1"/>
  <c r="M29" i="7" s="1"/>
  <c r="BI29" i="7" s="1"/>
  <c r="CM57" i="1"/>
  <c r="CY57" i="1" s="1"/>
  <c r="G57" i="7" s="1"/>
  <c r="BC57" i="7" s="1"/>
  <c r="CR63" i="1"/>
  <c r="DD63" i="1" s="1"/>
  <c r="L63" i="7" s="1"/>
  <c r="BH63" i="7" s="1"/>
  <c r="CO46" i="1"/>
  <c r="DA46" i="1" s="1"/>
  <c r="I46" i="7" s="1"/>
  <c r="BE46" i="7" s="1"/>
  <c r="CR81" i="1"/>
  <c r="DD81" i="1" s="1"/>
  <c r="L81" i="7" s="1"/>
  <c r="BH81" i="7" s="1"/>
  <c r="CT107" i="1"/>
  <c r="DF107" i="1" s="1"/>
  <c r="N107" i="7" s="1"/>
  <c r="BJ107" i="7" s="1"/>
  <c r="CO41" i="1"/>
  <c r="DA41" i="1" s="1"/>
  <c r="I41" i="7" s="1"/>
  <c r="BE41" i="7" s="1"/>
  <c r="CO81" i="1"/>
  <c r="DA81" i="1" s="1"/>
  <c r="I81" i="7" s="1"/>
  <c r="BE81" i="7" s="1"/>
  <c r="CO61" i="1"/>
  <c r="DA61" i="1" s="1"/>
  <c r="I61" i="7" s="1"/>
  <c r="BE61" i="7" s="1"/>
  <c r="CQ72" i="1"/>
  <c r="DC72" i="1" s="1"/>
  <c r="K72" i="7" s="1"/>
  <c r="BG72" i="7" s="1"/>
  <c r="CP17" i="1"/>
  <c r="DB17" i="1" s="1"/>
  <c r="J17" i="7" s="1"/>
  <c r="BF17" i="7" s="1"/>
  <c r="CP43" i="1"/>
  <c r="DB43" i="1" s="1"/>
  <c r="J43" i="7" s="1"/>
  <c r="BF43" i="7" s="1"/>
  <c r="CR20" i="1"/>
  <c r="DD20" i="1" s="1"/>
  <c r="L20" i="7" s="1"/>
  <c r="BH20" i="7" s="1"/>
  <c r="CR75" i="1"/>
  <c r="DD75" i="1" s="1"/>
  <c r="L75" i="7" s="1"/>
  <c r="BH75" i="7" s="1"/>
  <c r="CT114" i="1"/>
  <c r="DF114" i="1" s="1"/>
  <c r="N114" i="7" s="1"/>
  <c r="BJ114" i="7" s="1"/>
  <c r="CK108" i="1"/>
  <c r="CW108" i="1" s="1"/>
  <c r="E108" i="7" s="1"/>
  <c r="BA108" i="7" s="1"/>
  <c r="CO38" i="1"/>
  <c r="DA38" i="1" s="1"/>
  <c r="I38" i="7" s="1"/>
  <c r="BE38" i="7" s="1"/>
  <c r="CQ98" i="1"/>
  <c r="DC98" i="1" s="1"/>
  <c r="K98" i="7" s="1"/>
  <c r="BG98" i="7" s="1"/>
  <c r="CM58" i="1"/>
  <c r="CY58" i="1" s="1"/>
  <c r="G58" i="7" s="1"/>
  <c r="BC58" i="7" s="1"/>
  <c r="CK110" i="1"/>
  <c r="CW110" i="1" s="1"/>
  <c r="E110" i="7" s="1"/>
  <c r="BA110" i="7" s="1"/>
  <c r="CM97" i="1"/>
  <c r="CY97" i="1" s="1"/>
  <c r="G97" i="7" s="1"/>
  <c r="BC97" i="7" s="1"/>
  <c r="CQ63" i="1"/>
  <c r="DC63" i="1" s="1"/>
  <c r="K63" i="7" s="1"/>
  <c r="BG63" i="7" s="1"/>
  <c r="CR109" i="1"/>
  <c r="DD109" i="1" s="1"/>
  <c r="L109" i="7" s="1"/>
  <c r="BH109" i="7" s="1"/>
  <c r="CT81" i="1"/>
  <c r="DF81" i="1" s="1"/>
  <c r="N81" i="7" s="1"/>
  <c r="BJ81" i="7" s="1"/>
  <c r="CM109" i="1"/>
  <c r="CY109" i="1" s="1"/>
  <c r="G109" i="7" s="1"/>
  <c r="BC109" i="7" s="1"/>
  <c r="CT29" i="1"/>
  <c r="DF29" i="1" s="1"/>
  <c r="N29" i="7" s="1"/>
  <c r="BJ29" i="7" s="1"/>
  <c r="CS17" i="1"/>
  <c r="DE17" i="1" s="1"/>
  <c r="M17" i="7" s="1"/>
  <c r="BI17" i="7" s="1"/>
  <c r="CS38" i="1"/>
  <c r="DE38" i="1" s="1"/>
  <c r="M38" i="7" s="1"/>
  <c r="BI38" i="7" s="1"/>
  <c r="CT22" i="1"/>
  <c r="DF22" i="1" s="1"/>
  <c r="N22" i="7" s="1"/>
  <c r="BJ22" i="7" s="1"/>
  <c r="CT14" i="1"/>
  <c r="DF14" i="1" s="1"/>
  <c r="N14" i="7" s="1"/>
  <c r="BJ14" i="7" s="1"/>
  <c r="CQ53" i="1"/>
  <c r="DC53" i="1" s="1"/>
  <c r="K53" i="7" s="1"/>
  <c r="BG53" i="7" s="1"/>
  <c r="CO76" i="1"/>
  <c r="DA76" i="1" s="1"/>
  <c r="I76" i="7" s="1"/>
  <c r="BE76" i="7" s="1"/>
  <c r="CP57" i="1"/>
  <c r="DB57" i="1" s="1"/>
  <c r="J57" i="7" s="1"/>
  <c r="BF57" i="7" s="1"/>
  <c r="CR90" i="1"/>
  <c r="DD90" i="1" s="1"/>
  <c r="L90" i="7" s="1"/>
  <c r="BH90" i="7" s="1"/>
  <c r="CS61" i="1"/>
  <c r="DE61" i="1" s="1"/>
  <c r="M61" i="7" s="1"/>
  <c r="BI61" i="7" s="1"/>
  <c r="CT59" i="1"/>
  <c r="DF59" i="1" s="1"/>
  <c r="N59" i="7" s="1"/>
  <c r="BJ59" i="7" s="1"/>
  <c r="CS102" i="1"/>
  <c r="DE102" i="1" s="1"/>
  <c r="M102" i="7" s="1"/>
  <c r="BI102" i="7" s="1"/>
  <c r="CM105" i="1"/>
  <c r="CY105" i="1" s="1"/>
  <c r="G105" i="7" s="1"/>
  <c r="BC105" i="7" s="1"/>
  <c r="CK76" i="1"/>
  <c r="CW76" i="1" s="1"/>
  <c r="E76" i="7" s="1"/>
  <c r="BA76" i="7" s="1"/>
  <c r="CK86" i="1"/>
  <c r="CW86" i="1" s="1"/>
  <c r="E86" i="7" s="1"/>
  <c r="BA86" i="7" s="1"/>
  <c r="CQ50" i="1"/>
  <c r="DC50" i="1" s="1"/>
  <c r="K50" i="7" s="1"/>
  <c r="BG50" i="7" s="1"/>
  <c r="CM99" i="1"/>
  <c r="CY99" i="1" s="1"/>
  <c r="G99" i="7" s="1"/>
  <c r="BC99" i="7" s="1"/>
  <c r="CT84" i="1"/>
  <c r="DF84" i="1" s="1"/>
  <c r="N84" i="7" s="1"/>
  <c r="BJ84" i="7" s="1"/>
  <c r="CQ14" i="1"/>
  <c r="DC14" i="1" s="1"/>
  <c r="K14" i="7" s="1"/>
  <c r="BG14" i="7" s="1"/>
  <c r="CT16" i="1"/>
  <c r="DF16" i="1" s="1"/>
  <c r="N16" i="7" s="1"/>
  <c r="BJ16" i="7" s="1"/>
  <c r="CS88" i="1"/>
  <c r="DE88" i="1" s="1"/>
  <c r="M88" i="7" s="1"/>
  <c r="BI88" i="7" s="1"/>
  <c r="CS16" i="1"/>
  <c r="DE16" i="1" s="1"/>
  <c r="M16" i="7" s="1"/>
  <c r="BI16" i="7" s="1"/>
  <c r="CR11" i="1"/>
  <c r="DD11" i="1" s="1"/>
  <c r="L11" i="7" s="1"/>
  <c r="BH11" i="7" s="1"/>
  <c r="CK97" i="1"/>
  <c r="CW97" i="1" s="1"/>
  <c r="E97" i="7" s="1"/>
  <c r="BA97" i="7" s="1"/>
  <c r="CL70" i="1"/>
  <c r="CX70" i="1" s="1"/>
  <c r="F70" i="7" s="1"/>
  <c r="BB70" i="7" s="1"/>
  <c r="CK15" i="1"/>
  <c r="CW15" i="1" s="1"/>
  <c r="E15" i="7" s="1"/>
  <c r="BA15" i="7" s="1"/>
  <c r="CR54" i="1"/>
  <c r="DD54" i="1" s="1"/>
  <c r="L54" i="7" s="1"/>
  <c r="BH54" i="7" s="1"/>
  <c r="CP68" i="1"/>
  <c r="DB68" i="1" s="1"/>
  <c r="J68" i="7" s="1"/>
  <c r="BF68" i="7" s="1"/>
  <c r="CO65" i="1"/>
  <c r="DA65" i="1" s="1"/>
  <c r="I65" i="7" s="1"/>
  <c r="BE65" i="7" s="1"/>
  <c r="CL113" i="1"/>
  <c r="CX113" i="1" s="1"/>
  <c r="F113" i="7" s="1"/>
  <c r="BB113" i="7" s="1"/>
  <c r="CP53" i="1"/>
  <c r="DB53" i="1" s="1"/>
  <c r="J53" i="7" s="1"/>
  <c r="BF53" i="7" s="1"/>
  <c r="CP99" i="1"/>
  <c r="DB99" i="1" s="1"/>
  <c r="J99" i="7" s="1"/>
  <c r="BF99" i="7" s="1"/>
  <c r="CQ59" i="1"/>
  <c r="DC59" i="1" s="1"/>
  <c r="K59" i="7" s="1"/>
  <c r="BG59" i="7" s="1"/>
  <c r="CQ142" i="1"/>
  <c r="DC142" i="1" s="1"/>
  <c r="K142" i="7" s="1"/>
  <c r="BG142" i="7" s="1"/>
  <c r="CR13" i="1"/>
  <c r="DD13" i="1" s="1"/>
  <c r="L13" i="7" s="1"/>
  <c r="BH13" i="7" s="1"/>
  <c r="CT60" i="1"/>
  <c r="DF60" i="1" s="1"/>
  <c r="N60" i="7" s="1"/>
  <c r="BJ60" i="7" s="1"/>
  <c r="CT72" i="1"/>
  <c r="DF72" i="1" s="1"/>
  <c r="N72" i="7" s="1"/>
  <c r="BJ72" i="7" s="1"/>
  <c r="CM115" i="1"/>
  <c r="CY115" i="1" s="1"/>
  <c r="G115" i="7" s="1"/>
  <c r="BC115" i="7" s="1"/>
  <c r="CP14" i="1"/>
  <c r="DB14" i="1" s="1"/>
  <c r="J14" i="7" s="1"/>
  <c r="BF14" i="7" s="1"/>
  <c r="CL83" i="1"/>
  <c r="CX83" i="1" s="1"/>
  <c r="F83" i="7" s="1"/>
  <c r="BB83" i="7" s="1"/>
  <c r="CP82" i="1"/>
  <c r="DB82" i="1" s="1"/>
  <c r="J82" i="7" s="1"/>
  <c r="BF82" i="7" s="1"/>
  <c r="CT9" i="1"/>
  <c r="DF9" i="1" s="1"/>
  <c r="N9" i="7" s="1"/>
  <c r="BJ9" i="7" s="1"/>
  <c r="CQ46" i="1"/>
  <c r="DC46" i="1" s="1"/>
  <c r="K46" i="7" s="1"/>
  <c r="BG46" i="7" s="1"/>
  <c r="CK43" i="1"/>
  <c r="CW43" i="1" s="1"/>
  <c r="E43" i="7" s="1"/>
  <c r="BA43" i="7" s="1"/>
  <c r="CO114" i="1"/>
  <c r="DA114" i="1" s="1"/>
  <c r="I114" i="7" s="1"/>
  <c r="BE114" i="7" s="1"/>
  <c r="CS91" i="1"/>
  <c r="DE91" i="1" s="1"/>
  <c r="M91" i="7" s="1"/>
  <c r="BI91" i="7" s="1"/>
  <c r="CL58" i="1"/>
  <c r="CX58" i="1" s="1"/>
  <c r="F58" i="7" s="1"/>
  <c r="BB58" i="7" s="1"/>
  <c r="CU36" i="1"/>
  <c r="DG36" i="1" s="1"/>
  <c r="O36" i="7" s="1"/>
  <c r="BK36" i="7" s="1"/>
  <c r="CO75" i="1"/>
  <c r="DA75" i="1" s="1"/>
  <c r="I75" i="7" s="1"/>
  <c r="BE75" i="7" s="1"/>
  <c r="CP48" i="1"/>
  <c r="DB48" i="1" s="1"/>
  <c r="J48" i="7" s="1"/>
  <c r="BF48" i="7" s="1"/>
  <c r="CT98" i="1"/>
  <c r="DF98" i="1" s="1"/>
  <c r="N98" i="7" s="1"/>
  <c r="BJ98" i="7" s="1"/>
  <c r="CM42" i="1"/>
  <c r="CY42" i="1" s="1"/>
  <c r="G42" i="7" s="1"/>
  <c r="BC42" i="7" s="1"/>
  <c r="CM47" i="1"/>
  <c r="CY47" i="1" s="1"/>
  <c r="G47" i="7" s="1"/>
  <c r="BC47" i="7" s="1"/>
  <c r="CM21" i="1"/>
  <c r="CY21" i="1" s="1"/>
  <c r="G21" i="7" s="1"/>
  <c r="BC21" i="7" s="1"/>
  <c r="CK21" i="1"/>
  <c r="CW21" i="1" s="1"/>
  <c r="E21" i="7" s="1"/>
  <c r="BA21" i="7" s="1"/>
  <c r="CQ31" i="1"/>
  <c r="DC31" i="1" s="1"/>
  <c r="K31" i="7" s="1"/>
  <c r="BG31" i="7" s="1"/>
  <c r="CT46" i="1"/>
  <c r="DF46" i="1" s="1"/>
  <c r="N46" i="7" s="1"/>
  <c r="BJ46" i="7" s="1"/>
  <c r="CQ77" i="1"/>
  <c r="DC77" i="1" s="1"/>
  <c r="K77" i="7" s="1"/>
  <c r="BG77" i="7" s="1"/>
  <c r="CV25" i="1"/>
  <c r="DH25" i="1" s="1"/>
  <c r="P25" i="7" s="1"/>
  <c r="BL25" i="7" s="1"/>
  <c r="CR67" i="1"/>
  <c r="DD67" i="1" s="1"/>
  <c r="L67" i="7" s="1"/>
  <c r="BH67" i="7" s="1"/>
  <c r="CN101" i="1"/>
  <c r="CZ101" i="1" s="1"/>
  <c r="H101" i="7" s="1"/>
  <c r="BD101" i="7" s="1"/>
  <c r="CT86" i="1"/>
  <c r="DF86" i="1" s="1"/>
  <c r="N86" i="7" s="1"/>
  <c r="BJ86" i="7" s="1"/>
  <c r="CP62" i="1"/>
  <c r="DB62" i="1" s="1"/>
  <c r="J62" i="7" s="1"/>
  <c r="BF62" i="7" s="1"/>
  <c r="CS27" i="1"/>
  <c r="DE27" i="1" s="1"/>
  <c r="M27" i="7" s="1"/>
  <c r="BI27" i="7" s="1"/>
  <c r="CT38" i="1"/>
  <c r="DF38" i="1" s="1"/>
  <c r="N38" i="7" s="1"/>
  <c r="BJ38" i="7" s="1"/>
  <c r="CS97" i="1"/>
  <c r="DE97" i="1" s="1"/>
  <c r="M97" i="7" s="1"/>
  <c r="BI97" i="7" s="1"/>
  <c r="CU75" i="1"/>
  <c r="DG75" i="1" s="1"/>
  <c r="O75" i="7" s="1"/>
  <c r="BK75" i="7" s="1"/>
  <c r="CP41" i="1"/>
  <c r="DB41" i="1" s="1"/>
  <c r="J41" i="7" s="1"/>
  <c r="BF41" i="7" s="1"/>
  <c r="CK114" i="1"/>
  <c r="CW114" i="1" s="1"/>
  <c r="E114" i="7" s="1"/>
  <c r="BA114" i="7" s="1"/>
  <c r="CT30" i="1"/>
  <c r="DF30" i="1" s="1"/>
  <c r="N30" i="7" s="1"/>
  <c r="BJ30" i="7" s="1"/>
  <c r="CS98" i="1"/>
  <c r="DE98" i="1" s="1"/>
  <c r="M98" i="7" s="1"/>
  <c r="BI98" i="7" s="1"/>
  <c r="CM108" i="1"/>
  <c r="CY108" i="1" s="1"/>
  <c r="G108" i="7" s="1"/>
  <c r="BC108" i="7" s="1"/>
  <c r="CK78" i="1"/>
  <c r="CW78" i="1" s="1"/>
  <c r="E78" i="7" s="1"/>
  <c r="BA78" i="7" s="1"/>
  <c r="CM76" i="1"/>
  <c r="CY76" i="1" s="1"/>
  <c r="G76" i="7" s="1"/>
  <c r="BC76" i="7" s="1"/>
  <c r="CS81" i="1"/>
  <c r="DE81" i="1" s="1"/>
  <c r="M81" i="7" s="1"/>
  <c r="BI81" i="7" s="1"/>
  <c r="CU48" i="1"/>
  <c r="DG48" i="1" s="1"/>
  <c r="O48" i="7" s="1"/>
  <c r="BK48" i="7" s="1"/>
  <c r="CO90" i="1"/>
  <c r="DA90" i="1" s="1"/>
  <c r="I90" i="7" s="1"/>
  <c r="BE90" i="7" s="1"/>
  <c r="CL93" i="1"/>
  <c r="CX93" i="1" s="1"/>
  <c r="F93" i="7" s="1"/>
  <c r="BB93" i="7" s="1"/>
  <c r="CR82" i="1"/>
  <c r="DD82" i="1" s="1"/>
  <c r="L82" i="7" s="1"/>
  <c r="BH82" i="7" s="1"/>
  <c r="CP20" i="1"/>
  <c r="DB20" i="1" s="1"/>
  <c r="J20" i="7" s="1"/>
  <c r="BF20" i="7" s="1"/>
  <c r="CN92" i="1"/>
  <c r="CZ92" i="1" s="1"/>
  <c r="H92" i="7" s="1"/>
  <c r="BD92" i="7" s="1"/>
  <c r="CM13" i="1"/>
  <c r="CY13" i="1" s="1"/>
  <c r="G13" i="7" s="1"/>
  <c r="BC13" i="7" s="1"/>
  <c r="CP33" i="1"/>
  <c r="DB33" i="1" s="1"/>
  <c r="J33" i="7" s="1"/>
  <c r="BF33" i="7" s="1"/>
  <c r="CO58" i="1"/>
  <c r="DA58" i="1" s="1"/>
  <c r="I58" i="7" s="1"/>
  <c r="BE58" i="7" s="1"/>
  <c r="CK65" i="1"/>
  <c r="CW65" i="1" s="1"/>
  <c r="E65" i="7" s="1"/>
  <c r="BA65" i="7" s="1"/>
  <c r="CN99" i="1"/>
  <c r="CZ99" i="1" s="1"/>
  <c r="H99" i="7" s="1"/>
  <c r="BD99" i="7" s="1"/>
  <c r="CO34" i="1"/>
  <c r="DA34" i="1" s="1"/>
  <c r="I34" i="7" s="1"/>
  <c r="BE34" i="7" s="1"/>
  <c r="CS57" i="1"/>
  <c r="DE57" i="1" s="1"/>
  <c r="M57" i="7" s="1"/>
  <c r="BI57" i="7" s="1"/>
  <c r="CR55" i="1"/>
  <c r="DD55" i="1" s="1"/>
  <c r="L55" i="7" s="1"/>
  <c r="BH55" i="7" s="1"/>
  <c r="CP77" i="1"/>
  <c r="DB77" i="1" s="1"/>
  <c r="J77" i="7" s="1"/>
  <c r="BF77" i="7" s="1"/>
  <c r="CO29" i="1"/>
  <c r="DA29" i="1" s="1"/>
  <c r="I29" i="7" s="1"/>
  <c r="BE29" i="7" s="1"/>
  <c r="CK100" i="1"/>
  <c r="CW100" i="1" s="1"/>
  <c r="E100" i="7" s="1"/>
  <c r="BA100" i="7" s="1"/>
  <c r="CQ79" i="1"/>
  <c r="DC79" i="1" s="1"/>
  <c r="K79" i="7" s="1"/>
  <c r="BG79" i="7" s="1"/>
  <c r="CQ96" i="1"/>
  <c r="DC96" i="1" s="1"/>
  <c r="K96" i="7" s="1"/>
  <c r="BG96" i="7" s="1"/>
  <c r="CV81" i="1"/>
  <c r="DH81" i="1" s="1"/>
  <c r="P81" i="7" s="1"/>
  <c r="BL81" i="7" s="1"/>
  <c r="CL104" i="1"/>
  <c r="CX104" i="1" s="1"/>
  <c r="F104" i="7" s="1"/>
  <c r="BB104" i="7" s="1"/>
  <c r="CK79" i="1"/>
  <c r="CW79" i="1" s="1"/>
  <c r="E79" i="7" s="1"/>
  <c r="BA79" i="7" s="1"/>
  <c r="CL111" i="1"/>
  <c r="CX111" i="1" s="1"/>
  <c r="F111" i="7" s="1"/>
  <c r="BB111" i="7" s="1"/>
  <c r="CT64" i="1"/>
  <c r="DF64" i="1" s="1"/>
  <c r="N64" i="7" s="1"/>
  <c r="BJ64" i="7" s="1"/>
  <c r="CS72" i="1"/>
  <c r="DE72" i="1" s="1"/>
  <c r="M72" i="7" s="1"/>
  <c r="BI72" i="7" s="1"/>
  <c r="CR66" i="1"/>
  <c r="DD66" i="1" s="1"/>
  <c r="L66" i="7" s="1"/>
  <c r="BH66" i="7" s="1"/>
  <c r="CR104" i="1"/>
  <c r="DD104" i="1" s="1"/>
  <c r="L104" i="7" s="1"/>
  <c r="BH104" i="7" s="1"/>
  <c r="CT50" i="1"/>
  <c r="DF50" i="1" s="1"/>
  <c r="N50" i="7" s="1"/>
  <c r="BJ50" i="7" s="1"/>
  <c r="CR84" i="1"/>
  <c r="DD84" i="1" s="1"/>
  <c r="L84" i="7" s="1"/>
  <c r="BH84" i="7" s="1"/>
  <c r="CM33" i="1"/>
  <c r="CY33" i="1" s="1"/>
  <c r="G33" i="7" s="1"/>
  <c r="BC33" i="7" s="1"/>
  <c r="CT76" i="1"/>
  <c r="DF76" i="1" s="1"/>
  <c r="N76" i="7" s="1"/>
  <c r="BJ76" i="7" s="1"/>
  <c r="CS83" i="1"/>
  <c r="DE83" i="1" s="1"/>
  <c r="M83" i="7" s="1"/>
  <c r="BI83" i="7" s="1"/>
  <c r="CM71" i="1"/>
  <c r="CY71" i="1" s="1"/>
  <c r="G71" i="7" s="1"/>
  <c r="BC71" i="7" s="1"/>
  <c r="CP28" i="1"/>
  <c r="DB28" i="1" s="1"/>
  <c r="J28" i="7" s="1"/>
  <c r="BF28" i="7" s="1"/>
  <c r="CS39" i="1"/>
  <c r="DE39" i="1" s="1"/>
  <c r="M39" i="7" s="1"/>
  <c r="BI39" i="7" s="1"/>
  <c r="CS79" i="1"/>
  <c r="DE79" i="1" s="1"/>
  <c r="M79" i="7" s="1"/>
  <c r="BI79" i="7" s="1"/>
  <c r="CR114" i="1"/>
  <c r="DD114" i="1" s="1"/>
  <c r="L114" i="7" s="1"/>
  <c r="BH114" i="7" s="1"/>
  <c r="CT55" i="1"/>
  <c r="DF55" i="1" s="1"/>
  <c r="N55" i="7" s="1"/>
  <c r="BJ55" i="7" s="1"/>
  <c r="CQ9" i="1"/>
  <c r="DC9" i="1" s="1"/>
  <c r="K9" i="7" s="1"/>
  <c r="BG9" i="7" s="1"/>
  <c r="CK11" i="1"/>
  <c r="CW11" i="1" s="1"/>
  <c r="E11" i="7" s="1"/>
  <c r="BA11" i="7" s="1"/>
  <c r="CT20" i="1"/>
  <c r="DF20" i="1" s="1"/>
  <c r="N20" i="7" s="1"/>
  <c r="BJ20" i="7" s="1"/>
  <c r="CP27" i="1"/>
  <c r="DB27" i="1" s="1"/>
  <c r="J27" i="7" s="1"/>
  <c r="BF27" i="7" s="1"/>
  <c r="CP37" i="1"/>
  <c r="DB37" i="1" s="1"/>
  <c r="J37" i="7" s="1"/>
  <c r="BF37" i="7" s="1"/>
  <c r="CQ26" i="1"/>
  <c r="DC26" i="1" s="1"/>
  <c r="K26" i="7" s="1"/>
  <c r="BG26" i="7" s="1"/>
  <c r="CL12" i="1"/>
  <c r="CX12" i="1" s="1"/>
  <c r="F12" i="7" s="1"/>
  <c r="BB12" i="7" s="1"/>
  <c r="CU85" i="1"/>
  <c r="DG85" i="1" s="1"/>
  <c r="O85" i="7" s="1"/>
  <c r="BK85" i="7" s="1"/>
  <c r="CL42" i="1"/>
  <c r="CX42" i="1" s="1"/>
  <c r="F42" i="7" s="1"/>
  <c r="BB42" i="7" s="1"/>
  <c r="CT52" i="1"/>
  <c r="DF52" i="1" s="1"/>
  <c r="N52" i="7" s="1"/>
  <c r="BJ52" i="7" s="1"/>
  <c r="CQ32" i="1"/>
  <c r="DC32" i="1" s="1"/>
  <c r="K32" i="7" s="1"/>
  <c r="BG32" i="7" s="1"/>
  <c r="CU84" i="1"/>
  <c r="DG84" i="1" s="1"/>
  <c r="O84" i="7" s="1"/>
  <c r="BK84" i="7" s="1"/>
  <c r="CS73" i="1"/>
  <c r="DE73" i="1" s="1"/>
  <c r="M73" i="7" s="1"/>
  <c r="BI73" i="7" s="1"/>
  <c r="CK7" i="1"/>
  <c r="CW7" i="1" s="1"/>
  <c r="E7" i="7" s="1"/>
  <c r="BA7" i="7" s="1"/>
  <c r="CP49" i="1"/>
  <c r="DB49" i="1" s="1"/>
  <c r="J49" i="7" s="1"/>
  <c r="BF49" i="7" s="1"/>
  <c r="CK59" i="1"/>
  <c r="CW59" i="1" s="1"/>
  <c r="E59" i="7" s="1"/>
  <c r="BA59" i="7" s="1"/>
  <c r="CR89" i="1"/>
  <c r="DD89" i="1" s="1"/>
  <c r="L89" i="7" s="1"/>
  <c r="BH89" i="7" s="1"/>
  <c r="CV78" i="1"/>
  <c r="DH78" i="1" s="1"/>
  <c r="P78" i="7" s="1"/>
  <c r="BL78" i="7" s="1"/>
  <c r="CR142" i="1"/>
  <c r="DD142" i="1" s="1"/>
  <c r="L142" i="7" s="1"/>
  <c r="BH142" i="7" s="1"/>
  <c r="CQ44" i="1"/>
  <c r="DC44" i="1" s="1"/>
  <c r="K44" i="7" s="1"/>
  <c r="BG44" i="7" s="1"/>
  <c r="CO71" i="1"/>
  <c r="DA71" i="1" s="1"/>
  <c r="I71" i="7" s="1"/>
  <c r="BE71" i="7" s="1"/>
  <c r="CQ70" i="1"/>
  <c r="DC70" i="1" s="1"/>
  <c r="K70" i="7" s="1"/>
  <c r="BG70" i="7" s="1"/>
  <c r="CQ48" i="1"/>
  <c r="DC48" i="1" s="1"/>
  <c r="K48" i="7" s="1"/>
  <c r="BG48" i="7" s="1"/>
  <c r="CK60" i="1"/>
  <c r="CW60" i="1" s="1"/>
  <c r="E60" i="7" s="1"/>
  <c r="BA60" i="7" s="1"/>
  <c r="CN59" i="1"/>
  <c r="CZ59" i="1" s="1"/>
  <c r="H59" i="7" s="1"/>
  <c r="BD59" i="7" s="1"/>
  <c r="CK109" i="1"/>
  <c r="CW109" i="1" s="1"/>
  <c r="E109" i="7" s="1"/>
  <c r="BA109" i="7" s="1"/>
  <c r="CU79" i="1"/>
  <c r="DG79" i="1" s="1"/>
  <c r="O79" i="7" s="1"/>
  <c r="BK79" i="7" s="1"/>
  <c r="CP46" i="1"/>
  <c r="DB46" i="1" s="1"/>
  <c r="J46" i="7" s="1"/>
  <c r="BF46" i="7" s="1"/>
  <c r="CU110" i="1"/>
  <c r="DG110" i="1" s="1"/>
  <c r="O110" i="7" s="1"/>
  <c r="BK110" i="7" s="1"/>
  <c r="CS55" i="1"/>
  <c r="DE55" i="1" s="1"/>
  <c r="M55" i="7" s="1"/>
  <c r="BI55" i="7" s="1"/>
  <c r="CK142" i="1"/>
  <c r="CW142" i="1" s="1"/>
  <c r="E142" i="7" s="1"/>
  <c r="BA142" i="7" s="1"/>
  <c r="CT113" i="1"/>
  <c r="DF113" i="1" s="1"/>
  <c r="N113" i="7" s="1"/>
  <c r="BJ113" i="7" s="1"/>
  <c r="CT96" i="1"/>
  <c r="DF96" i="1" s="1"/>
  <c r="N96" i="7" s="1"/>
  <c r="BJ96" i="7" s="1"/>
  <c r="CP40" i="1"/>
  <c r="DB40" i="1" s="1"/>
  <c r="J40" i="7" s="1"/>
  <c r="BF40" i="7" s="1"/>
  <c r="CV94" i="1"/>
  <c r="DH94" i="1" s="1"/>
  <c r="P94" i="7" s="1"/>
  <c r="BL94" i="7" s="1"/>
  <c r="CL32" i="1"/>
  <c r="CX32" i="1" s="1"/>
  <c r="F32" i="7" s="1"/>
  <c r="BB32" i="7" s="1"/>
  <c r="CS93" i="1"/>
  <c r="DE93" i="1" s="1"/>
  <c r="M93" i="7" s="1"/>
  <c r="BI93" i="7" s="1"/>
  <c r="CP115" i="1"/>
  <c r="DB115" i="1" s="1"/>
  <c r="J115" i="7" s="1"/>
  <c r="BF115" i="7" s="1"/>
  <c r="CT89" i="1"/>
  <c r="DF89" i="1" s="1"/>
  <c r="N89" i="7" s="1"/>
  <c r="BJ89" i="7" s="1"/>
  <c r="CR52" i="1"/>
  <c r="DD52" i="1" s="1"/>
  <c r="L52" i="7" s="1"/>
  <c r="BH52" i="7" s="1"/>
  <c r="CQ18" i="1"/>
  <c r="DC18" i="1" s="1"/>
  <c r="K18" i="7" s="1"/>
  <c r="BG18" i="7" s="1"/>
  <c r="CR106" i="1"/>
  <c r="DD106" i="1" s="1"/>
  <c r="L106" i="7" s="1"/>
  <c r="BH106" i="7" s="1"/>
  <c r="CR97" i="1"/>
  <c r="DD97" i="1" s="1"/>
  <c r="L97" i="7" s="1"/>
  <c r="BH97" i="7" s="1"/>
  <c r="CQ45" i="1"/>
  <c r="DC45" i="1" s="1"/>
  <c r="K45" i="7" s="1"/>
  <c r="BG45" i="7" s="1"/>
  <c r="CQ106" i="1"/>
  <c r="DC106" i="1" s="1"/>
  <c r="K106" i="7" s="1"/>
  <c r="BG106" i="7" s="1"/>
  <c r="CL69" i="1"/>
  <c r="CX69" i="1" s="1"/>
  <c r="F69" i="7" s="1"/>
  <c r="BB69" i="7" s="1"/>
  <c r="CR25" i="1"/>
  <c r="DD25" i="1" s="1"/>
  <c r="L25" i="7" s="1"/>
  <c r="BH25" i="7" s="1"/>
  <c r="CQ73" i="1"/>
  <c r="DC73" i="1" s="1"/>
  <c r="K73" i="7" s="1"/>
  <c r="BG73" i="7" s="1"/>
  <c r="CP12" i="1"/>
  <c r="DB12" i="1" s="1"/>
  <c r="J12" i="7" s="1"/>
  <c r="BF12" i="7" s="1"/>
  <c r="CT115" i="1"/>
  <c r="DF115" i="1" s="1"/>
  <c r="N115" i="7" s="1"/>
  <c r="BJ115" i="7" s="1"/>
  <c r="CK61" i="1"/>
  <c r="CW61" i="1" s="1"/>
  <c r="E61" i="7" s="1"/>
  <c r="BA61" i="7" s="1"/>
  <c r="CR107" i="1"/>
  <c r="DD107" i="1" s="1"/>
  <c r="L107" i="7" s="1"/>
  <c r="BH107" i="7" s="1"/>
  <c r="CP104" i="1"/>
  <c r="DB104" i="1" s="1"/>
  <c r="J104" i="7" s="1"/>
  <c r="BF104" i="7" s="1"/>
  <c r="CO60" i="1"/>
  <c r="DA60" i="1" s="1"/>
  <c r="I60" i="7" s="1"/>
  <c r="BE60" i="7" s="1"/>
  <c r="CT12" i="1"/>
  <c r="DF12" i="1" s="1"/>
  <c r="N12" i="7" s="1"/>
  <c r="BJ12" i="7" s="1"/>
  <c r="CL81" i="1"/>
  <c r="CX81" i="1" s="1"/>
  <c r="F81" i="7" s="1"/>
  <c r="BB81" i="7" s="1"/>
  <c r="CQ83" i="1"/>
  <c r="DC83" i="1" s="1"/>
  <c r="K83" i="7" s="1"/>
  <c r="BG83" i="7" s="1"/>
  <c r="CM51" i="1"/>
  <c r="CY51" i="1" s="1"/>
  <c r="G51" i="7" s="1"/>
  <c r="BC51" i="7" s="1"/>
  <c r="CO85" i="1"/>
  <c r="DA85" i="1" s="1"/>
  <c r="I85" i="7" s="1"/>
  <c r="BE85" i="7" s="1"/>
  <c r="CR37" i="1"/>
  <c r="DD37" i="1" s="1"/>
  <c r="L37" i="7" s="1"/>
  <c r="BH37" i="7" s="1"/>
  <c r="CT11" i="1"/>
  <c r="DF11" i="1" s="1"/>
  <c r="N11" i="7" s="1"/>
  <c r="BJ11" i="7" s="1"/>
  <c r="CM85" i="1"/>
  <c r="CY85" i="1" s="1"/>
  <c r="G85" i="7" s="1"/>
  <c r="BC85" i="7" s="1"/>
  <c r="CM68" i="1"/>
  <c r="CY68" i="1" s="1"/>
  <c r="G68" i="7" s="1"/>
  <c r="BC68" i="7" s="1"/>
  <c r="CP31" i="1"/>
  <c r="DB31" i="1" s="1"/>
  <c r="J31" i="7" s="1"/>
  <c r="BF31" i="7" s="1"/>
  <c r="CR47" i="1"/>
  <c r="DD47" i="1" s="1"/>
  <c r="L47" i="7" s="1"/>
  <c r="BH47" i="7" s="1"/>
  <c r="CP65" i="1"/>
  <c r="DB65" i="1" s="1"/>
  <c r="J65" i="7" s="1"/>
  <c r="BF65" i="7" s="1"/>
  <c r="CQ55" i="1"/>
  <c r="DC55" i="1" s="1"/>
  <c r="K55" i="7" s="1"/>
  <c r="BG55" i="7" s="1"/>
  <c r="CT73" i="1"/>
  <c r="DF73" i="1" s="1"/>
  <c r="N73" i="7" s="1"/>
  <c r="BJ73" i="7" s="1"/>
  <c r="CQ24" i="1"/>
  <c r="DC24" i="1" s="1"/>
  <c r="K24" i="7" s="1"/>
  <c r="BG24" i="7" s="1"/>
  <c r="CP107" i="1"/>
  <c r="DB107" i="1" s="1"/>
  <c r="J107" i="7" s="1"/>
  <c r="BF107" i="7" s="1"/>
  <c r="CK42" i="1"/>
  <c r="CW42" i="1" s="1"/>
  <c r="E42" i="7" s="1"/>
  <c r="BA42" i="7" s="1"/>
  <c r="CM59" i="1"/>
  <c r="CY59" i="1" s="1"/>
  <c r="G59" i="7" s="1"/>
  <c r="BC59" i="7" s="1"/>
  <c r="CT25" i="1"/>
  <c r="DF25" i="1" s="1"/>
  <c r="N25" i="7" s="1"/>
  <c r="BJ25" i="7" s="1"/>
  <c r="CQ57" i="1"/>
  <c r="DC57" i="1" s="1"/>
  <c r="K57" i="7" s="1"/>
  <c r="BG57" i="7" s="1"/>
  <c r="CS59" i="1"/>
  <c r="DE59" i="1" s="1"/>
  <c r="M59" i="7" s="1"/>
  <c r="BI59" i="7" s="1"/>
  <c r="CL61" i="1"/>
  <c r="CX61" i="1" s="1"/>
  <c r="F61" i="7" s="1"/>
  <c r="BB61" i="7" s="1"/>
  <c r="CO54" i="1"/>
  <c r="DA54" i="1" s="1"/>
  <c r="I54" i="7" s="1"/>
  <c r="BE54" i="7" s="1"/>
  <c r="CQ58" i="1"/>
  <c r="DC58" i="1" s="1"/>
  <c r="K58" i="7" s="1"/>
  <c r="BG58" i="7" s="1"/>
  <c r="CK51" i="1"/>
  <c r="CW51" i="1" s="1"/>
  <c r="E51" i="7" s="1"/>
  <c r="BA51" i="7" s="1"/>
  <c r="CR29" i="1"/>
  <c r="DD29" i="1" s="1"/>
  <c r="L29" i="7" s="1"/>
  <c r="BH29" i="7" s="1"/>
  <c r="CL85" i="1"/>
  <c r="CX85" i="1" s="1"/>
  <c r="F85" i="7" s="1"/>
  <c r="BB85" i="7" s="1"/>
  <c r="CT6" i="1"/>
  <c r="DF6" i="1" s="1"/>
  <c r="N6" i="7" s="1"/>
  <c r="BJ6" i="7" s="1"/>
  <c r="CS6" i="1"/>
  <c r="DE6" i="1" s="1"/>
  <c r="M6" i="7" s="1"/>
  <c r="BI6" i="7" s="1"/>
  <c r="CM87" i="1"/>
  <c r="CY87" i="1" s="1"/>
  <c r="G87" i="7" s="1"/>
  <c r="BC87" i="7" s="1"/>
  <c r="CR24" i="1"/>
  <c r="DD24" i="1" s="1"/>
  <c r="L24" i="7" s="1"/>
  <c r="BH24" i="7" s="1"/>
  <c r="CO24" i="1"/>
  <c r="DA24" i="1" s="1"/>
  <c r="I24" i="7" s="1"/>
  <c r="BE24" i="7" s="1"/>
  <c r="CU115" i="1"/>
  <c r="DG115" i="1" s="1"/>
  <c r="O115" i="7" s="1"/>
  <c r="BK115" i="7" s="1"/>
  <c r="CQ107" i="1"/>
  <c r="DC107" i="1" s="1"/>
  <c r="K107" i="7" s="1"/>
  <c r="BG107" i="7" s="1"/>
  <c r="CK67" i="1"/>
  <c r="CW67" i="1" s="1"/>
  <c r="E67" i="7" s="1"/>
  <c r="BA67" i="7" s="1"/>
  <c r="CK94" i="1"/>
  <c r="CW94" i="1" s="1"/>
  <c r="E94" i="7" s="1"/>
  <c r="BA94" i="7" s="1"/>
  <c r="CS33" i="1"/>
  <c r="DE33" i="1" s="1"/>
  <c r="M33" i="7" s="1"/>
  <c r="BI33" i="7" s="1"/>
  <c r="CR10" i="1"/>
  <c r="DD10" i="1" s="1"/>
  <c r="L10" i="7" s="1"/>
  <c r="BH10" i="7" s="1"/>
  <c r="CU8" i="1"/>
  <c r="DG8" i="1" s="1"/>
  <c r="O8" i="7" s="1"/>
  <c r="BK8" i="7" s="1"/>
  <c r="CU44" i="1"/>
  <c r="DG44" i="1" s="1"/>
  <c r="O44" i="7" s="1"/>
  <c r="BK44" i="7" s="1"/>
  <c r="CQ41" i="1"/>
  <c r="DC41" i="1" s="1"/>
  <c r="K41" i="7" s="1"/>
  <c r="BG41" i="7" s="1"/>
  <c r="CR77" i="1"/>
  <c r="DD77" i="1" s="1"/>
  <c r="L77" i="7" s="1"/>
  <c r="BH77" i="7" s="1"/>
  <c r="CT99" i="1"/>
  <c r="DF99" i="1" s="1"/>
  <c r="N99" i="7" s="1"/>
  <c r="BJ99" i="7" s="1"/>
  <c r="CR51" i="1"/>
  <c r="DD51" i="1" s="1"/>
  <c r="L51" i="7" s="1"/>
  <c r="BH51" i="7" s="1"/>
  <c r="CQ92" i="1"/>
  <c r="DC92" i="1" s="1"/>
  <c r="K92" i="7" s="1"/>
  <c r="BG92" i="7" s="1"/>
  <c r="CT68" i="1"/>
  <c r="DF68" i="1" s="1"/>
  <c r="N68" i="7" s="1"/>
  <c r="BJ68" i="7" s="1"/>
  <c r="CP109" i="1"/>
  <c r="DB109" i="1" s="1"/>
  <c r="J109" i="7" s="1"/>
  <c r="BF109" i="7" s="1"/>
  <c r="CR12" i="1"/>
  <c r="DD12" i="1" s="1"/>
  <c r="L12" i="7" s="1"/>
  <c r="BH12" i="7" s="1"/>
  <c r="CK16" i="1"/>
  <c r="CW16" i="1" s="1"/>
  <c r="E16" i="7" s="1"/>
  <c r="BA16" i="7" s="1"/>
  <c r="CV26" i="1"/>
  <c r="DH26" i="1" s="1"/>
  <c r="P26" i="7" s="1"/>
  <c r="BL26" i="7" s="1"/>
  <c r="CM29" i="1"/>
  <c r="CY29" i="1" s="1"/>
  <c r="G29" i="7" s="1"/>
  <c r="BC29" i="7" s="1"/>
  <c r="CS23" i="1"/>
  <c r="DE23" i="1" s="1"/>
  <c r="M23" i="7" s="1"/>
  <c r="BI23" i="7" s="1"/>
  <c r="CM6" i="1"/>
  <c r="CY6" i="1" s="1"/>
  <c r="G6" i="7" s="1"/>
  <c r="BC6" i="7" s="1"/>
  <c r="CS30" i="1"/>
  <c r="DE30" i="1" s="1"/>
  <c r="M30" i="7" s="1"/>
  <c r="BI30" i="7" s="1"/>
  <c r="CS84" i="1"/>
  <c r="DE84" i="1" s="1"/>
  <c r="M84" i="7" s="1"/>
  <c r="BI84" i="7" s="1"/>
  <c r="CM40" i="1"/>
  <c r="CY40" i="1" s="1"/>
  <c r="G40" i="7" s="1"/>
  <c r="BC40" i="7" s="1"/>
  <c r="CR99" i="1"/>
  <c r="DD99" i="1" s="1"/>
  <c r="L99" i="7" s="1"/>
  <c r="BH99" i="7" s="1"/>
  <c r="CT85" i="1"/>
  <c r="DF85" i="1" s="1"/>
  <c r="N85" i="7" s="1"/>
  <c r="BJ85" i="7" s="1"/>
  <c r="CS65" i="1"/>
  <c r="DE65" i="1" s="1"/>
  <c r="M65" i="7" s="1"/>
  <c r="BI65" i="7" s="1"/>
  <c r="CS106" i="1"/>
  <c r="DE106" i="1" s="1"/>
  <c r="M106" i="7" s="1"/>
  <c r="BI106" i="7" s="1"/>
  <c r="CT56" i="1"/>
  <c r="DF56" i="1" s="1"/>
  <c r="N56" i="7" s="1"/>
  <c r="BJ56" i="7" s="1"/>
  <c r="CS85" i="1"/>
  <c r="DE85" i="1" s="1"/>
  <c r="M85" i="7" s="1"/>
  <c r="BI85" i="7" s="1"/>
  <c r="CR61" i="1"/>
  <c r="DD61" i="1" s="1"/>
  <c r="L61" i="7" s="1"/>
  <c r="BH61" i="7" s="1"/>
  <c r="CN79" i="1"/>
  <c r="CZ79" i="1" s="1"/>
  <c r="H79" i="7" s="1"/>
  <c r="BD79" i="7" s="1"/>
  <c r="CP69" i="1"/>
  <c r="DB69" i="1" s="1"/>
  <c r="J69" i="7" s="1"/>
  <c r="BF69" i="7" s="1"/>
  <c r="CO52" i="1"/>
  <c r="DA52" i="1" s="1"/>
  <c r="I52" i="7" s="1"/>
  <c r="BE52" i="7" s="1"/>
  <c r="CQ95" i="1"/>
  <c r="DC95" i="1" s="1"/>
  <c r="K95" i="7" s="1"/>
  <c r="BG95" i="7" s="1"/>
  <c r="CQ97" i="1"/>
  <c r="DC97" i="1" s="1"/>
  <c r="K97" i="7" s="1"/>
  <c r="BG97" i="7" s="1"/>
  <c r="CT21" i="1"/>
  <c r="DF21" i="1" s="1"/>
  <c r="N21" i="7" s="1"/>
  <c r="BJ21" i="7" s="1"/>
  <c r="CU12" i="1"/>
  <c r="DG12" i="1" s="1"/>
  <c r="O12" i="7" s="1"/>
  <c r="BK12" i="7" s="1"/>
  <c r="CU100" i="1"/>
  <c r="DG100" i="1" s="1"/>
  <c r="O100" i="7" s="1"/>
  <c r="BK100" i="7" s="1"/>
  <c r="CK39" i="1"/>
  <c r="CW39" i="1" s="1"/>
  <c r="E39" i="7" s="1"/>
  <c r="BA39" i="7" s="1"/>
  <c r="CR6" i="1"/>
  <c r="DD6" i="1" s="1"/>
  <c r="L6" i="7" s="1"/>
  <c r="BH6" i="7" s="1"/>
  <c r="CR65" i="1"/>
  <c r="DD65" i="1" s="1"/>
  <c r="L65" i="7" s="1"/>
  <c r="BH65" i="7" s="1"/>
  <c r="CK37" i="1"/>
  <c r="CW37" i="1" s="1"/>
  <c r="E37" i="7" s="1"/>
  <c r="BA37" i="7" s="1"/>
  <c r="CK26" i="1"/>
  <c r="CW26" i="1" s="1"/>
  <c r="E26" i="7" s="1"/>
  <c r="BA26" i="7" s="1"/>
  <c r="CK44" i="1"/>
  <c r="CW44" i="1" s="1"/>
  <c r="E44" i="7" s="1"/>
  <c r="BA44" i="7" s="1"/>
  <c r="CK8" i="1"/>
  <c r="CW8" i="1" s="1"/>
  <c r="E8" i="7" s="1"/>
  <c r="BA8" i="7" s="1"/>
  <c r="CK105" i="1"/>
  <c r="CW105" i="1" s="1"/>
  <c r="E105" i="7" s="1"/>
  <c r="BA105" i="7" s="1"/>
  <c r="CU16" i="1"/>
  <c r="DG16" i="1" s="1"/>
  <c r="O16" i="7" s="1"/>
  <c r="BK16" i="7" s="1"/>
  <c r="CP30" i="1"/>
  <c r="DB30" i="1" s="1"/>
  <c r="J30" i="7" s="1"/>
  <c r="BF30" i="7" s="1"/>
  <c r="CR9" i="1"/>
  <c r="DD9" i="1" s="1"/>
  <c r="L9" i="7" s="1"/>
  <c r="BH9" i="7" s="1"/>
  <c r="CU52" i="1"/>
  <c r="DG52" i="1" s="1"/>
  <c r="O52" i="7" s="1"/>
  <c r="BK52" i="7" s="1"/>
  <c r="CT112" i="1"/>
  <c r="DF112" i="1" s="1"/>
  <c r="N112" i="7" s="1"/>
  <c r="BJ112" i="7" s="1"/>
  <c r="CN112" i="1"/>
  <c r="CZ112" i="1" s="1"/>
  <c r="H112" i="7" s="1"/>
  <c r="BD112" i="7" s="1"/>
  <c r="CS11" i="1"/>
  <c r="DE11" i="1" s="1"/>
  <c r="M11" i="7" s="1"/>
  <c r="BI11" i="7" s="1"/>
  <c r="CQ52" i="1"/>
  <c r="DC52" i="1" s="1"/>
  <c r="K52" i="7" s="1"/>
  <c r="BG52" i="7" s="1"/>
  <c r="CU87" i="1"/>
  <c r="DG87" i="1" s="1"/>
  <c r="O87" i="7" s="1"/>
  <c r="BK87" i="7" s="1"/>
  <c r="CU93" i="1"/>
  <c r="DG93" i="1" s="1"/>
  <c r="O93" i="7" s="1"/>
  <c r="BK93" i="7" s="1"/>
  <c r="CK85" i="1"/>
  <c r="CW85" i="1" s="1"/>
  <c r="E85" i="7" s="1"/>
  <c r="BA85" i="7" s="1"/>
  <c r="CP11" i="1"/>
  <c r="DB11" i="1" s="1"/>
  <c r="J11" i="7" s="1"/>
  <c r="BF11" i="7" s="1"/>
  <c r="CT101" i="1"/>
  <c r="DF101" i="1" s="1"/>
  <c r="N101" i="7" s="1"/>
  <c r="BJ101" i="7" s="1"/>
  <c r="CN55" i="1"/>
  <c r="CZ55" i="1" s="1"/>
  <c r="H55" i="7" s="1"/>
  <c r="BD55" i="7" s="1"/>
  <c r="CP95" i="1"/>
  <c r="DB95" i="1" s="1"/>
  <c r="J95" i="7" s="1"/>
  <c r="BF95" i="7" s="1"/>
  <c r="CS28" i="1"/>
  <c r="DE28" i="1" s="1"/>
  <c r="M28" i="7" s="1"/>
  <c r="BI28" i="7" s="1"/>
  <c r="CQ65" i="1"/>
  <c r="DC65" i="1" s="1"/>
  <c r="K65" i="7" s="1"/>
  <c r="BG65" i="7" s="1"/>
  <c r="CV42" i="1"/>
  <c r="DH42" i="1" s="1"/>
  <c r="P42" i="7" s="1"/>
  <c r="BL42" i="7" s="1"/>
  <c r="CS63" i="1"/>
  <c r="DE63" i="1" s="1"/>
  <c r="M63" i="7" s="1"/>
  <c r="BI63" i="7" s="1"/>
  <c r="CV58" i="1"/>
  <c r="DH58" i="1" s="1"/>
  <c r="P58" i="7" s="1"/>
  <c r="BL58" i="7" s="1"/>
  <c r="CU43" i="1"/>
  <c r="DG43" i="1" s="1"/>
  <c r="O43" i="7" s="1"/>
  <c r="BK43" i="7" s="1"/>
  <c r="CR18" i="1"/>
  <c r="DD18" i="1" s="1"/>
  <c r="L18" i="7" s="1"/>
  <c r="BH18" i="7" s="1"/>
  <c r="CU77" i="1"/>
  <c r="DG77" i="1" s="1"/>
  <c r="O77" i="7" s="1"/>
  <c r="BK77" i="7" s="1"/>
  <c r="CL80" i="1"/>
  <c r="CX80" i="1" s="1"/>
  <c r="F80" i="7" s="1"/>
  <c r="BB80" i="7" s="1"/>
  <c r="CV48" i="1"/>
  <c r="DH48" i="1" s="1"/>
  <c r="P48" i="7" s="1"/>
  <c r="BL48" i="7" s="1"/>
  <c r="CT69" i="1"/>
  <c r="DF69" i="1" s="1"/>
  <c r="N69" i="7" s="1"/>
  <c r="BJ69" i="7" s="1"/>
  <c r="CQ10" i="1"/>
  <c r="DC10" i="1" s="1"/>
  <c r="K10" i="7" s="1"/>
  <c r="BG10" i="7" s="1"/>
  <c r="CT83" i="1"/>
  <c r="DF83" i="1" s="1"/>
  <c r="N83" i="7" s="1"/>
  <c r="BJ83" i="7" s="1"/>
  <c r="CQ88" i="1"/>
  <c r="DC88" i="1" s="1"/>
  <c r="K88" i="7" s="1"/>
  <c r="BG88" i="7" s="1"/>
  <c r="CR23" i="1"/>
  <c r="DD23" i="1" s="1"/>
  <c r="L23" i="7" s="1"/>
  <c r="BH23" i="7" s="1"/>
  <c r="CL6" i="1"/>
  <c r="CX6" i="1" s="1"/>
  <c r="F6" i="7" s="1"/>
  <c r="BB6" i="7" s="1"/>
  <c r="CR50" i="1"/>
  <c r="DD50" i="1" s="1"/>
  <c r="L50" i="7" s="1"/>
  <c r="BH50" i="7" s="1"/>
  <c r="CM86" i="1"/>
  <c r="CY86" i="1" s="1"/>
  <c r="G86" i="7" s="1"/>
  <c r="BC86" i="7" s="1"/>
  <c r="CT18" i="1"/>
  <c r="DF18" i="1" s="1"/>
  <c r="N18" i="7" s="1"/>
  <c r="BJ18" i="7" s="1"/>
  <c r="CO70" i="1"/>
  <c r="DA70" i="1" s="1"/>
  <c r="I70" i="7" s="1"/>
  <c r="BE70" i="7" s="1"/>
  <c r="CV8" i="1"/>
  <c r="DH8" i="1" s="1"/>
  <c r="P8" i="7" s="1"/>
  <c r="BL8" i="7" s="1"/>
  <c r="CL25" i="1"/>
  <c r="CX25" i="1" s="1"/>
  <c r="F25" i="7" s="1"/>
  <c r="BB25" i="7" s="1"/>
  <c r="CM62" i="1"/>
  <c r="CY62" i="1" s="1"/>
  <c r="G62" i="7" s="1"/>
  <c r="BC62" i="7" s="1"/>
  <c r="CM73" i="1"/>
  <c r="CY73" i="1" s="1"/>
  <c r="G73" i="7" s="1"/>
  <c r="BC73" i="7" s="1"/>
  <c r="CP32" i="1"/>
  <c r="DB32" i="1" s="1"/>
  <c r="J32" i="7" s="1"/>
  <c r="BF32" i="7" s="1"/>
  <c r="CM53" i="1"/>
  <c r="CY53" i="1" s="1"/>
  <c r="G53" i="7" s="1"/>
  <c r="BC53" i="7" s="1"/>
  <c r="CP63" i="1"/>
  <c r="DB63" i="1" s="1"/>
  <c r="J63" i="7" s="1"/>
  <c r="BF63" i="7" s="1"/>
  <c r="CS10" i="1"/>
  <c r="DE10" i="1" s="1"/>
  <c r="M10" i="7" s="1"/>
  <c r="BI10" i="7" s="1"/>
  <c r="CQ103" i="1"/>
  <c r="DC103" i="1" s="1"/>
  <c r="K103" i="7" s="1"/>
  <c r="BG103" i="7" s="1"/>
  <c r="CL40" i="1"/>
  <c r="CX40" i="1" s="1"/>
  <c r="F40" i="7" s="1"/>
  <c r="BB40" i="7" s="1"/>
  <c r="CL79" i="1"/>
  <c r="CX79" i="1" s="1"/>
  <c r="F79" i="7" s="1"/>
  <c r="BB79" i="7" s="1"/>
  <c r="CL105" i="1"/>
  <c r="CX105" i="1" s="1"/>
  <c r="F105" i="7" s="1"/>
  <c r="BB105" i="7" s="1"/>
  <c r="CT109" i="1"/>
  <c r="DF109" i="1" s="1"/>
  <c r="N109" i="7" s="1"/>
  <c r="BJ109" i="7" s="1"/>
  <c r="CL92" i="1"/>
  <c r="CX92" i="1" s="1"/>
  <c r="F92" i="7" s="1"/>
  <c r="BB92" i="7" s="1"/>
  <c r="CN81" i="1"/>
  <c r="CZ81" i="1" s="1"/>
  <c r="H81" i="7" s="1"/>
  <c r="BD81" i="7" s="1"/>
  <c r="CM81" i="1"/>
  <c r="CY81" i="1" s="1"/>
  <c r="G81" i="7" s="1"/>
  <c r="BC81" i="7" s="1"/>
  <c r="CV63" i="1"/>
  <c r="DH63" i="1" s="1"/>
  <c r="P63" i="7" s="1"/>
  <c r="BL63" i="7" s="1"/>
  <c r="CK107" i="1"/>
  <c r="CW107" i="1" s="1"/>
  <c r="E107" i="7" s="1"/>
  <c r="BA107" i="7" s="1"/>
  <c r="CL50" i="1"/>
  <c r="CX50" i="1" s="1"/>
  <c r="F50" i="7" s="1"/>
  <c r="BB50" i="7" s="1"/>
  <c r="CK113" i="1"/>
  <c r="CW113" i="1" s="1"/>
  <c r="E113" i="7" s="1"/>
  <c r="BA113" i="7" s="1"/>
  <c r="CN76" i="1"/>
  <c r="CZ76" i="1" s="1"/>
  <c r="H76" i="7" s="1"/>
  <c r="BD76" i="7" s="1"/>
  <c r="CV46" i="1"/>
  <c r="DH46" i="1" s="1"/>
  <c r="P46" i="7" s="1"/>
  <c r="BL46" i="7" s="1"/>
  <c r="CS114" i="1"/>
  <c r="DE114" i="1" s="1"/>
  <c r="M114" i="7" s="1"/>
  <c r="BI114" i="7" s="1"/>
  <c r="CL115" i="1"/>
  <c r="CX115" i="1" s="1"/>
  <c r="F115" i="7" s="1"/>
  <c r="BB115" i="7" s="1"/>
  <c r="CR30" i="1"/>
  <c r="DD30" i="1" s="1"/>
  <c r="L30" i="7" s="1"/>
  <c r="BH30" i="7" s="1"/>
  <c r="CP64" i="1"/>
  <c r="DB64" i="1" s="1"/>
  <c r="J64" i="7" s="1"/>
  <c r="BF64" i="7" s="1"/>
  <c r="CM92" i="1"/>
  <c r="CY92" i="1" s="1"/>
  <c r="G92" i="7" s="1"/>
  <c r="BC92" i="7" s="1"/>
  <c r="CO109" i="1"/>
  <c r="DA109" i="1" s="1"/>
  <c r="I109" i="7" s="1"/>
  <c r="BE109" i="7" s="1"/>
  <c r="CT67" i="1"/>
  <c r="DF67" i="1" s="1"/>
  <c r="N67" i="7" s="1"/>
  <c r="BJ67" i="7" s="1"/>
  <c r="CU68" i="1"/>
  <c r="DG68" i="1" s="1"/>
  <c r="O68" i="7" s="1"/>
  <c r="BK68" i="7" s="1"/>
  <c r="CP105" i="1"/>
  <c r="DB105" i="1" s="1"/>
  <c r="J105" i="7" s="1"/>
  <c r="BF105" i="7" s="1"/>
  <c r="CM106" i="1"/>
  <c r="CY106" i="1" s="1"/>
  <c r="G106" i="7" s="1"/>
  <c r="BC106" i="7" s="1"/>
  <c r="CV40" i="1"/>
  <c r="DH40" i="1" s="1"/>
  <c r="P40" i="7" s="1"/>
  <c r="BL40" i="7" s="1"/>
  <c r="CM24" i="1"/>
  <c r="CY24" i="1" s="1"/>
  <c r="G24" i="7" s="1"/>
  <c r="BC24" i="7" s="1"/>
  <c r="CV53" i="1"/>
  <c r="DH53" i="1" s="1"/>
  <c r="P53" i="7" s="1"/>
  <c r="BL53" i="7" s="1"/>
  <c r="CT35" i="1"/>
  <c r="DF35" i="1" s="1"/>
  <c r="N35" i="7" s="1"/>
  <c r="BJ35" i="7" s="1"/>
  <c r="CS111" i="1"/>
  <c r="DE111" i="1" s="1"/>
  <c r="M111" i="7" s="1"/>
  <c r="BI111" i="7" s="1"/>
  <c r="CQ12" i="1"/>
  <c r="DC12" i="1" s="1"/>
  <c r="K12" i="7" s="1"/>
  <c r="BG12" i="7" s="1"/>
  <c r="CO8" i="1"/>
  <c r="DA8" i="1" s="1"/>
  <c r="I8" i="7" s="1"/>
  <c r="BE8" i="7" s="1"/>
  <c r="CM103" i="1"/>
  <c r="CY103" i="1" s="1"/>
  <c r="G103" i="7" s="1"/>
  <c r="BC103" i="7" s="1"/>
  <c r="CS18" i="1"/>
  <c r="DE18" i="1" s="1"/>
  <c r="M18" i="7" s="1"/>
  <c r="BI18" i="7" s="1"/>
  <c r="CL90" i="1"/>
  <c r="CX90" i="1" s="1"/>
  <c r="F90" i="7" s="1"/>
  <c r="BB90" i="7" s="1"/>
  <c r="CQ86" i="1"/>
  <c r="DC86" i="1" s="1"/>
  <c r="K86" i="7" s="1"/>
  <c r="BG86" i="7" s="1"/>
  <c r="CQ42" i="1"/>
  <c r="DC42" i="1" s="1"/>
  <c r="K42" i="7" s="1"/>
  <c r="BG42" i="7" s="1"/>
  <c r="CN29" i="1"/>
  <c r="CZ29" i="1" s="1"/>
  <c r="H29" i="7" s="1"/>
  <c r="BD29" i="7" s="1"/>
  <c r="CQ113" i="1"/>
  <c r="DC113" i="1" s="1"/>
  <c r="K113" i="7" s="1"/>
  <c r="BG113" i="7" s="1"/>
  <c r="CL29" i="1"/>
  <c r="CX29" i="1" s="1"/>
  <c r="F29" i="7" s="1"/>
  <c r="BB29" i="7" s="1"/>
  <c r="CP26" i="1"/>
  <c r="DB26" i="1" s="1"/>
  <c r="J26" i="7" s="1"/>
  <c r="BF26" i="7" s="1"/>
  <c r="CQ115" i="1"/>
  <c r="DC115" i="1" s="1"/>
  <c r="K115" i="7" s="1"/>
  <c r="BG115" i="7" s="1"/>
  <c r="CM80" i="1"/>
  <c r="CY80" i="1" s="1"/>
  <c r="G80" i="7" s="1"/>
  <c r="BC80" i="7" s="1"/>
  <c r="CK63" i="1"/>
  <c r="CW63" i="1" s="1"/>
  <c r="E63" i="7" s="1"/>
  <c r="BA63" i="7" s="1"/>
  <c r="CR27" i="1"/>
  <c r="DD27" i="1" s="1"/>
  <c r="L27" i="7" s="1"/>
  <c r="BH27" i="7" s="1"/>
  <c r="CU114" i="1"/>
  <c r="DG114" i="1" s="1"/>
  <c r="O114" i="7" s="1"/>
  <c r="BK114" i="7" s="1"/>
  <c r="CN43" i="1"/>
  <c r="CZ43" i="1" s="1"/>
  <c r="H43" i="7" s="1"/>
  <c r="BD43" i="7" s="1"/>
  <c r="CT104" i="1"/>
  <c r="DF104" i="1" s="1"/>
  <c r="N104" i="7" s="1"/>
  <c r="BJ104" i="7" s="1"/>
  <c r="CR41" i="1"/>
  <c r="DD41" i="1" s="1"/>
  <c r="L41" i="7" s="1"/>
  <c r="BH41" i="7" s="1"/>
  <c r="CV114" i="1"/>
  <c r="DH114" i="1" s="1"/>
  <c r="P114" i="7" s="1"/>
  <c r="BL114" i="7" s="1"/>
  <c r="CS43" i="1"/>
  <c r="DE43" i="1" s="1"/>
  <c r="M43" i="7" s="1"/>
  <c r="BI43" i="7" s="1"/>
  <c r="CP87" i="1"/>
  <c r="DB87" i="1" s="1"/>
  <c r="J87" i="7" s="1"/>
  <c r="BF87" i="7" s="1"/>
  <c r="CS86" i="1"/>
  <c r="DE86" i="1" s="1"/>
  <c r="M86" i="7" s="1"/>
  <c r="BI86" i="7" s="1"/>
  <c r="CT61" i="1"/>
  <c r="DF61" i="1" s="1"/>
  <c r="N61" i="7" s="1"/>
  <c r="BJ61" i="7" s="1"/>
  <c r="CL45" i="1"/>
  <c r="CX45" i="1" s="1"/>
  <c r="F45" i="7" s="1"/>
  <c r="BB45" i="7" s="1"/>
  <c r="CO92" i="1"/>
  <c r="DA92" i="1" s="1"/>
  <c r="I92" i="7" s="1"/>
  <c r="BE92" i="7" s="1"/>
  <c r="CP61" i="1"/>
  <c r="DB61" i="1" s="1"/>
  <c r="J61" i="7" s="1"/>
  <c r="BF61" i="7" s="1"/>
  <c r="CL101" i="1"/>
  <c r="CX101" i="1" s="1"/>
  <c r="F101" i="7" s="1"/>
  <c r="BB101" i="7" s="1"/>
  <c r="CK90" i="1"/>
  <c r="CW90" i="1" s="1"/>
  <c r="E90" i="7" s="1"/>
  <c r="BA90" i="7" s="1"/>
  <c r="CS32" i="1"/>
  <c r="DE32" i="1" s="1"/>
  <c r="M32" i="7" s="1"/>
  <c r="BI32" i="7" s="1"/>
  <c r="CV67" i="1"/>
  <c r="DH67" i="1" s="1"/>
  <c r="P67" i="7" s="1"/>
  <c r="BL67" i="7" s="1"/>
  <c r="CT62" i="1"/>
  <c r="DF62" i="1" s="1"/>
  <c r="N62" i="7" s="1"/>
  <c r="BJ62" i="7" s="1"/>
  <c r="CL51" i="1"/>
  <c r="CX51" i="1" s="1"/>
  <c r="F51" i="7" s="1"/>
  <c r="BB51" i="7" s="1"/>
  <c r="CT17" i="1"/>
  <c r="DF17" i="1" s="1"/>
  <c r="N17" i="7" s="1"/>
  <c r="BJ17" i="7" s="1"/>
  <c r="CO110" i="1"/>
  <c r="DA110" i="1" s="1"/>
  <c r="I110" i="7" s="1"/>
  <c r="BE110" i="7" s="1"/>
  <c r="CK18" i="1"/>
  <c r="CW18" i="1" s="1"/>
  <c r="E18" i="7" s="1"/>
  <c r="BA18" i="7" s="1"/>
  <c r="CR34" i="1"/>
  <c r="DD34" i="1" s="1"/>
  <c r="L34" i="7" s="1"/>
  <c r="BH34" i="7" s="1"/>
  <c r="CK68" i="1"/>
  <c r="CW68" i="1" s="1"/>
  <c r="E68" i="7" s="1"/>
  <c r="BA68" i="7" s="1"/>
  <c r="CQ22" i="1"/>
  <c r="DC22" i="1" s="1"/>
  <c r="K22" i="7" s="1"/>
  <c r="BG22" i="7" s="1"/>
  <c r="CM65" i="1"/>
  <c r="CY65" i="1" s="1"/>
  <c r="G65" i="7" s="1"/>
  <c r="BC65" i="7" s="1"/>
  <c r="CV47" i="1"/>
  <c r="DH47" i="1" s="1"/>
  <c r="P47" i="7" s="1"/>
  <c r="BL47" i="7" s="1"/>
  <c r="CU107" i="1"/>
  <c r="DG107" i="1" s="1"/>
  <c r="O107" i="7" s="1"/>
  <c r="BK107" i="7" s="1"/>
  <c r="CU82" i="1"/>
  <c r="DG82" i="1" s="1"/>
  <c r="O82" i="7" s="1"/>
  <c r="BK82" i="7" s="1"/>
  <c r="CN36" i="1"/>
  <c r="CZ36" i="1" s="1"/>
  <c r="H36" i="7" s="1"/>
  <c r="BD36" i="7" s="1"/>
  <c r="CV70" i="1"/>
  <c r="DH70" i="1" s="1"/>
  <c r="P70" i="7" s="1"/>
  <c r="BL70" i="7" s="1"/>
  <c r="CS67" i="1"/>
  <c r="DE67" i="1" s="1"/>
  <c r="M67" i="7" s="1"/>
  <c r="BI67" i="7" s="1"/>
  <c r="CS47" i="1"/>
  <c r="DE47" i="1" s="1"/>
  <c r="M47" i="7" s="1"/>
  <c r="BI47" i="7" s="1"/>
  <c r="CS25" i="1"/>
  <c r="DE25" i="1" s="1"/>
  <c r="M25" i="7" s="1"/>
  <c r="BI25" i="7" s="1"/>
  <c r="CU55" i="1"/>
  <c r="DG55" i="1" s="1"/>
  <c r="O55" i="7" s="1"/>
  <c r="BK55" i="7" s="1"/>
  <c r="CO99" i="1"/>
  <c r="DA99" i="1" s="1"/>
  <c r="I99" i="7" s="1"/>
  <c r="BE99" i="7" s="1"/>
  <c r="CL142" i="1"/>
  <c r="CX142" i="1" s="1"/>
  <c r="F142" i="7" s="1"/>
  <c r="BB142" i="7" s="1"/>
  <c r="CT39" i="1"/>
  <c r="DF39" i="1" s="1"/>
  <c r="N39" i="7" s="1"/>
  <c r="BJ39" i="7" s="1"/>
  <c r="CO106" i="1"/>
  <c r="DA106" i="1" s="1"/>
  <c r="I106" i="7" s="1"/>
  <c r="BE106" i="7" s="1"/>
  <c r="CK17" i="1"/>
  <c r="CW17" i="1" s="1"/>
  <c r="E17" i="7" s="1"/>
  <c r="BA17" i="7" s="1"/>
  <c r="CL65" i="1"/>
  <c r="CX65" i="1" s="1"/>
  <c r="F65" i="7" s="1"/>
  <c r="BB65" i="7" s="1"/>
  <c r="CQ11" i="1"/>
  <c r="DC11" i="1" s="1"/>
  <c r="K11" i="7" s="1"/>
  <c r="BG11" i="7" s="1"/>
  <c r="CM83" i="1"/>
  <c r="CY83" i="1" s="1"/>
  <c r="G83" i="7" s="1"/>
  <c r="BC83" i="7" s="1"/>
  <c r="CL28" i="1"/>
  <c r="CX28" i="1" s="1"/>
  <c r="F28" i="7" s="1"/>
  <c r="BB28" i="7" s="1"/>
  <c r="CP29" i="1"/>
  <c r="DB29" i="1" s="1"/>
  <c r="J29" i="7" s="1"/>
  <c r="BF29" i="7" s="1"/>
  <c r="CN39" i="1"/>
  <c r="CZ39" i="1" s="1"/>
  <c r="H39" i="7" s="1"/>
  <c r="BD39" i="7" s="1"/>
  <c r="CS80" i="1"/>
  <c r="DE80" i="1" s="1"/>
  <c r="M80" i="7" s="1"/>
  <c r="BI80" i="7" s="1"/>
  <c r="CM48" i="1"/>
  <c r="CY48" i="1" s="1"/>
  <c r="G48" i="7" s="1"/>
  <c r="BC48" i="7" s="1"/>
  <c r="CK77" i="1"/>
  <c r="CW77" i="1" s="1"/>
  <c r="E77" i="7" s="1"/>
  <c r="BA77" i="7" s="1"/>
  <c r="CQ94" i="1"/>
  <c r="DC94" i="1" s="1"/>
  <c r="K94" i="7" s="1"/>
  <c r="BG94" i="7" s="1"/>
  <c r="CL89" i="1"/>
  <c r="CX89" i="1" s="1"/>
  <c r="F89" i="7" s="1"/>
  <c r="BB89" i="7" s="1"/>
  <c r="CQ110" i="1"/>
  <c r="DC110" i="1" s="1"/>
  <c r="K110" i="7" s="1"/>
  <c r="BG110" i="7" s="1"/>
  <c r="CS103" i="1"/>
  <c r="DE103" i="1" s="1"/>
  <c r="M103" i="7" s="1"/>
  <c r="BI103" i="7" s="1"/>
  <c r="CK64" i="1"/>
  <c r="CW64" i="1" s="1"/>
  <c r="E64" i="7" s="1"/>
  <c r="BA64" i="7" s="1"/>
  <c r="CS90" i="1"/>
  <c r="DE90" i="1" s="1"/>
  <c r="M90" i="7" s="1"/>
  <c r="BI90" i="7" s="1"/>
  <c r="CU80" i="1"/>
  <c r="DG80" i="1" s="1"/>
  <c r="O80" i="7" s="1"/>
  <c r="BK80" i="7" s="1"/>
  <c r="CM44" i="1"/>
  <c r="CY44" i="1" s="1"/>
  <c r="G44" i="7" s="1"/>
  <c r="BC44" i="7" s="1"/>
  <c r="CL24" i="1"/>
  <c r="CX24" i="1" s="1"/>
  <c r="F24" i="7" s="1"/>
  <c r="BB24" i="7" s="1"/>
  <c r="CN5" i="1"/>
  <c r="CZ5" i="1" s="1"/>
  <c r="H5" i="7" s="1"/>
  <c r="BD5" i="7" s="1"/>
  <c r="CN20" i="1"/>
  <c r="CZ20" i="1" s="1"/>
  <c r="H20" i="7" s="1"/>
  <c r="BD20" i="7" s="1"/>
  <c r="CS142" i="1"/>
  <c r="DE142" i="1" s="1"/>
  <c r="M142" i="7" s="1"/>
  <c r="BI142" i="7" s="1"/>
  <c r="CP66" i="1"/>
  <c r="DB66" i="1" s="1"/>
  <c r="J66" i="7" s="1"/>
  <c r="BF66" i="7" s="1"/>
  <c r="CS5" i="1"/>
  <c r="DE5" i="1" s="1"/>
  <c r="M5" i="7" s="1"/>
  <c r="BI5" i="7" s="1"/>
  <c r="CS60" i="1"/>
  <c r="DE60" i="1" s="1"/>
  <c r="M60" i="7" s="1"/>
  <c r="BI60" i="7" s="1"/>
  <c r="CN58" i="1"/>
  <c r="CZ58" i="1" s="1"/>
  <c r="H58" i="7" s="1"/>
  <c r="BD58" i="7" s="1"/>
  <c r="CR73" i="1"/>
  <c r="DD73" i="1" s="1"/>
  <c r="L73" i="7" s="1"/>
  <c r="BH73" i="7" s="1"/>
  <c r="CK41" i="1"/>
  <c r="CW41" i="1" s="1"/>
  <c r="E41" i="7" s="1"/>
  <c r="BA41" i="7" s="1"/>
  <c r="CN65" i="1"/>
  <c r="CZ65" i="1" s="1"/>
  <c r="H65" i="7" s="1"/>
  <c r="BD65" i="7" s="1"/>
  <c r="CR88" i="1"/>
  <c r="DD88" i="1" s="1"/>
  <c r="L88" i="7" s="1"/>
  <c r="BH88" i="7" s="1"/>
  <c r="CN46" i="1"/>
  <c r="CZ46" i="1" s="1"/>
  <c r="H46" i="7" s="1"/>
  <c r="BD46" i="7" s="1"/>
  <c r="CP67" i="1"/>
  <c r="DB67" i="1" s="1"/>
  <c r="J67" i="7" s="1"/>
  <c r="BF67" i="7" s="1"/>
  <c r="CM28" i="1"/>
  <c r="CY28" i="1" s="1"/>
  <c r="G28" i="7" s="1"/>
  <c r="BC28" i="7" s="1"/>
  <c r="CL59" i="1"/>
  <c r="CX59" i="1" s="1"/>
  <c r="F59" i="7" s="1"/>
  <c r="BB59" i="7" s="1"/>
  <c r="CN96" i="1"/>
  <c r="CZ96" i="1" s="1"/>
  <c r="H96" i="7" s="1"/>
  <c r="BD96" i="7" s="1"/>
  <c r="CN35" i="1"/>
  <c r="CZ35" i="1" s="1"/>
  <c r="H35" i="7" s="1"/>
  <c r="BD35" i="7" s="1"/>
  <c r="CM52" i="1"/>
  <c r="CY52" i="1" s="1"/>
  <c r="G52" i="7" s="1"/>
  <c r="BC52" i="7" s="1"/>
  <c r="CU108" i="1"/>
  <c r="DG108" i="1" s="1"/>
  <c r="O108" i="7" s="1"/>
  <c r="BK108" i="7" s="1"/>
  <c r="CS78" i="1"/>
  <c r="DE78" i="1" s="1"/>
  <c r="M78" i="7" s="1"/>
  <c r="BI78" i="7" s="1"/>
  <c r="CT5" i="1"/>
  <c r="DF5" i="1" s="1"/>
  <c r="N5" i="7" s="1"/>
  <c r="BJ5" i="7" s="1"/>
  <c r="CT108" i="1"/>
  <c r="DF108" i="1" s="1"/>
  <c r="N108" i="7" s="1"/>
  <c r="BJ108" i="7" s="1"/>
  <c r="CU42" i="1"/>
  <c r="DG42" i="1" s="1"/>
  <c r="O42" i="7" s="1"/>
  <c r="BK42" i="7" s="1"/>
  <c r="CL88" i="1"/>
  <c r="CX88" i="1" s="1"/>
  <c r="F88" i="7" s="1"/>
  <c r="BB88" i="7" s="1"/>
  <c r="CR45" i="1"/>
  <c r="DD45" i="1" s="1"/>
  <c r="L45" i="7" s="1"/>
  <c r="BH45" i="7" s="1"/>
  <c r="CL34" i="1"/>
  <c r="CX34" i="1" s="1"/>
  <c r="F34" i="7" s="1"/>
  <c r="BB34" i="7" s="1"/>
  <c r="CR8" i="1"/>
  <c r="DD8" i="1" s="1"/>
  <c r="L8" i="7" s="1"/>
  <c r="BH8" i="7" s="1"/>
  <c r="CL75" i="1"/>
  <c r="CX75" i="1" s="1"/>
  <c r="F75" i="7" s="1"/>
  <c r="BB75" i="7" s="1"/>
  <c r="CT106" i="1"/>
  <c r="DF106" i="1" s="1"/>
  <c r="N106" i="7" s="1"/>
  <c r="BJ106" i="7" s="1"/>
  <c r="CR38" i="1"/>
  <c r="DD38" i="1" s="1"/>
  <c r="L38" i="7" s="1"/>
  <c r="BH38" i="7" s="1"/>
  <c r="CK12" i="1"/>
  <c r="CW12" i="1" s="1"/>
  <c r="E12" i="7" s="1"/>
  <c r="BA12" i="7" s="1"/>
  <c r="CL20" i="1"/>
  <c r="CX20" i="1" s="1"/>
  <c r="F20" i="7" s="1"/>
  <c r="BB20" i="7" s="1"/>
  <c r="CS7" i="1"/>
  <c r="DE7" i="1" s="1"/>
  <c r="M7" i="7" s="1"/>
  <c r="BI7" i="7" s="1"/>
  <c r="CL108" i="1"/>
  <c r="CX108" i="1" s="1"/>
  <c r="F108" i="7" s="1"/>
  <c r="BB108" i="7" s="1"/>
  <c r="CP102" i="1"/>
  <c r="DB102" i="1" s="1"/>
  <c r="J102" i="7" s="1"/>
  <c r="BF102" i="7" s="1"/>
  <c r="CP36" i="1"/>
  <c r="DB36" i="1" s="1"/>
  <c r="J36" i="7" s="1"/>
  <c r="BF36" i="7" s="1"/>
  <c r="CR112" i="1"/>
  <c r="DD112" i="1" s="1"/>
  <c r="L112" i="7" s="1"/>
  <c r="BH112" i="7" s="1"/>
  <c r="CN45" i="1"/>
  <c r="CZ45" i="1" s="1"/>
  <c r="H45" i="7" s="1"/>
  <c r="BD45" i="7" s="1"/>
  <c r="CV54" i="1"/>
  <c r="DH54" i="1" s="1"/>
  <c r="P54" i="7" s="1"/>
  <c r="BL54" i="7" s="1"/>
  <c r="CS70" i="1"/>
  <c r="DE70" i="1" s="1"/>
  <c r="M70" i="7" s="1"/>
  <c r="BI70" i="7" s="1"/>
  <c r="CO102" i="1"/>
  <c r="DA102" i="1" s="1"/>
  <c r="I102" i="7" s="1"/>
  <c r="BE102" i="7" s="1"/>
  <c r="CN67" i="1"/>
  <c r="CZ67" i="1" s="1"/>
  <c r="H67" i="7" s="1"/>
  <c r="BD67" i="7" s="1"/>
  <c r="CS58" i="1"/>
  <c r="DE58" i="1" s="1"/>
  <c r="M58" i="7" s="1"/>
  <c r="BI58" i="7" s="1"/>
  <c r="CO112" i="1"/>
  <c r="DA112" i="1" s="1"/>
  <c r="I112" i="7" s="1"/>
  <c r="BE112" i="7" s="1"/>
  <c r="CK38" i="1"/>
  <c r="CW38" i="1" s="1"/>
  <c r="E38" i="7" s="1"/>
  <c r="BA38" i="7" s="1"/>
  <c r="CT102" i="1"/>
  <c r="DF102" i="1" s="1"/>
  <c r="N102" i="7" s="1"/>
  <c r="BJ102" i="7" s="1"/>
  <c r="CM9" i="1"/>
  <c r="CY9" i="1" s="1"/>
  <c r="G9" i="7" s="1"/>
  <c r="BC9" i="7" s="1"/>
  <c r="CS8" i="1"/>
  <c r="DE8" i="1" s="1"/>
  <c r="M8" i="7" s="1"/>
  <c r="BI8" i="7" s="1"/>
  <c r="CM90" i="1"/>
  <c r="CY90" i="1" s="1"/>
  <c r="G90" i="7" s="1"/>
  <c r="BC90" i="7" s="1"/>
  <c r="CK13" i="1"/>
  <c r="CW13" i="1" s="1"/>
  <c r="E13" i="7" s="1"/>
  <c r="BA13" i="7" s="1"/>
  <c r="CV66" i="1"/>
  <c r="DH66" i="1" s="1"/>
  <c r="P66" i="7" s="1"/>
  <c r="BL66" i="7" s="1"/>
  <c r="CR28" i="1"/>
  <c r="DD28" i="1" s="1"/>
  <c r="L28" i="7" s="1"/>
  <c r="BH28" i="7" s="1"/>
  <c r="CK24" i="1"/>
  <c r="CW24" i="1" s="1"/>
  <c r="E24" i="7" s="1"/>
  <c r="BA24" i="7" s="1"/>
  <c r="CK10" i="1"/>
  <c r="CW10" i="1" s="1"/>
  <c r="E10" i="7" s="1"/>
  <c r="BA10" i="7" s="1"/>
  <c r="CK92" i="1"/>
  <c r="CW92" i="1" s="1"/>
  <c r="E92" i="7" s="1"/>
  <c r="BA92" i="7" s="1"/>
  <c r="CL55" i="1"/>
  <c r="CX55" i="1" s="1"/>
  <c r="F55" i="7" s="1"/>
  <c r="BB55" i="7" s="1"/>
  <c r="CL62" i="1"/>
  <c r="CX62" i="1" s="1"/>
  <c r="F62" i="7" s="1"/>
  <c r="BB62" i="7" s="1"/>
  <c r="CS49" i="1"/>
  <c r="DE49" i="1" s="1"/>
  <c r="M49" i="7" s="1"/>
  <c r="BI49" i="7" s="1"/>
  <c r="CS51" i="1"/>
  <c r="DE51" i="1" s="1"/>
  <c r="M51" i="7" s="1"/>
  <c r="BI51" i="7" s="1"/>
  <c r="CU99" i="1"/>
  <c r="DG99" i="1" s="1"/>
  <c r="O99" i="7" s="1"/>
  <c r="BK99" i="7" s="1"/>
  <c r="CR72" i="1"/>
  <c r="DD72" i="1" s="1"/>
  <c r="L72" i="7" s="1"/>
  <c r="BH72" i="7" s="1"/>
  <c r="CL31" i="1"/>
  <c r="CX31" i="1" s="1"/>
  <c r="F31" i="7" s="1"/>
  <c r="BB31" i="7" s="1"/>
  <c r="CR74" i="1"/>
  <c r="DD74" i="1" s="1"/>
  <c r="L74" i="7" s="1"/>
  <c r="BH74" i="7" s="1"/>
  <c r="CQ40" i="1"/>
  <c r="DC40" i="1" s="1"/>
  <c r="K40" i="7" s="1"/>
  <c r="BG40" i="7" s="1"/>
  <c r="CU89" i="1"/>
  <c r="DG89" i="1" s="1"/>
  <c r="O89" i="7" s="1"/>
  <c r="BK89" i="7" s="1"/>
  <c r="CP108" i="1"/>
  <c r="DB108" i="1" s="1"/>
  <c r="J108" i="7" s="1"/>
  <c r="BF108" i="7" s="1"/>
  <c r="CN61" i="1"/>
  <c r="CZ61" i="1" s="1"/>
  <c r="H61" i="7" s="1"/>
  <c r="BD61" i="7" s="1"/>
  <c r="CV62" i="1"/>
  <c r="DH62" i="1" s="1"/>
  <c r="P62" i="7" s="1"/>
  <c r="BL62" i="7" s="1"/>
  <c r="CR111" i="1"/>
  <c r="DD111" i="1" s="1"/>
  <c r="L111" i="7" s="1"/>
  <c r="BH111" i="7" s="1"/>
  <c r="CQ38" i="1"/>
  <c r="DC38" i="1" s="1"/>
  <c r="K38" i="7" s="1"/>
  <c r="BG38" i="7" s="1"/>
  <c r="CP94" i="1"/>
  <c r="DB94" i="1" s="1"/>
  <c r="J94" i="7" s="1"/>
  <c r="BF94" i="7" s="1"/>
  <c r="CP25" i="1"/>
  <c r="DB25" i="1" s="1"/>
  <c r="J25" i="7" s="1"/>
  <c r="BF25" i="7" s="1"/>
  <c r="CT49" i="1"/>
  <c r="DF49" i="1" s="1"/>
  <c r="N49" i="7" s="1"/>
  <c r="BJ49" i="7" s="1"/>
  <c r="CV22" i="1"/>
  <c r="DH22" i="1" s="1"/>
  <c r="P22" i="7" s="1"/>
  <c r="BL22" i="7" s="1"/>
  <c r="CK22" i="1"/>
  <c r="CW22" i="1" s="1"/>
  <c r="E22" i="7" s="1"/>
  <c r="BA22" i="7" s="1"/>
  <c r="CO84" i="1"/>
  <c r="DA84" i="1" s="1"/>
  <c r="I84" i="7" s="1"/>
  <c r="BE84" i="7" s="1"/>
  <c r="CR101" i="1"/>
  <c r="DD101" i="1" s="1"/>
  <c r="L101" i="7" s="1"/>
  <c r="BH101" i="7" s="1"/>
  <c r="CM72" i="1"/>
  <c r="CY72" i="1" s="1"/>
  <c r="G72" i="7" s="1"/>
  <c r="BC72" i="7" s="1"/>
  <c r="CR94" i="1"/>
  <c r="DD94" i="1" s="1"/>
  <c r="L94" i="7" s="1"/>
  <c r="BH94" i="7" s="1"/>
  <c r="CN44" i="1"/>
  <c r="CZ44" i="1" s="1"/>
  <c r="H44" i="7" s="1"/>
  <c r="BD44" i="7" s="1"/>
  <c r="CK81" i="1"/>
  <c r="CW81" i="1" s="1"/>
  <c r="E81" i="7" s="1"/>
  <c r="BA81" i="7" s="1"/>
  <c r="CL17" i="1"/>
  <c r="CX17" i="1" s="1"/>
  <c r="F17" i="7" s="1"/>
  <c r="BB17" i="7" s="1"/>
  <c r="CQ76" i="1"/>
  <c r="DC76" i="1" s="1"/>
  <c r="K76" i="7" s="1"/>
  <c r="BG76" i="7" s="1"/>
  <c r="CN12" i="1"/>
  <c r="CZ12" i="1" s="1"/>
  <c r="H12" i="7" s="1"/>
  <c r="BD12" i="7" s="1"/>
  <c r="CM77" i="1"/>
  <c r="CY77" i="1" s="1"/>
  <c r="G77" i="7" s="1"/>
  <c r="BC77" i="7" s="1"/>
  <c r="CV71" i="1"/>
  <c r="DH71" i="1" s="1"/>
  <c r="P71" i="7" s="1"/>
  <c r="BL71" i="7" s="1"/>
  <c r="CS101" i="1"/>
  <c r="DE101" i="1" s="1"/>
  <c r="M101" i="7" s="1"/>
  <c r="BI101" i="7" s="1"/>
  <c r="CV45" i="1"/>
  <c r="DH45" i="1" s="1"/>
  <c r="P45" i="7" s="1"/>
  <c r="BL45" i="7" s="1"/>
  <c r="CU112" i="1"/>
  <c r="DG112" i="1" s="1"/>
  <c r="O112" i="7" s="1"/>
  <c r="BK112" i="7" s="1"/>
  <c r="CU102" i="1"/>
  <c r="DG102" i="1" s="1"/>
  <c r="O102" i="7" s="1"/>
  <c r="BK102" i="7" s="1"/>
  <c r="CL112" i="1"/>
  <c r="CX112" i="1" s="1"/>
  <c r="F112" i="7" s="1"/>
  <c r="BB112" i="7" s="1"/>
  <c r="CO11" i="1"/>
  <c r="DA11" i="1" s="1"/>
  <c r="I11" i="7" s="1"/>
  <c r="BE11" i="7" s="1"/>
  <c r="CU90" i="1"/>
  <c r="DG90" i="1" s="1"/>
  <c r="O90" i="7" s="1"/>
  <c r="BK90" i="7" s="1"/>
  <c r="CN13" i="1"/>
  <c r="CZ13" i="1" s="1"/>
  <c r="H13" i="7" s="1"/>
  <c r="BD13" i="7" s="1"/>
  <c r="CM26" i="1"/>
  <c r="CY26" i="1" s="1"/>
  <c r="G26" i="7" s="1"/>
  <c r="BC26" i="7" s="1"/>
  <c r="CU111" i="1"/>
  <c r="DG111" i="1" s="1"/>
  <c r="O111" i="7" s="1"/>
  <c r="BK111" i="7" s="1"/>
  <c r="CO49" i="1"/>
  <c r="DA49" i="1" s="1"/>
  <c r="I49" i="7" s="1"/>
  <c r="BE49" i="7" s="1"/>
  <c r="CN115" i="1"/>
  <c r="CZ115" i="1" s="1"/>
  <c r="H115" i="7" s="1"/>
  <c r="BD115" i="7" s="1"/>
  <c r="CM30" i="1"/>
  <c r="CY30" i="1" s="1"/>
  <c r="G30" i="7" s="1"/>
  <c r="BC30" i="7" s="1"/>
  <c r="CT95" i="1"/>
  <c r="DF95" i="1" s="1"/>
  <c r="N95" i="7" s="1"/>
  <c r="BJ95" i="7" s="1"/>
  <c r="CT58" i="1"/>
  <c r="DF58" i="1" s="1"/>
  <c r="N58" i="7" s="1"/>
  <c r="BJ58" i="7" s="1"/>
  <c r="CO91" i="1"/>
  <c r="DA91" i="1" s="1"/>
  <c r="I91" i="7" s="1"/>
  <c r="BE91" i="7" s="1"/>
  <c r="CN53" i="1"/>
  <c r="CZ53" i="1" s="1"/>
  <c r="H53" i="7" s="1"/>
  <c r="BD53" i="7" s="1"/>
  <c r="CV108" i="1"/>
  <c r="DH108" i="1" s="1"/>
  <c r="P108" i="7" s="1"/>
  <c r="BL108" i="7" s="1"/>
  <c r="CK57" i="1"/>
  <c r="CW57" i="1" s="1"/>
  <c r="E57" i="7" s="1"/>
  <c r="BA57" i="7" s="1"/>
  <c r="CM39" i="1"/>
  <c r="CY39" i="1" s="1"/>
  <c r="G39" i="7" s="1"/>
  <c r="BC39" i="7" s="1"/>
  <c r="CU74" i="1"/>
  <c r="DG74" i="1" s="1"/>
  <c r="O74" i="7" s="1"/>
  <c r="BK74" i="7" s="1"/>
  <c r="CO20" i="1"/>
  <c r="DA20" i="1" s="1"/>
  <c r="I20" i="7" s="1"/>
  <c r="BE20" i="7" s="1"/>
  <c r="CK33" i="1"/>
  <c r="CW33" i="1" s="1"/>
  <c r="E33" i="7" s="1"/>
  <c r="BA33" i="7" s="1"/>
  <c r="CQ29" i="1"/>
  <c r="DC29" i="1" s="1"/>
  <c r="K29" i="7" s="1"/>
  <c r="BG29" i="7" s="1"/>
  <c r="CU45" i="1"/>
  <c r="DG45" i="1" s="1"/>
  <c r="O45" i="7" s="1"/>
  <c r="BK45" i="7" s="1"/>
  <c r="CP84" i="1"/>
  <c r="DB84" i="1" s="1"/>
  <c r="J84" i="7" s="1"/>
  <c r="BF84" i="7" s="1"/>
  <c r="CS99" i="1"/>
  <c r="DE99" i="1" s="1"/>
  <c r="M99" i="7" s="1"/>
  <c r="BI99" i="7" s="1"/>
  <c r="CV65" i="1"/>
  <c r="DH65" i="1" s="1"/>
  <c r="P65" i="7" s="1"/>
  <c r="BL65" i="7" s="1"/>
  <c r="CN88" i="1"/>
  <c r="CZ88" i="1" s="1"/>
  <c r="H88" i="7" s="1"/>
  <c r="BD88" i="7" s="1"/>
  <c r="CU35" i="1"/>
  <c r="DG35" i="1" s="1"/>
  <c r="O35" i="7" s="1"/>
  <c r="BK35" i="7" s="1"/>
  <c r="CP7" i="1"/>
  <c r="DB7" i="1" s="1"/>
  <c r="J7" i="7" s="1"/>
  <c r="BF7" i="7" s="1"/>
  <c r="CO28" i="1"/>
  <c r="DA28" i="1" s="1"/>
  <c r="I28" i="7" s="1"/>
  <c r="BE28" i="7" s="1"/>
  <c r="CK83" i="1"/>
  <c r="CW83" i="1" s="1"/>
  <c r="E83" i="7" s="1"/>
  <c r="BA83" i="7" s="1"/>
  <c r="CM63" i="1"/>
  <c r="CY63" i="1" s="1"/>
  <c r="G63" i="7" s="1"/>
  <c r="BC63" i="7" s="1"/>
  <c r="CM27" i="1"/>
  <c r="CY27" i="1" s="1"/>
  <c r="G27" i="7" s="1"/>
  <c r="BC27" i="7" s="1"/>
  <c r="CS71" i="1"/>
  <c r="DE71" i="1" s="1"/>
  <c r="M71" i="7" s="1"/>
  <c r="BI71" i="7" s="1"/>
  <c r="CN9" i="1"/>
  <c r="CZ9" i="1" s="1"/>
  <c r="H9" i="7" s="1"/>
  <c r="BD9" i="7" s="1"/>
  <c r="CV96" i="1"/>
  <c r="DH96" i="1" s="1"/>
  <c r="P96" i="7" s="1"/>
  <c r="BL96" i="7" s="1"/>
  <c r="CN8" i="1"/>
  <c r="CZ8" i="1" s="1"/>
  <c r="H8" i="7" s="1"/>
  <c r="BD8" i="7" s="1"/>
  <c r="CV64" i="1"/>
  <c r="DH64" i="1" s="1"/>
  <c r="P64" i="7" s="1"/>
  <c r="BL64" i="7" s="1"/>
  <c r="CN104" i="1"/>
  <c r="CZ104" i="1" s="1"/>
  <c r="H104" i="7" s="1"/>
  <c r="BD104" i="7" s="1"/>
  <c r="CQ82" i="1"/>
  <c r="DC82" i="1" s="1"/>
  <c r="K82" i="7" s="1"/>
  <c r="BG82" i="7" s="1"/>
  <c r="CP83" i="1"/>
  <c r="DB83" i="1" s="1"/>
  <c r="J83" i="7" s="1"/>
  <c r="BF83" i="7" s="1"/>
  <c r="CO63" i="1"/>
  <c r="DA63" i="1" s="1"/>
  <c r="I63" i="7" s="1"/>
  <c r="BE63" i="7" s="1"/>
  <c r="CL8" i="1"/>
  <c r="CX8" i="1" s="1"/>
  <c r="F8" i="7" s="1"/>
  <c r="BB8" i="7" s="1"/>
  <c r="CL53" i="1"/>
  <c r="CX53" i="1" s="1"/>
  <c r="F53" i="7" s="1"/>
  <c r="BB53" i="7" s="1"/>
  <c r="CN97" i="1"/>
  <c r="CZ97" i="1" s="1"/>
  <c r="H97" i="7" s="1"/>
  <c r="BD97" i="7" s="1"/>
  <c r="CU94" i="1"/>
  <c r="DG94" i="1" s="1"/>
  <c r="O94" i="7" s="1"/>
  <c r="BK94" i="7" s="1"/>
  <c r="CO103" i="1"/>
  <c r="DA103" i="1" s="1"/>
  <c r="I103" i="7" s="1"/>
  <c r="BE103" i="7" s="1"/>
  <c r="CP42" i="1"/>
  <c r="DB42" i="1" s="1"/>
  <c r="J42" i="7" s="1"/>
  <c r="BF42" i="7" s="1"/>
  <c r="CU60" i="1"/>
  <c r="DG60" i="1" s="1"/>
  <c r="O60" i="7" s="1"/>
  <c r="BK60" i="7" s="1"/>
  <c r="CV95" i="1"/>
  <c r="DH95" i="1" s="1"/>
  <c r="P95" i="7" s="1"/>
  <c r="BL95" i="7" s="1"/>
  <c r="CP75" i="1"/>
  <c r="DB75" i="1" s="1"/>
  <c r="J75" i="7" s="1"/>
  <c r="BF75" i="7" s="1"/>
  <c r="CL39" i="1"/>
  <c r="CX39" i="1" s="1"/>
  <c r="F39" i="7" s="1"/>
  <c r="BB39" i="7" s="1"/>
  <c r="CO111" i="1"/>
  <c r="DA111" i="1" s="1"/>
  <c r="I111" i="7" s="1"/>
  <c r="BE111" i="7" s="1"/>
  <c r="CL46" i="1"/>
  <c r="CX46" i="1" s="1"/>
  <c r="F46" i="7" s="1"/>
  <c r="BB46" i="7" s="1"/>
  <c r="CO72" i="1"/>
  <c r="DA72" i="1" s="1"/>
  <c r="I72" i="7" s="1"/>
  <c r="BE72" i="7" s="1"/>
  <c r="CL77" i="1"/>
  <c r="CX77" i="1" s="1"/>
  <c r="F77" i="7" s="1"/>
  <c r="BB77" i="7" s="1"/>
  <c r="CN75" i="1"/>
  <c r="CZ75" i="1" s="1"/>
  <c r="H75" i="7" s="1"/>
  <c r="BD75" i="7" s="1"/>
  <c r="CO88" i="1"/>
  <c r="DA88" i="1" s="1"/>
  <c r="I88" i="7" s="1"/>
  <c r="BE88" i="7" s="1"/>
  <c r="CP60" i="1"/>
  <c r="DB60" i="1" s="1"/>
  <c r="J60" i="7" s="1"/>
  <c r="BF60" i="7" s="1"/>
  <c r="CU67" i="1"/>
  <c r="DG67" i="1" s="1"/>
  <c r="O67" i="7" s="1"/>
  <c r="BK67" i="7" s="1"/>
  <c r="CK27" i="1"/>
  <c r="CW27" i="1" s="1"/>
  <c r="E27" i="7" s="1"/>
  <c r="BA27" i="7" s="1"/>
  <c r="CV41" i="1"/>
  <c r="DH41" i="1" s="1"/>
  <c r="P41" i="7" s="1"/>
  <c r="BL41" i="7" s="1"/>
  <c r="CL56" i="1"/>
  <c r="CX56" i="1" s="1"/>
  <c r="F56" i="7" s="1"/>
  <c r="BB56" i="7" s="1"/>
  <c r="CN34" i="1"/>
  <c r="CZ34" i="1" s="1"/>
  <c r="H34" i="7" s="1"/>
  <c r="BD34" i="7" s="1"/>
  <c r="CU10" i="1"/>
  <c r="DG10" i="1" s="1"/>
  <c r="O10" i="7" s="1"/>
  <c r="BK10" i="7" s="1"/>
  <c r="CV6" i="1"/>
  <c r="DH6" i="1" s="1"/>
  <c r="P6" i="7" s="1"/>
  <c r="BL6" i="7" s="1"/>
  <c r="CQ109" i="1"/>
  <c r="DC109" i="1" s="1"/>
  <c r="K109" i="7" s="1"/>
  <c r="BG109" i="7" s="1"/>
  <c r="CN90" i="1"/>
  <c r="CZ90" i="1" s="1"/>
  <c r="H90" i="7" s="1"/>
  <c r="BD90" i="7" s="1"/>
  <c r="CO33" i="1"/>
  <c r="DA33" i="1" s="1"/>
  <c r="I33" i="7" s="1"/>
  <c r="BE33" i="7" s="1"/>
  <c r="CO96" i="1"/>
  <c r="DA96" i="1" s="1"/>
  <c r="I96" i="7" s="1"/>
  <c r="BE96" i="7" s="1"/>
  <c r="CO104" i="1"/>
  <c r="DA104" i="1" s="1"/>
  <c r="I104" i="7" s="1"/>
  <c r="BE104" i="7" s="1"/>
  <c r="CM98" i="1"/>
  <c r="CY98" i="1" s="1"/>
  <c r="G98" i="7" s="1"/>
  <c r="BC98" i="7" s="1"/>
  <c r="CK9" i="1"/>
  <c r="CW9" i="1" s="1"/>
  <c r="E9" i="7" s="1"/>
  <c r="BA9" i="7" s="1"/>
  <c r="CR91" i="1"/>
  <c r="DD91" i="1" s="1"/>
  <c r="L91" i="7" s="1"/>
  <c r="BH91" i="7" s="1"/>
  <c r="CR113" i="1"/>
  <c r="DD113" i="1" s="1"/>
  <c r="L113" i="7" s="1"/>
  <c r="BH113" i="7" s="1"/>
  <c r="CO80" i="1"/>
  <c r="DA80" i="1" s="1"/>
  <c r="I80" i="7" s="1"/>
  <c r="BE80" i="7" s="1"/>
  <c r="CO113" i="1"/>
  <c r="DA113" i="1" s="1"/>
  <c r="I113" i="7" s="1"/>
  <c r="BE113" i="7" s="1"/>
  <c r="CN11" i="1"/>
  <c r="CZ11" i="1" s="1"/>
  <c r="H11" i="7" s="1"/>
  <c r="BD11" i="7" s="1"/>
  <c r="CV105" i="1"/>
  <c r="DH105" i="1" s="1"/>
  <c r="P105" i="7" s="1"/>
  <c r="BL105" i="7" s="1"/>
  <c r="CU78" i="1"/>
  <c r="DG78" i="1" s="1"/>
  <c r="O78" i="7" s="1"/>
  <c r="BK78" i="7" s="1"/>
  <c r="CM67" i="1"/>
  <c r="CY67" i="1" s="1"/>
  <c r="G67" i="7" s="1"/>
  <c r="BC67" i="7" s="1"/>
  <c r="CN48" i="1"/>
  <c r="CZ48" i="1" s="1"/>
  <c r="H48" i="7" s="1"/>
  <c r="BD48" i="7" s="1"/>
  <c r="CP73" i="1"/>
  <c r="DB73" i="1" s="1"/>
  <c r="J73" i="7" s="1"/>
  <c r="BF73" i="7" s="1"/>
  <c r="CQ108" i="1"/>
  <c r="DC108" i="1" s="1"/>
  <c r="K108" i="7" s="1"/>
  <c r="BG108" i="7" s="1"/>
  <c r="CN69" i="1"/>
  <c r="CZ69" i="1" s="1"/>
  <c r="H69" i="7" s="1"/>
  <c r="BD69" i="7" s="1"/>
  <c r="CQ34" i="1"/>
  <c r="DC34" i="1" s="1"/>
  <c r="K34" i="7" s="1"/>
  <c r="BG34" i="7" s="1"/>
  <c r="CK112" i="1"/>
  <c r="CW112" i="1" s="1"/>
  <c r="E112" i="7" s="1"/>
  <c r="BA112" i="7" s="1"/>
  <c r="CM64" i="1"/>
  <c r="CY64" i="1" s="1"/>
  <c r="G64" i="7" s="1"/>
  <c r="BC64" i="7" s="1"/>
  <c r="CN50" i="1"/>
  <c r="CZ50" i="1" s="1"/>
  <c r="H50" i="7" s="1"/>
  <c r="BD50" i="7" s="1"/>
  <c r="CQ27" i="1"/>
  <c r="DC27" i="1" s="1"/>
  <c r="K27" i="7" s="1"/>
  <c r="BG27" i="7" s="1"/>
  <c r="CR26" i="1"/>
  <c r="DD26" i="1" s="1"/>
  <c r="L26" i="7" s="1"/>
  <c r="BH26" i="7" s="1"/>
  <c r="CO12" i="1"/>
  <c r="DA12" i="1" s="1"/>
  <c r="I12" i="7" s="1"/>
  <c r="BE12" i="7" s="1"/>
  <c r="CV112" i="1"/>
  <c r="DH112" i="1" s="1"/>
  <c r="P112" i="7" s="1"/>
  <c r="BL112" i="7" s="1"/>
  <c r="CR22" i="1"/>
  <c r="DD22" i="1" s="1"/>
  <c r="L22" i="7" s="1"/>
  <c r="BH22" i="7" s="1"/>
  <c r="CS113" i="1"/>
  <c r="DE113" i="1" s="1"/>
  <c r="M113" i="7" s="1"/>
  <c r="BI113" i="7" s="1"/>
  <c r="CM23" i="1"/>
  <c r="CY23" i="1" s="1"/>
  <c r="G23" i="7" s="1"/>
  <c r="BC23" i="7" s="1"/>
  <c r="CO74" i="1"/>
  <c r="DA74" i="1" s="1"/>
  <c r="I74" i="7" s="1"/>
  <c r="BE74" i="7" s="1"/>
  <c r="CK53" i="1"/>
  <c r="CW53" i="1" s="1"/>
  <c r="E53" i="7" s="1"/>
  <c r="BA53" i="7" s="1"/>
  <c r="CO37" i="1"/>
  <c r="DA37" i="1" s="1"/>
  <c r="I37" i="7" s="1"/>
  <c r="BE37" i="7" s="1"/>
  <c r="CT28" i="1"/>
  <c r="DF28" i="1" s="1"/>
  <c r="N28" i="7" s="1"/>
  <c r="BJ28" i="7" s="1"/>
  <c r="CO6" i="1"/>
  <c r="DA6" i="1" s="1"/>
  <c r="I6" i="7" s="1"/>
  <c r="BE6" i="7" s="1"/>
  <c r="CN7" i="1"/>
  <c r="CZ7" i="1" s="1"/>
  <c r="H7" i="7" s="1"/>
  <c r="BD7" i="7" s="1"/>
  <c r="CV39" i="1"/>
  <c r="DH39" i="1" s="1"/>
  <c r="P39" i="7" s="1"/>
  <c r="BL39" i="7" s="1"/>
  <c r="CM102" i="1"/>
  <c r="CY102" i="1" s="1"/>
  <c r="G102" i="7" s="1"/>
  <c r="BC102" i="7" s="1"/>
  <c r="CP39" i="1"/>
  <c r="DB39" i="1" s="1"/>
  <c r="J39" i="7" s="1"/>
  <c r="BF39" i="7" s="1"/>
  <c r="CR59" i="1"/>
  <c r="DD59" i="1" s="1"/>
  <c r="L59" i="7" s="1"/>
  <c r="BH59" i="7" s="1"/>
  <c r="CT27" i="1"/>
  <c r="DF27" i="1" s="1"/>
  <c r="N27" i="7" s="1"/>
  <c r="BJ27" i="7" s="1"/>
  <c r="CQ60" i="1"/>
  <c r="DC60" i="1" s="1"/>
  <c r="K60" i="7" s="1"/>
  <c r="BG60" i="7" s="1"/>
  <c r="CQ85" i="1"/>
  <c r="DC85" i="1" s="1"/>
  <c r="K85" i="7" s="1"/>
  <c r="BG85" i="7" s="1"/>
  <c r="CK55" i="1"/>
  <c r="CW55" i="1" s="1"/>
  <c r="E55" i="7" s="1"/>
  <c r="BA55" i="7" s="1"/>
  <c r="CU72" i="1"/>
  <c r="DG72" i="1" s="1"/>
  <c r="O72" i="7" s="1"/>
  <c r="BK72" i="7" s="1"/>
  <c r="CU57" i="1"/>
  <c r="DG57" i="1" s="1"/>
  <c r="O57" i="7" s="1"/>
  <c r="BK57" i="7" s="1"/>
  <c r="CN25" i="1"/>
  <c r="CZ25" i="1" s="1"/>
  <c r="H25" i="7" s="1"/>
  <c r="BD25" i="7" s="1"/>
  <c r="CP85" i="1"/>
  <c r="DB85" i="1" s="1"/>
  <c r="J85" i="7" s="1"/>
  <c r="BF85" i="7" s="1"/>
  <c r="CN100" i="1"/>
  <c r="CZ100" i="1" s="1"/>
  <c r="H100" i="7" s="1"/>
  <c r="BD100" i="7" s="1"/>
  <c r="CR35" i="1"/>
  <c r="DD35" i="1" s="1"/>
  <c r="L35" i="7" s="1"/>
  <c r="BH35" i="7" s="1"/>
  <c r="CL13" i="1"/>
  <c r="CX13" i="1" s="1"/>
  <c r="F13" i="7" s="1"/>
  <c r="BB13" i="7" s="1"/>
  <c r="CV115" i="1"/>
  <c r="DH115" i="1" s="1"/>
  <c r="P115" i="7" s="1"/>
  <c r="BL115" i="7" s="1"/>
  <c r="CP50" i="1"/>
  <c r="DB50" i="1" s="1"/>
  <c r="J50" i="7" s="1"/>
  <c r="BF50" i="7" s="1"/>
  <c r="CM8" i="1"/>
  <c r="CY8" i="1" s="1"/>
  <c r="G8" i="7" s="1"/>
  <c r="BC8" i="7" s="1"/>
  <c r="CV57" i="1"/>
  <c r="DH57" i="1" s="1"/>
  <c r="P57" i="7" s="1"/>
  <c r="BL57" i="7" s="1"/>
  <c r="CO9" i="1"/>
  <c r="DA9" i="1" s="1"/>
  <c r="I9" i="7" s="1"/>
  <c r="BE9" i="7" s="1"/>
  <c r="CT23" i="1"/>
  <c r="DF23" i="1" s="1"/>
  <c r="N23" i="7" s="1"/>
  <c r="BJ23" i="7" s="1"/>
  <c r="CV91" i="1"/>
  <c r="DH91" i="1" s="1"/>
  <c r="P91" i="7" s="1"/>
  <c r="BL91" i="7" s="1"/>
  <c r="CV101" i="1"/>
  <c r="DH101" i="1" s="1"/>
  <c r="P101" i="7" s="1"/>
  <c r="BL101" i="7" s="1"/>
  <c r="CN22" i="1"/>
  <c r="CZ22" i="1" s="1"/>
  <c r="H22" i="7" s="1"/>
  <c r="BD22" i="7" s="1"/>
  <c r="CV36" i="1"/>
  <c r="DH36" i="1" s="1"/>
  <c r="P36" i="7" s="1"/>
  <c r="BL36" i="7" s="1"/>
  <c r="CK88" i="1"/>
  <c r="CW88" i="1" s="1"/>
  <c r="E88" i="7" s="1"/>
  <c r="BA88" i="7" s="1"/>
  <c r="CL16" i="1"/>
  <c r="CX16" i="1" s="1"/>
  <c r="F16" i="7" s="1"/>
  <c r="BB16" i="7" s="1"/>
  <c r="CL103" i="1"/>
  <c r="CX103" i="1" s="1"/>
  <c r="F103" i="7" s="1"/>
  <c r="BB103" i="7" s="1"/>
  <c r="CN30" i="1"/>
  <c r="CZ30" i="1" s="1"/>
  <c r="H30" i="7" s="1"/>
  <c r="BD30" i="7" s="1"/>
  <c r="CS9" i="1"/>
  <c r="DE9" i="1" s="1"/>
  <c r="M9" i="7" s="1"/>
  <c r="BI9" i="7" s="1"/>
  <c r="CO73" i="1"/>
  <c r="DA73" i="1" s="1"/>
  <c r="I73" i="7" s="1"/>
  <c r="BE73" i="7" s="1"/>
  <c r="CU56" i="1"/>
  <c r="DG56" i="1" s="1"/>
  <c r="O56" i="7" s="1"/>
  <c r="BK56" i="7" s="1"/>
  <c r="CP54" i="1"/>
  <c r="DB54" i="1" s="1"/>
  <c r="J54" i="7" s="1"/>
  <c r="BF54" i="7" s="1"/>
  <c r="CL107" i="1"/>
  <c r="CX107" i="1" s="1"/>
  <c r="F107" i="7" s="1"/>
  <c r="BB107" i="7" s="1"/>
  <c r="CO93" i="1"/>
  <c r="DA93" i="1" s="1"/>
  <c r="I93" i="7" s="1"/>
  <c r="BE93" i="7" s="1"/>
  <c r="CL27" i="1"/>
  <c r="CX27" i="1" s="1"/>
  <c r="F27" i="7" s="1"/>
  <c r="BB27" i="7" s="1"/>
  <c r="CM78" i="1"/>
  <c r="CY78" i="1" s="1"/>
  <c r="G78" i="7" s="1"/>
  <c r="BC78" i="7" s="1"/>
  <c r="CU106" i="1"/>
  <c r="DG106" i="1" s="1"/>
  <c r="O106" i="7" s="1"/>
  <c r="BK106" i="7" s="1"/>
  <c r="CT74" i="1"/>
  <c r="DF74" i="1" s="1"/>
  <c r="N74" i="7" s="1"/>
  <c r="BJ74" i="7" s="1"/>
  <c r="CM12" i="1"/>
  <c r="CY12" i="1" s="1"/>
  <c r="G12" i="7" s="1"/>
  <c r="BC12" i="7" s="1"/>
  <c r="CO79" i="1"/>
  <c r="DA79" i="1" s="1"/>
  <c r="I79" i="7" s="1"/>
  <c r="BE79" i="7" s="1"/>
  <c r="CO55" i="1"/>
  <c r="DA55" i="1" s="1"/>
  <c r="I55" i="7" s="1"/>
  <c r="BE55" i="7" s="1"/>
  <c r="CO42" i="1"/>
  <c r="DA42" i="1" s="1"/>
  <c r="I42" i="7" s="1"/>
  <c r="BE42" i="7" s="1"/>
  <c r="CT110" i="1"/>
  <c r="DF110" i="1" s="1"/>
  <c r="N110" i="7" s="1"/>
  <c r="BJ110" i="7" s="1"/>
  <c r="CP10" i="1"/>
  <c r="DB10" i="1" s="1"/>
  <c r="J10" i="7" s="1"/>
  <c r="BF10" i="7" s="1"/>
  <c r="CQ101" i="1"/>
  <c r="DC101" i="1" s="1"/>
  <c r="K101" i="7" s="1"/>
  <c r="BG101" i="7" s="1"/>
  <c r="CM88" i="1"/>
  <c r="CY88" i="1" s="1"/>
  <c r="G88" i="7" s="1"/>
  <c r="BC88" i="7" s="1"/>
  <c r="CN110" i="1"/>
  <c r="CZ110" i="1" s="1"/>
  <c r="H110" i="7" s="1"/>
  <c r="BD110" i="7" s="1"/>
  <c r="CQ56" i="1"/>
  <c r="DC56" i="1" s="1"/>
  <c r="K56" i="7" s="1"/>
  <c r="BG56" i="7" s="1"/>
  <c r="CM113" i="1"/>
  <c r="CY113" i="1" s="1"/>
  <c r="G113" i="7" s="1"/>
  <c r="BC113" i="7" s="1"/>
  <c r="CU49" i="1"/>
  <c r="DG49" i="1" s="1"/>
  <c r="O49" i="7" s="1"/>
  <c r="BK49" i="7" s="1"/>
  <c r="CN108" i="1"/>
  <c r="CZ108" i="1" s="1"/>
  <c r="H108" i="7" s="1"/>
  <c r="BD108" i="7" s="1"/>
  <c r="CM70" i="1"/>
  <c r="CY70" i="1" s="1"/>
  <c r="G70" i="7" s="1"/>
  <c r="BC70" i="7" s="1"/>
  <c r="CV31" i="1"/>
  <c r="DH31" i="1" s="1"/>
  <c r="P31" i="7" s="1"/>
  <c r="BL31" i="7" s="1"/>
  <c r="CO68" i="1"/>
  <c r="DA68" i="1" s="1"/>
  <c r="I68" i="7" s="1"/>
  <c r="BE68" i="7" s="1"/>
  <c r="CU73" i="1"/>
  <c r="DG73" i="1" s="1"/>
  <c r="O73" i="7" s="1"/>
  <c r="BK73" i="7" s="1"/>
  <c r="CM14" i="1"/>
  <c r="CY14" i="1" s="1"/>
  <c r="G14" i="7" s="1"/>
  <c r="BC14" i="7" s="1"/>
  <c r="CV100" i="1"/>
  <c r="DH100" i="1" s="1"/>
  <c r="P100" i="7" s="1"/>
  <c r="BL100" i="7" s="1"/>
  <c r="CR44" i="1"/>
  <c r="DD44" i="1" s="1"/>
  <c r="L44" i="7" s="1"/>
  <c r="BH44" i="7" s="1"/>
  <c r="CT37" i="1"/>
  <c r="DF37" i="1" s="1"/>
  <c r="N37" i="7" s="1"/>
  <c r="BJ37" i="7" s="1"/>
  <c r="CM38" i="1"/>
  <c r="CY38" i="1" s="1"/>
  <c r="G38" i="7" s="1"/>
  <c r="BC38" i="7" s="1"/>
  <c r="CV9" i="1"/>
  <c r="DH9" i="1" s="1"/>
  <c r="P9" i="7" s="1"/>
  <c r="BL9" i="7" s="1"/>
  <c r="CS87" i="1"/>
  <c r="DE87" i="1" s="1"/>
  <c r="M87" i="7" s="1"/>
  <c r="BI87" i="7" s="1"/>
  <c r="CQ17" i="1"/>
  <c r="DC17" i="1" s="1"/>
  <c r="K17" i="7" s="1"/>
  <c r="BG17" i="7" s="1"/>
  <c r="CM31" i="1"/>
  <c r="CY31" i="1" s="1"/>
  <c r="G31" i="7" s="1"/>
  <c r="BC31" i="7" s="1"/>
  <c r="CO67" i="1"/>
  <c r="DA67" i="1" s="1"/>
  <c r="I67" i="7" s="1"/>
  <c r="BE67" i="7" s="1"/>
  <c r="CO45" i="1"/>
  <c r="DA45" i="1" s="1"/>
  <c r="I45" i="7" s="1"/>
  <c r="BE45" i="7" s="1"/>
  <c r="CO5" i="1"/>
  <c r="DA5" i="1" s="1"/>
  <c r="I5" i="7" s="1"/>
  <c r="BE5" i="7" s="1"/>
  <c r="CO142" i="1"/>
  <c r="DA142" i="1" s="1"/>
  <c r="I142" i="7" s="1"/>
  <c r="BE142" i="7" s="1"/>
  <c r="CM5" i="1"/>
  <c r="CY5" i="1" s="1"/>
  <c r="G5" i="7" s="1"/>
  <c r="BC5" i="7" s="1"/>
  <c r="CU86" i="1"/>
  <c r="DG86" i="1" s="1"/>
  <c r="O86" i="7" s="1"/>
  <c r="BK86" i="7" s="1"/>
  <c r="CU64" i="1"/>
  <c r="DG64" i="1" s="1"/>
  <c r="O64" i="7" s="1"/>
  <c r="BK64" i="7" s="1"/>
  <c r="CM111" i="1"/>
  <c r="CY111" i="1" s="1"/>
  <c r="G111" i="7" s="1"/>
  <c r="BC111" i="7" s="1"/>
  <c r="CS14" i="1"/>
  <c r="DE14" i="1" s="1"/>
  <c r="M14" i="7" s="1"/>
  <c r="BI14" i="7" s="1"/>
  <c r="CU54" i="1"/>
  <c r="DG54" i="1" s="1"/>
  <c r="O54" i="7" s="1"/>
  <c r="BK54" i="7" s="1"/>
  <c r="CS50" i="1"/>
  <c r="DE50" i="1" s="1"/>
  <c r="M50" i="7" s="1"/>
  <c r="BI50" i="7" s="1"/>
  <c r="CU71" i="1"/>
  <c r="DG71" i="1" s="1"/>
  <c r="O71" i="7" s="1"/>
  <c r="BK71" i="7" s="1"/>
  <c r="CK20" i="1"/>
  <c r="CW20" i="1" s="1"/>
  <c r="E20" i="7" s="1"/>
  <c r="BA20" i="7" s="1"/>
  <c r="CV76" i="1"/>
  <c r="DH76" i="1" s="1"/>
  <c r="P76" i="7" s="1"/>
  <c r="BL76" i="7" s="1"/>
  <c r="CM89" i="1"/>
  <c r="CY89" i="1" s="1"/>
  <c r="G89" i="7" s="1"/>
  <c r="BC89" i="7" s="1"/>
  <c r="CU50" i="1"/>
  <c r="DG50" i="1" s="1"/>
  <c r="O50" i="7" s="1"/>
  <c r="BK50" i="7" s="1"/>
  <c r="CS46" i="1"/>
  <c r="DE46" i="1" s="1"/>
  <c r="M46" i="7" s="1"/>
  <c r="BI46" i="7" s="1"/>
  <c r="CL86" i="1"/>
  <c r="CX86" i="1" s="1"/>
  <c r="F86" i="7" s="1"/>
  <c r="BB86" i="7" s="1"/>
  <c r="CL49" i="1"/>
  <c r="CX49" i="1" s="1"/>
  <c r="F49" i="7" s="1"/>
  <c r="BB49" i="7" s="1"/>
  <c r="CL67" i="1"/>
  <c r="CX67" i="1" s="1"/>
  <c r="F67" i="7" s="1"/>
  <c r="BB67" i="7" s="1"/>
  <c r="CN49" i="1"/>
  <c r="CZ49" i="1" s="1"/>
  <c r="H49" i="7" s="1"/>
  <c r="BD49" i="7" s="1"/>
  <c r="CN91" i="1"/>
  <c r="CZ91" i="1" s="1"/>
  <c r="H91" i="7" s="1"/>
  <c r="BD91" i="7" s="1"/>
  <c r="CN23" i="1"/>
  <c r="CZ23" i="1" s="1"/>
  <c r="H23" i="7" s="1"/>
  <c r="BD23" i="7" s="1"/>
  <c r="CL30" i="1"/>
  <c r="CX30" i="1" s="1"/>
  <c r="F30" i="7" s="1"/>
  <c r="BB30" i="7" s="1"/>
  <c r="CU40" i="1"/>
  <c r="DG40" i="1" s="1"/>
  <c r="O40" i="7" s="1"/>
  <c r="BK40" i="7" s="1"/>
  <c r="CT33" i="1"/>
  <c r="DF33" i="1" s="1"/>
  <c r="N33" i="7" s="1"/>
  <c r="BJ33" i="7" s="1"/>
  <c r="CU21" i="1"/>
  <c r="DG21" i="1" s="1"/>
  <c r="O21" i="7" s="1"/>
  <c r="BK21" i="7" s="1"/>
  <c r="CM110" i="1"/>
  <c r="CY110" i="1" s="1"/>
  <c r="G110" i="7" s="1"/>
  <c r="BC110" i="7" s="1"/>
  <c r="CN93" i="1"/>
  <c r="CZ93" i="1" s="1"/>
  <c r="H93" i="7" s="1"/>
  <c r="BD93" i="7" s="1"/>
  <c r="CM45" i="1"/>
  <c r="CY45" i="1" s="1"/>
  <c r="G45" i="7" s="1"/>
  <c r="BC45" i="7" s="1"/>
  <c r="CQ47" i="1"/>
  <c r="DC47" i="1" s="1"/>
  <c r="K47" i="7" s="1"/>
  <c r="BG47" i="7" s="1"/>
  <c r="CU24" i="1"/>
  <c r="DG24" i="1" s="1"/>
  <c r="O24" i="7" s="1"/>
  <c r="BK24" i="7" s="1"/>
  <c r="CN94" i="1"/>
  <c r="CZ94" i="1" s="1"/>
  <c r="H94" i="7" s="1"/>
  <c r="BD94" i="7" s="1"/>
  <c r="CP106" i="1"/>
  <c r="DB106" i="1" s="1"/>
  <c r="J106" i="7" s="1"/>
  <c r="BF106" i="7" s="1"/>
  <c r="CM7" i="1"/>
  <c r="CY7" i="1" s="1"/>
  <c r="G7" i="7" s="1"/>
  <c r="BC7" i="7" s="1"/>
  <c r="CU7" i="1"/>
  <c r="DG7" i="1" s="1"/>
  <c r="O7" i="7" s="1"/>
  <c r="BK7" i="7" s="1"/>
  <c r="CV61" i="1"/>
  <c r="DH61" i="1" s="1"/>
  <c r="P61" i="7" s="1"/>
  <c r="BL61" i="7" s="1"/>
  <c r="CN41" i="1"/>
  <c r="CZ41" i="1" s="1"/>
  <c r="H41" i="7" s="1"/>
  <c r="BD41" i="7" s="1"/>
  <c r="CS100" i="1"/>
  <c r="DE100" i="1" s="1"/>
  <c r="M100" i="7" s="1"/>
  <c r="BI100" i="7" s="1"/>
  <c r="CT44" i="1"/>
  <c r="DF44" i="1" s="1"/>
  <c r="N44" i="7" s="1"/>
  <c r="BJ44" i="7" s="1"/>
  <c r="CQ91" i="1"/>
  <c r="DC91" i="1" s="1"/>
  <c r="K91" i="7" s="1"/>
  <c r="BG91" i="7" s="1"/>
  <c r="CV80" i="1"/>
  <c r="DH80" i="1" s="1"/>
  <c r="P80" i="7" s="1"/>
  <c r="BL80" i="7" s="1"/>
  <c r="CV35" i="1"/>
  <c r="DH35" i="1" s="1"/>
  <c r="P35" i="7" s="1"/>
  <c r="BL35" i="7" s="1"/>
  <c r="CN37" i="1"/>
  <c r="CZ37" i="1" s="1"/>
  <c r="H37" i="7" s="1"/>
  <c r="BD37" i="7" s="1"/>
  <c r="CQ6" i="1"/>
  <c r="DC6" i="1" s="1"/>
  <c r="K6" i="7" s="1"/>
  <c r="BG6" i="7" s="1"/>
  <c r="CT63" i="1"/>
  <c r="DF63" i="1" s="1"/>
  <c r="N63" i="7" s="1"/>
  <c r="BJ63" i="7" s="1"/>
  <c r="CL54" i="1"/>
  <c r="CX54" i="1" s="1"/>
  <c r="F54" i="7" s="1"/>
  <c r="BB54" i="7" s="1"/>
  <c r="CV104" i="1"/>
  <c r="DH104" i="1" s="1"/>
  <c r="P104" i="7" s="1"/>
  <c r="BL104" i="7" s="1"/>
  <c r="CN68" i="1"/>
  <c r="CZ68" i="1" s="1"/>
  <c r="H68" i="7" s="1"/>
  <c r="BD68" i="7" s="1"/>
  <c r="CP71" i="1"/>
  <c r="DB71" i="1" s="1"/>
  <c r="J71" i="7" s="1"/>
  <c r="BF71" i="7" s="1"/>
  <c r="CK104" i="1"/>
  <c r="CW104" i="1" s="1"/>
  <c r="E104" i="7" s="1"/>
  <c r="BA104" i="7" s="1"/>
  <c r="CL9" i="1"/>
  <c r="CX9" i="1" s="1"/>
  <c r="F9" i="7" s="1"/>
  <c r="BB9" i="7" s="1"/>
  <c r="CL64" i="1"/>
  <c r="CX64" i="1" s="1"/>
  <c r="F64" i="7" s="1"/>
  <c r="BB64" i="7" s="1"/>
  <c r="CN6" i="1"/>
  <c r="CZ6" i="1" s="1"/>
  <c r="H6" i="7" s="1"/>
  <c r="BD6" i="7" s="1"/>
  <c r="CK47" i="1"/>
  <c r="CW47" i="1" s="1"/>
  <c r="E47" i="7" s="1"/>
  <c r="BA47" i="7" s="1"/>
  <c r="CV32" i="1"/>
  <c r="DH32" i="1" s="1"/>
  <c r="P32" i="7" s="1"/>
  <c r="BL32" i="7" s="1"/>
  <c r="CR14" i="1"/>
  <c r="DD14" i="1" s="1"/>
  <c r="L14" i="7" s="1"/>
  <c r="BH14" i="7" s="1"/>
  <c r="CM104" i="1"/>
  <c r="CY104" i="1" s="1"/>
  <c r="G104" i="7" s="1"/>
  <c r="BC104" i="7" s="1"/>
  <c r="CU29" i="1"/>
  <c r="DG29" i="1" s="1"/>
  <c r="O29" i="7" s="1"/>
  <c r="BK29" i="7" s="1"/>
  <c r="CU39" i="1"/>
  <c r="DG39" i="1" s="1"/>
  <c r="O39" i="7" s="1"/>
  <c r="BK39" i="7" s="1"/>
  <c r="CL71" i="1"/>
  <c r="CX71" i="1" s="1"/>
  <c r="F71" i="7" s="1"/>
  <c r="BB71" i="7" s="1"/>
  <c r="CM55" i="1"/>
  <c r="CY55" i="1" s="1"/>
  <c r="G55" i="7" s="1"/>
  <c r="BC55" i="7" s="1"/>
  <c r="CU105" i="1"/>
  <c r="DG105" i="1" s="1"/>
  <c r="O105" i="7" s="1"/>
  <c r="BK105" i="7" s="1"/>
  <c r="CS48" i="1"/>
  <c r="DE48" i="1" s="1"/>
  <c r="M48" i="7" s="1"/>
  <c r="BI48" i="7" s="1"/>
  <c r="CL23" i="1"/>
  <c r="CX23" i="1" s="1"/>
  <c r="F23" i="7" s="1"/>
  <c r="BB23" i="7" s="1"/>
  <c r="CP55" i="1"/>
  <c r="DB55" i="1" s="1"/>
  <c r="J55" i="7" s="1"/>
  <c r="BF55" i="7" s="1"/>
  <c r="CM10" i="1"/>
  <c r="CY10" i="1" s="1"/>
  <c r="G10" i="7" s="1"/>
  <c r="BC10" i="7" s="1"/>
  <c r="CO21" i="1"/>
  <c r="DA21" i="1" s="1"/>
  <c r="I21" i="7" s="1"/>
  <c r="BE21" i="7" s="1"/>
  <c r="CO26" i="1"/>
  <c r="DA26" i="1" s="1"/>
  <c r="I26" i="7" s="1"/>
  <c r="BE26" i="7" s="1"/>
  <c r="CM46" i="1"/>
  <c r="CY46" i="1" s="1"/>
  <c r="G46" i="7" s="1"/>
  <c r="BC46" i="7" s="1"/>
  <c r="CR53" i="1"/>
  <c r="DD53" i="1" s="1"/>
  <c r="L53" i="7" s="1"/>
  <c r="BH53" i="7" s="1"/>
  <c r="CP52" i="1"/>
  <c r="DB52" i="1" s="1"/>
  <c r="J52" i="7" s="1"/>
  <c r="BF52" i="7" s="1"/>
  <c r="CR110" i="1"/>
  <c r="DD110" i="1" s="1"/>
  <c r="L110" i="7" s="1"/>
  <c r="BH110" i="7" s="1"/>
  <c r="CK98" i="1"/>
  <c r="CW98" i="1" s="1"/>
  <c r="E98" i="7" s="1"/>
  <c r="BA98" i="7" s="1"/>
  <c r="CS82" i="1"/>
  <c r="DE82" i="1" s="1"/>
  <c r="M82" i="7" s="1"/>
  <c r="BI82" i="7" s="1"/>
  <c r="CL38" i="1"/>
  <c r="CX38" i="1" s="1"/>
  <c r="F38" i="7" s="1"/>
  <c r="BB38" i="7" s="1"/>
  <c r="CU9" i="1"/>
  <c r="DG9" i="1" s="1"/>
  <c r="O9" i="7" s="1"/>
  <c r="BK9" i="7" s="1"/>
  <c r="CP44" i="1"/>
  <c r="DB44" i="1" s="1"/>
  <c r="J44" i="7" s="1"/>
  <c r="BF44" i="7" s="1"/>
  <c r="CT34" i="1"/>
  <c r="DF34" i="1" s="1"/>
  <c r="N34" i="7" s="1"/>
  <c r="BJ34" i="7" s="1"/>
  <c r="CR31" i="1"/>
  <c r="DD31" i="1" s="1"/>
  <c r="L31" i="7" s="1"/>
  <c r="BH31" i="7" s="1"/>
  <c r="CU76" i="1"/>
  <c r="DG76" i="1" s="1"/>
  <c r="O76" i="7" s="1"/>
  <c r="BK76" i="7" s="1"/>
  <c r="CP24" i="1"/>
  <c r="DB24" i="1" s="1"/>
  <c r="J24" i="7" s="1"/>
  <c r="BF24" i="7" s="1"/>
  <c r="CQ99" i="1"/>
  <c r="DC99" i="1" s="1"/>
  <c r="K99" i="7" s="1"/>
  <c r="BG99" i="7" s="1"/>
  <c r="CM93" i="1"/>
  <c r="CY93" i="1" s="1"/>
  <c r="G93" i="7" s="1"/>
  <c r="BC93" i="7" s="1"/>
  <c r="CM25" i="1"/>
  <c r="CY25" i="1" s="1"/>
  <c r="G25" i="7" s="1"/>
  <c r="BC25" i="7" s="1"/>
  <c r="CV7" i="1"/>
  <c r="DH7" i="1" s="1"/>
  <c r="P7" i="7" s="1"/>
  <c r="BL7" i="7" s="1"/>
  <c r="CT100" i="1"/>
  <c r="DF100" i="1" s="1"/>
  <c r="N100" i="7" s="1"/>
  <c r="BJ100" i="7" s="1"/>
  <c r="CU28" i="1"/>
  <c r="DG28" i="1" s="1"/>
  <c r="O28" i="7" s="1"/>
  <c r="BK28" i="7" s="1"/>
  <c r="CN33" i="1"/>
  <c r="CZ33" i="1" s="1"/>
  <c r="H33" i="7" s="1"/>
  <c r="BD33" i="7" s="1"/>
  <c r="CV10" i="1"/>
  <c r="DH10" i="1" s="1"/>
  <c r="P10" i="7" s="1"/>
  <c r="BL10" i="7" s="1"/>
  <c r="CT78" i="1"/>
  <c r="DF78" i="1" s="1"/>
  <c r="N78" i="7" s="1"/>
  <c r="BJ78" i="7" s="1"/>
  <c r="CL76" i="1"/>
  <c r="CX76" i="1" s="1"/>
  <c r="F76" i="7" s="1"/>
  <c r="BB76" i="7" s="1"/>
  <c r="CR96" i="1"/>
  <c r="DD96" i="1" s="1"/>
  <c r="L96" i="7" s="1"/>
  <c r="BH96" i="7" s="1"/>
  <c r="CK111" i="1"/>
  <c r="CW111" i="1" s="1"/>
  <c r="E111" i="7" s="1"/>
  <c r="BA111" i="7" s="1"/>
  <c r="CN111" i="1"/>
  <c r="CZ111" i="1" s="1"/>
  <c r="H111" i="7" s="1"/>
  <c r="BD111" i="7" s="1"/>
  <c r="CU25" i="1"/>
  <c r="DG25" i="1" s="1"/>
  <c r="O25" i="7" s="1"/>
  <c r="BK25" i="7" s="1"/>
  <c r="CU63" i="1"/>
  <c r="DG63" i="1" s="1"/>
  <c r="O63" i="7" s="1"/>
  <c r="BK63" i="7" s="1"/>
  <c r="CV79" i="1"/>
  <c r="DH79" i="1" s="1"/>
  <c r="P79" i="7" s="1"/>
  <c r="BL79" i="7" s="1"/>
  <c r="CL14" i="1"/>
  <c r="CX14" i="1" s="1"/>
  <c r="F14" i="7" s="1"/>
  <c r="BB14" i="7" s="1"/>
  <c r="CO95" i="1"/>
  <c r="DA95" i="1" s="1"/>
  <c r="I95" i="7" s="1"/>
  <c r="BE95" i="7" s="1"/>
  <c r="CM69" i="1"/>
  <c r="CY69" i="1" s="1"/>
  <c r="G69" i="7" s="1"/>
  <c r="BC69" i="7" s="1"/>
  <c r="CM66" i="1"/>
  <c r="CY66" i="1" s="1"/>
  <c r="G66" i="7" s="1"/>
  <c r="BC66" i="7" s="1"/>
  <c r="CS54" i="1"/>
  <c r="DE54" i="1" s="1"/>
  <c r="M54" i="7" s="1"/>
  <c r="BI54" i="7" s="1"/>
  <c r="CK82" i="1"/>
  <c r="CW82" i="1" s="1"/>
  <c r="E82" i="7" s="1"/>
  <c r="BA82" i="7" s="1"/>
  <c r="CN66" i="1"/>
  <c r="CZ66" i="1" s="1"/>
  <c r="H66" i="7" s="1"/>
  <c r="BD66" i="7" s="1"/>
  <c r="CO23" i="1"/>
  <c r="DA23" i="1" s="1"/>
  <c r="I23" i="7" s="1"/>
  <c r="BE23" i="7" s="1"/>
  <c r="CU30" i="1"/>
  <c r="DG30" i="1" s="1"/>
  <c r="O30" i="7" s="1"/>
  <c r="BK30" i="7" s="1"/>
  <c r="CV33" i="1"/>
  <c r="DH33" i="1" s="1"/>
  <c r="P33" i="7" s="1"/>
  <c r="BL33" i="7" s="1"/>
  <c r="CV88" i="1"/>
  <c r="DH88" i="1" s="1"/>
  <c r="P88" i="7" s="1"/>
  <c r="BL88" i="7" s="1"/>
  <c r="CN142" i="1"/>
  <c r="CZ142" i="1" s="1"/>
  <c r="H142" i="7" s="1"/>
  <c r="BD142" i="7" s="1"/>
  <c r="CV56" i="1"/>
  <c r="DH56" i="1" s="1"/>
  <c r="P56" i="7" s="1"/>
  <c r="BL56" i="7" s="1"/>
  <c r="CT97" i="1"/>
  <c r="DF97" i="1" s="1"/>
  <c r="N97" i="7" s="1"/>
  <c r="BJ97" i="7" s="1"/>
  <c r="CK84" i="1"/>
  <c r="CW84" i="1" s="1"/>
  <c r="E84" i="7" s="1"/>
  <c r="BA84" i="7" s="1"/>
  <c r="CL41" i="1"/>
  <c r="CX41" i="1" s="1"/>
  <c r="F41" i="7" s="1"/>
  <c r="BB41" i="7" s="1"/>
  <c r="CV74" i="1"/>
  <c r="DH74" i="1" s="1"/>
  <c r="P74" i="7" s="1"/>
  <c r="BL74" i="7" s="1"/>
  <c r="CU17" i="1"/>
  <c r="DG17" i="1" s="1"/>
  <c r="O17" i="7" s="1"/>
  <c r="BK17" i="7" s="1"/>
  <c r="CV52" i="1"/>
  <c r="DH52" i="1" s="1"/>
  <c r="P52" i="7" s="1"/>
  <c r="BL52" i="7" s="1"/>
  <c r="CQ84" i="1"/>
  <c r="DC84" i="1" s="1"/>
  <c r="K84" i="7" s="1"/>
  <c r="BG84" i="7" s="1"/>
  <c r="CM36" i="1"/>
  <c r="CY36" i="1" s="1"/>
  <c r="G36" i="7" s="1"/>
  <c r="BC36" i="7" s="1"/>
  <c r="CV12" i="1"/>
  <c r="DH12" i="1" s="1"/>
  <c r="P12" i="7" s="1"/>
  <c r="BL12" i="7" s="1"/>
  <c r="CO47" i="1"/>
  <c r="DA47" i="1" s="1"/>
  <c r="I47" i="7" s="1"/>
  <c r="BE47" i="7" s="1"/>
  <c r="CP6" i="1"/>
  <c r="DB6" i="1" s="1"/>
  <c r="J6" i="7" s="1"/>
  <c r="BF6" i="7" s="1"/>
  <c r="CR43" i="1"/>
  <c r="DD43" i="1" s="1"/>
  <c r="L43" i="7" s="1"/>
  <c r="BH43" i="7" s="1"/>
  <c r="CV69" i="1"/>
  <c r="DH69" i="1" s="1"/>
  <c r="P69" i="7" s="1"/>
  <c r="BL69" i="7" s="1"/>
  <c r="CL114" i="1"/>
  <c r="CX114" i="1" s="1"/>
  <c r="F114" i="7" s="1"/>
  <c r="BB114" i="7" s="1"/>
  <c r="CL18" i="1"/>
  <c r="CX18" i="1" s="1"/>
  <c r="F18" i="7" s="1"/>
  <c r="BB18" i="7" s="1"/>
  <c r="CV85" i="1"/>
  <c r="DH85" i="1" s="1"/>
  <c r="P85" i="7" s="1"/>
  <c r="BL85" i="7" s="1"/>
  <c r="CP76" i="1"/>
  <c r="DB76" i="1" s="1"/>
  <c r="J76" i="7" s="1"/>
  <c r="BF76" i="7" s="1"/>
  <c r="CR87" i="1"/>
  <c r="DD87" i="1" s="1"/>
  <c r="L87" i="7" s="1"/>
  <c r="BH87" i="7" s="1"/>
  <c r="CS77" i="1"/>
  <c r="DE77" i="1" s="1"/>
  <c r="M77" i="7" s="1"/>
  <c r="BI77" i="7" s="1"/>
  <c r="CV72" i="1"/>
  <c r="DH72" i="1" s="1"/>
  <c r="P72" i="7" s="1"/>
  <c r="BL72" i="7" s="1"/>
  <c r="CP58" i="1"/>
  <c r="DB58" i="1" s="1"/>
  <c r="J58" i="7" s="1"/>
  <c r="BF58" i="7" s="1"/>
  <c r="CO100" i="1"/>
  <c r="DA100" i="1" s="1"/>
  <c r="I100" i="7" s="1"/>
  <c r="BE100" i="7" s="1"/>
  <c r="CK93" i="1"/>
  <c r="CW93" i="1" s="1"/>
  <c r="E93" i="7" s="1"/>
  <c r="BA93" i="7" s="1"/>
  <c r="CP88" i="1"/>
  <c r="DB88" i="1" s="1"/>
  <c r="J88" i="7" s="1"/>
  <c r="BF88" i="7" s="1"/>
  <c r="CL21" i="1"/>
  <c r="CX21" i="1" s="1"/>
  <c r="F21" i="7" s="1"/>
  <c r="BB21" i="7" s="1"/>
  <c r="CM95" i="1"/>
  <c r="CY95" i="1" s="1"/>
  <c r="G95" i="7" s="1"/>
  <c r="BC95" i="7" s="1"/>
  <c r="CQ54" i="1"/>
  <c r="DC54" i="1" s="1"/>
  <c r="K54" i="7" s="1"/>
  <c r="BG54" i="7" s="1"/>
  <c r="CN38" i="1"/>
  <c r="CZ38" i="1" s="1"/>
  <c r="H38" i="7" s="1"/>
  <c r="BD38" i="7" s="1"/>
  <c r="CL52" i="1"/>
  <c r="CX52" i="1" s="1"/>
  <c r="F52" i="7" s="1"/>
  <c r="BB52" i="7" s="1"/>
  <c r="CN74" i="1"/>
  <c r="CZ74" i="1" s="1"/>
  <c r="H74" i="7" s="1"/>
  <c r="BD74" i="7" s="1"/>
  <c r="CV103" i="1"/>
  <c r="DH103" i="1" s="1"/>
  <c r="P103" i="7" s="1"/>
  <c r="BL103" i="7" s="1"/>
  <c r="CN31" i="1"/>
  <c r="CZ31" i="1" s="1"/>
  <c r="H31" i="7" s="1"/>
  <c r="BD31" i="7" s="1"/>
  <c r="CS22" i="1"/>
  <c r="DE22" i="1" s="1"/>
  <c r="M22" i="7" s="1"/>
  <c r="BI22" i="7" s="1"/>
  <c r="CK73" i="1"/>
  <c r="CW73" i="1" s="1"/>
  <c r="E73" i="7" s="1"/>
  <c r="BA73" i="7" s="1"/>
  <c r="CM32" i="1"/>
  <c r="CY32" i="1" s="1"/>
  <c r="G32" i="7" s="1"/>
  <c r="BC32" i="7" s="1"/>
  <c r="CR62" i="1"/>
  <c r="DD62" i="1" s="1"/>
  <c r="L62" i="7" s="1"/>
  <c r="BH62" i="7" s="1"/>
  <c r="CR68" i="1"/>
  <c r="DD68" i="1" s="1"/>
  <c r="L68" i="7" s="1"/>
  <c r="BH68" i="7" s="1"/>
  <c r="CQ100" i="1"/>
  <c r="DC100" i="1" s="1"/>
  <c r="K100" i="7" s="1"/>
  <c r="BG100" i="7" s="1"/>
  <c r="CQ67" i="1"/>
  <c r="DC67" i="1" s="1"/>
  <c r="K67" i="7" s="1"/>
  <c r="BG67" i="7" s="1"/>
  <c r="CU6" i="1"/>
  <c r="DG6" i="1" s="1"/>
  <c r="O6" i="7" s="1"/>
  <c r="BK6" i="7" s="1"/>
  <c r="CU96" i="1"/>
  <c r="DG96" i="1" s="1"/>
  <c r="O96" i="7" s="1"/>
  <c r="BK96" i="7" s="1"/>
  <c r="CS68" i="1"/>
  <c r="DE68" i="1" s="1"/>
  <c r="M68" i="7" s="1"/>
  <c r="BI68" i="7" s="1"/>
  <c r="CT31" i="1"/>
  <c r="DF31" i="1" s="1"/>
  <c r="N31" i="7" s="1"/>
  <c r="BJ31" i="7" s="1"/>
  <c r="CS53" i="1"/>
  <c r="DE53" i="1" s="1"/>
  <c r="M53" i="7" s="1"/>
  <c r="BI53" i="7" s="1"/>
  <c r="CU91" i="1"/>
  <c r="DG91" i="1" s="1"/>
  <c r="O91" i="7" s="1"/>
  <c r="BK91" i="7" s="1"/>
  <c r="CU14" i="1"/>
  <c r="DG14" i="1" s="1"/>
  <c r="O14" i="7" s="1"/>
  <c r="BK14" i="7" s="1"/>
  <c r="CP103" i="1"/>
  <c r="DB103" i="1" s="1"/>
  <c r="J103" i="7" s="1"/>
  <c r="BF103" i="7" s="1"/>
  <c r="CQ23" i="1"/>
  <c r="DC23" i="1" s="1"/>
  <c r="K23" i="7" s="1"/>
  <c r="BG23" i="7" s="1"/>
  <c r="CL98" i="1"/>
  <c r="CX98" i="1" s="1"/>
  <c r="F98" i="7" s="1"/>
  <c r="BB98" i="7" s="1"/>
  <c r="CL36" i="1"/>
  <c r="CX36" i="1" s="1"/>
  <c r="F36" i="7" s="1"/>
  <c r="BB36" i="7" s="1"/>
  <c r="CP22" i="1"/>
  <c r="DB22" i="1" s="1"/>
  <c r="J22" i="7" s="1"/>
  <c r="BF22" i="7" s="1"/>
  <c r="CL48" i="1"/>
  <c r="CX48" i="1" s="1"/>
  <c r="F48" i="7" s="1"/>
  <c r="BB48" i="7" s="1"/>
  <c r="CM11" i="1"/>
  <c r="CY11" i="1" s="1"/>
  <c r="G11" i="7" s="1"/>
  <c r="BC11" i="7" s="1"/>
  <c r="CL22" i="1"/>
  <c r="CX22" i="1" s="1"/>
  <c r="F22" i="7" s="1"/>
  <c r="BB22" i="7" s="1"/>
  <c r="CM43" i="1"/>
  <c r="CY43" i="1" s="1"/>
  <c r="G43" i="7" s="1"/>
  <c r="BC43" i="7" s="1"/>
  <c r="CT79" i="1"/>
  <c r="DF79" i="1" s="1"/>
  <c r="N79" i="7" s="1"/>
  <c r="BJ79" i="7" s="1"/>
  <c r="CN105" i="1"/>
  <c r="CZ105" i="1" s="1"/>
  <c r="H105" i="7" s="1"/>
  <c r="BD105" i="7" s="1"/>
  <c r="CR60" i="1"/>
  <c r="DD60" i="1" s="1"/>
  <c r="L60" i="7" s="1"/>
  <c r="BH60" i="7" s="1"/>
  <c r="CM79" i="1"/>
  <c r="CY79" i="1" s="1"/>
  <c r="G79" i="7" s="1"/>
  <c r="BC79" i="7" s="1"/>
  <c r="CN103" i="1"/>
  <c r="CZ103" i="1" s="1"/>
  <c r="H103" i="7" s="1"/>
  <c r="BD103" i="7" s="1"/>
  <c r="CK89" i="1"/>
  <c r="CW89" i="1" s="1"/>
  <c r="E89" i="7" s="1"/>
  <c r="BA89" i="7" s="1"/>
  <c r="CV28" i="1"/>
  <c r="DH28" i="1" s="1"/>
  <c r="P28" i="7" s="1"/>
  <c r="BL28" i="7" s="1"/>
  <c r="CM142" i="1"/>
  <c r="CY142" i="1" s="1"/>
  <c r="G142" i="7" s="1"/>
  <c r="BC142" i="7" s="1"/>
  <c r="CL10" i="1"/>
  <c r="CX10" i="1" s="1"/>
  <c r="F10" i="7" s="1"/>
  <c r="BB10" i="7" s="1"/>
  <c r="CL106" i="1"/>
  <c r="CX106" i="1" s="1"/>
  <c r="F106" i="7" s="1"/>
  <c r="BB106" i="7" s="1"/>
  <c r="CV24" i="1"/>
  <c r="DH24" i="1" s="1"/>
  <c r="P24" i="7" s="1"/>
  <c r="BL24" i="7" s="1"/>
  <c r="CS35" i="1"/>
  <c r="DE35" i="1" s="1"/>
  <c r="M35" i="7" s="1"/>
  <c r="BI35" i="7" s="1"/>
  <c r="CN84" i="1"/>
  <c r="CZ84" i="1" s="1"/>
  <c r="H84" i="7" s="1"/>
  <c r="BD84" i="7" s="1"/>
  <c r="CT70" i="1"/>
  <c r="DF70" i="1" s="1"/>
  <c r="N70" i="7" s="1"/>
  <c r="BJ70" i="7" s="1"/>
  <c r="CQ5" i="1"/>
  <c r="DC5" i="1" s="1"/>
  <c r="K5" i="7" s="1"/>
  <c r="BG5" i="7" s="1"/>
  <c r="CV89" i="1"/>
  <c r="DH89" i="1" s="1"/>
  <c r="P89" i="7" s="1"/>
  <c r="BL89" i="7" s="1"/>
  <c r="CK54" i="1"/>
  <c r="CW54" i="1" s="1"/>
  <c r="E54" i="7" s="1"/>
  <c r="BA54" i="7" s="1"/>
  <c r="CK6" i="1"/>
  <c r="CW6" i="1" s="1"/>
  <c r="E6" i="7" s="1"/>
  <c r="BA6" i="7" s="1"/>
  <c r="CN32" i="1"/>
  <c r="CZ32" i="1" s="1"/>
  <c r="H32" i="7" s="1"/>
  <c r="BD32" i="7" s="1"/>
  <c r="CL109" i="1"/>
  <c r="CX109" i="1" s="1"/>
  <c r="F109" i="7" s="1"/>
  <c r="BB109" i="7" s="1"/>
  <c r="CU69" i="1"/>
  <c r="DG69" i="1" s="1"/>
  <c r="O69" i="7" s="1"/>
  <c r="BK69" i="7" s="1"/>
  <c r="CK28" i="1"/>
  <c r="CW28" i="1" s="1"/>
  <c r="E28" i="7" s="1"/>
  <c r="BA28" i="7" s="1"/>
  <c r="CQ71" i="1"/>
  <c r="DC71" i="1" s="1"/>
  <c r="K71" i="7" s="1"/>
  <c r="BG71" i="7" s="1"/>
  <c r="CQ21" i="1"/>
  <c r="DC21" i="1" s="1"/>
  <c r="K21" i="7" s="1"/>
  <c r="BG21" i="7" s="1"/>
  <c r="CV29" i="1"/>
  <c r="DH29" i="1" s="1"/>
  <c r="P29" i="7" s="1"/>
  <c r="BL29" i="7" s="1"/>
  <c r="CO108" i="1"/>
  <c r="DA108" i="1" s="1"/>
  <c r="I108" i="7" s="1"/>
  <c r="BE108" i="7" s="1"/>
  <c r="CN27" i="1"/>
  <c r="CZ27" i="1" s="1"/>
  <c r="H27" i="7" s="1"/>
  <c r="BD27" i="7" s="1"/>
  <c r="CN60" i="1"/>
  <c r="CZ60" i="1" s="1"/>
  <c r="H60" i="7" s="1"/>
  <c r="BD60" i="7" s="1"/>
  <c r="CT65" i="1"/>
  <c r="DF65" i="1" s="1"/>
  <c r="N65" i="7" s="1"/>
  <c r="BJ65" i="7" s="1"/>
  <c r="CP5" i="1"/>
  <c r="DB5" i="1" s="1"/>
  <c r="J5" i="7" s="1"/>
  <c r="BF5" i="7" s="1"/>
  <c r="CK70" i="1"/>
  <c r="CW70" i="1" s="1"/>
  <c r="E70" i="7" s="1"/>
  <c r="BA70" i="7" s="1"/>
  <c r="CV13" i="1"/>
  <c r="DH13" i="1" s="1"/>
  <c r="P13" i="7" s="1"/>
  <c r="BL13" i="7" s="1"/>
  <c r="CP8" i="1"/>
  <c r="DB8" i="1" s="1"/>
  <c r="J8" i="7" s="1"/>
  <c r="BF8" i="7" s="1"/>
  <c r="CK48" i="1"/>
  <c r="CW48" i="1" s="1"/>
  <c r="E48" i="7" s="1"/>
  <c r="BA48" i="7" s="1"/>
  <c r="CU23" i="1"/>
  <c r="DG23" i="1" s="1"/>
  <c r="O23" i="7" s="1"/>
  <c r="BK23" i="7" s="1"/>
  <c r="CV5" i="1"/>
  <c r="DH5" i="1" s="1"/>
  <c r="P5" i="7" s="1"/>
  <c r="BL5" i="7" s="1"/>
  <c r="CV99" i="1"/>
  <c r="DH99" i="1" s="1"/>
  <c r="P99" i="7" s="1"/>
  <c r="BL99" i="7" s="1"/>
  <c r="CN102" i="1"/>
  <c r="CZ102" i="1" s="1"/>
  <c r="H102" i="7" s="1"/>
  <c r="BD102" i="7" s="1"/>
  <c r="CS107" i="1"/>
  <c r="DE107" i="1" s="1"/>
  <c r="M107" i="7" s="1"/>
  <c r="BI107" i="7" s="1"/>
  <c r="CK96" i="1"/>
  <c r="CW96" i="1" s="1"/>
  <c r="E96" i="7" s="1"/>
  <c r="BA96" i="7" s="1"/>
  <c r="CR86" i="1"/>
  <c r="DD86" i="1" s="1"/>
  <c r="L86" i="7" s="1"/>
  <c r="BH86" i="7" s="1"/>
  <c r="CN95" i="1"/>
  <c r="CZ95" i="1" s="1"/>
  <c r="H95" i="7" s="1"/>
  <c r="BD95" i="7" s="1"/>
  <c r="CK72" i="1"/>
  <c r="CW72" i="1" s="1"/>
  <c r="E72" i="7" s="1"/>
  <c r="BA72" i="7" s="1"/>
  <c r="CU92" i="1"/>
  <c r="DG92" i="1" s="1"/>
  <c r="O92" i="7" s="1"/>
  <c r="BK92" i="7" s="1"/>
  <c r="CL44" i="1"/>
  <c r="CX44" i="1" s="1"/>
  <c r="F44" i="7" s="1"/>
  <c r="BB44" i="7" s="1"/>
  <c r="CU53" i="1"/>
  <c r="DG53" i="1" s="1"/>
  <c r="O53" i="7" s="1"/>
  <c r="BK53" i="7" s="1"/>
  <c r="CN18" i="1"/>
  <c r="CZ18" i="1" s="1"/>
  <c r="H18" i="7" s="1"/>
  <c r="BD18" i="7" s="1"/>
  <c r="CT71" i="1"/>
  <c r="DF71" i="1" s="1"/>
  <c r="N71" i="7" s="1"/>
  <c r="BJ71" i="7" s="1"/>
  <c r="CP74" i="1"/>
  <c r="DB74" i="1" s="1"/>
  <c r="J74" i="7" s="1"/>
  <c r="BF74" i="7" s="1"/>
  <c r="CV113" i="1"/>
  <c r="DH113" i="1" s="1"/>
  <c r="P113" i="7" s="1"/>
  <c r="BL113" i="7" s="1"/>
  <c r="CK62" i="1"/>
  <c r="CW62" i="1" s="1"/>
  <c r="E62" i="7" s="1"/>
  <c r="BA62" i="7" s="1"/>
  <c r="CL96" i="1"/>
  <c r="CX96" i="1" s="1"/>
  <c r="F96" i="7" s="1"/>
  <c r="BB96" i="7" s="1"/>
  <c r="CV84" i="1"/>
  <c r="DH84" i="1" s="1"/>
  <c r="P84" i="7" s="1"/>
  <c r="BL84" i="7" s="1"/>
  <c r="CQ80" i="1"/>
  <c r="DC80" i="1" s="1"/>
  <c r="K80" i="7" s="1"/>
  <c r="BG80" i="7" s="1"/>
  <c r="CR115" i="1"/>
  <c r="DD115" i="1" s="1"/>
  <c r="L115" i="7" s="1"/>
  <c r="BH115" i="7" s="1"/>
  <c r="CP97" i="1"/>
  <c r="DB97" i="1" s="1"/>
  <c r="J97" i="7" s="1"/>
  <c r="BF97" i="7" s="1"/>
  <c r="CV75" i="1"/>
  <c r="DH75" i="1" s="1"/>
  <c r="P75" i="7" s="1"/>
  <c r="BL75" i="7" s="1"/>
  <c r="CS45" i="1"/>
  <c r="DE45" i="1" s="1"/>
  <c r="M45" i="7" s="1"/>
  <c r="BI45" i="7" s="1"/>
  <c r="CL47" i="1"/>
  <c r="CX47" i="1" s="1"/>
  <c r="F47" i="7" s="1"/>
  <c r="BB47" i="7" s="1"/>
  <c r="CN70" i="1"/>
  <c r="CZ70" i="1" s="1"/>
  <c r="H70" i="7" s="1"/>
  <c r="BD70" i="7" s="1"/>
  <c r="CM20" i="1"/>
  <c r="CY20" i="1" s="1"/>
  <c r="G20" i="7" s="1"/>
  <c r="BC20" i="7" s="1"/>
  <c r="CN80" i="1"/>
  <c r="CZ80" i="1" s="1"/>
  <c r="H80" i="7" s="1"/>
  <c r="BD80" i="7" s="1"/>
  <c r="CR85" i="1"/>
  <c r="DD85" i="1" s="1"/>
  <c r="L85" i="7" s="1"/>
  <c r="BH85" i="7" s="1"/>
  <c r="CU46" i="1"/>
  <c r="DG46" i="1" s="1"/>
  <c r="O46" i="7" s="1"/>
  <c r="BK46" i="7" s="1"/>
  <c r="CT32" i="1"/>
  <c r="DF32" i="1" s="1"/>
  <c r="N32" i="7" s="1"/>
  <c r="BJ32" i="7" s="1"/>
  <c r="CN72" i="1"/>
  <c r="CZ72" i="1" s="1"/>
  <c r="H72" i="7" s="1"/>
  <c r="BD72" i="7" s="1"/>
  <c r="CR103" i="1"/>
  <c r="DD103" i="1" s="1"/>
  <c r="L103" i="7" s="1"/>
  <c r="BH103" i="7" s="1"/>
  <c r="CM96" i="1"/>
  <c r="CY96" i="1" s="1"/>
  <c r="G96" i="7" s="1"/>
  <c r="BC96" i="7" s="1"/>
  <c r="CU109" i="1"/>
  <c r="DG109" i="1" s="1"/>
  <c r="O109" i="7" s="1"/>
  <c r="BK109" i="7" s="1"/>
  <c r="CQ112" i="1"/>
  <c r="DC112" i="1" s="1"/>
  <c r="K112" i="7" s="1"/>
  <c r="BG112" i="7" s="1"/>
  <c r="CV110" i="1"/>
  <c r="DH110" i="1" s="1"/>
  <c r="P110" i="7" s="1"/>
  <c r="BL110" i="7" s="1"/>
  <c r="CL91" i="1"/>
  <c r="CX91" i="1" s="1"/>
  <c r="F91" i="7" s="1"/>
  <c r="BB91" i="7" s="1"/>
  <c r="CO101" i="1"/>
  <c r="DA101" i="1" s="1"/>
  <c r="I101" i="7" s="1"/>
  <c r="BE101" i="7" s="1"/>
  <c r="CQ16" i="1"/>
  <c r="DC16" i="1" s="1"/>
  <c r="K16" i="7" s="1"/>
  <c r="BG16" i="7" s="1"/>
  <c r="CV77" i="1"/>
  <c r="DH77" i="1" s="1"/>
  <c r="P77" i="7" s="1"/>
  <c r="BL77" i="7" s="1"/>
  <c r="CK58" i="1"/>
  <c r="CW58" i="1" s="1"/>
  <c r="E58" i="7" s="1"/>
  <c r="BA58" i="7" s="1"/>
  <c r="CO66" i="1"/>
  <c r="DA66" i="1" s="1"/>
  <c r="I66" i="7" s="1"/>
  <c r="BE66" i="7" s="1"/>
  <c r="CK69" i="1"/>
  <c r="CW69" i="1" s="1"/>
  <c r="E69" i="7" s="1"/>
  <c r="BA69" i="7" s="1"/>
  <c r="CU103" i="1"/>
  <c r="DG103" i="1" s="1"/>
  <c r="O103" i="7" s="1"/>
  <c r="BK103" i="7" s="1"/>
  <c r="CS76" i="1"/>
  <c r="DE76" i="1" s="1"/>
  <c r="M76" i="7" s="1"/>
  <c r="BI76" i="7" s="1"/>
  <c r="CP34" i="1"/>
  <c r="DB34" i="1" s="1"/>
  <c r="J34" i="7" s="1"/>
  <c r="BF34" i="7" s="1"/>
  <c r="CR70" i="1"/>
  <c r="DD70" i="1" s="1"/>
  <c r="L70" i="7" s="1"/>
  <c r="BH70" i="7" s="1"/>
  <c r="CU104" i="1"/>
  <c r="DG104" i="1" s="1"/>
  <c r="O104" i="7" s="1"/>
  <c r="BK104" i="7" s="1"/>
  <c r="CO13" i="1"/>
  <c r="DA13" i="1" s="1"/>
  <c r="I13" i="7" s="1"/>
  <c r="BE13" i="7" s="1"/>
  <c r="CP111" i="1"/>
  <c r="DB111" i="1" s="1"/>
  <c r="J111" i="7" s="1"/>
  <c r="BF111" i="7" s="1"/>
  <c r="CO59" i="1"/>
  <c r="DA59" i="1" s="1"/>
  <c r="I59" i="7" s="1"/>
  <c r="BE59" i="7" s="1"/>
  <c r="CU97" i="1"/>
  <c r="DG97" i="1" s="1"/>
  <c r="O97" i="7" s="1"/>
  <c r="BK97" i="7" s="1"/>
  <c r="CN106" i="1"/>
  <c r="CZ106" i="1" s="1"/>
  <c r="H106" i="7" s="1"/>
  <c r="BD106" i="7" s="1"/>
  <c r="CP112" i="1"/>
  <c r="DB112" i="1" s="1"/>
  <c r="J112" i="7" s="1"/>
  <c r="BF112" i="7" s="1"/>
  <c r="CM101" i="1"/>
  <c r="CY101" i="1" s="1"/>
  <c r="G101" i="7" s="1"/>
  <c r="BC101" i="7" s="1"/>
  <c r="CP47" i="1"/>
  <c r="DB47" i="1" s="1"/>
  <c r="J47" i="7" s="1"/>
  <c r="BF47" i="7" s="1"/>
  <c r="CM49" i="1"/>
  <c r="CY49" i="1" s="1"/>
  <c r="G49" i="7" s="1"/>
  <c r="BC49" i="7" s="1"/>
  <c r="CK40" i="1"/>
  <c r="CW40" i="1" s="1"/>
  <c r="E40" i="7" s="1"/>
  <c r="BA40" i="7" s="1"/>
  <c r="CN78" i="1"/>
  <c r="CZ78" i="1" s="1"/>
  <c r="H78" i="7" s="1"/>
  <c r="BD78" i="7" s="1"/>
  <c r="CR7" i="1"/>
  <c r="DD7" i="1" s="1"/>
  <c r="L7" i="7" s="1"/>
  <c r="BH7" i="7" s="1"/>
  <c r="CO82" i="1"/>
  <c r="DA82" i="1" s="1"/>
  <c r="I82" i="7" s="1"/>
  <c r="BE82" i="7" s="1"/>
  <c r="CR39" i="1"/>
  <c r="DD39" i="1" s="1"/>
  <c r="L39" i="7" s="1"/>
  <c r="BH39" i="7" s="1"/>
  <c r="CV60" i="1"/>
  <c r="DH60" i="1" s="1"/>
  <c r="P60" i="7" s="1"/>
  <c r="BL60" i="7" s="1"/>
  <c r="CO27" i="1"/>
  <c r="DA27" i="1" s="1"/>
  <c r="I27" i="7" s="1"/>
  <c r="BE27" i="7" s="1"/>
  <c r="CR76" i="1"/>
  <c r="DD76" i="1" s="1"/>
  <c r="L76" i="7" s="1"/>
  <c r="BH76" i="7" s="1"/>
  <c r="CU81" i="1"/>
  <c r="DG81" i="1" s="1"/>
  <c r="O81" i="7" s="1"/>
  <c r="BK81" i="7" s="1"/>
  <c r="CQ69" i="1"/>
  <c r="DC69" i="1" s="1"/>
  <c r="K69" i="7" s="1"/>
  <c r="BG69" i="7" s="1"/>
  <c r="CQ93" i="1"/>
  <c r="DC93" i="1" s="1"/>
  <c r="K93" i="7" s="1"/>
  <c r="BG93" i="7" s="1"/>
  <c r="CK87" i="1"/>
  <c r="CW87" i="1" s="1"/>
  <c r="E87" i="7" s="1"/>
  <c r="BA87" i="7" s="1"/>
  <c r="CN54" i="1"/>
  <c r="CZ54" i="1" s="1"/>
  <c r="H54" i="7" s="1"/>
  <c r="BD54" i="7" s="1"/>
  <c r="CV37" i="1"/>
  <c r="DH37" i="1" s="1"/>
  <c r="P37" i="7" s="1"/>
  <c r="BL37" i="7" s="1"/>
  <c r="CT82" i="1"/>
  <c r="DF82" i="1" s="1"/>
  <c r="N82" i="7" s="1"/>
  <c r="BJ82" i="7" s="1"/>
  <c r="CL11" i="1"/>
  <c r="CX11" i="1" s="1"/>
  <c r="F11" i="7" s="1"/>
  <c r="BB11" i="7" s="1"/>
  <c r="CV50" i="1"/>
  <c r="DH50" i="1" s="1"/>
  <c r="P50" i="7" s="1"/>
  <c r="BL50" i="7" s="1"/>
  <c r="CV87" i="1"/>
  <c r="DH87" i="1" s="1"/>
  <c r="P87" i="7" s="1"/>
  <c r="BL87" i="7" s="1"/>
  <c r="CN51" i="1"/>
  <c r="CZ51" i="1" s="1"/>
  <c r="H51" i="7" s="1"/>
  <c r="BD51" i="7" s="1"/>
  <c r="CN24" i="1"/>
  <c r="CZ24" i="1" s="1"/>
  <c r="H24" i="7" s="1"/>
  <c r="BD24" i="7" s="1"/>
  <c r="CQ20" i="1"/>
  <c r="DC20" i="1" s="1"/>
  <c r="K20" i="7" s="1"/>
  <c r="BG20" i="7" s="1"/>
  <c r="CV73" i="1"/>
  <c r="DH73" i="1" s="1"/>
  <c r="P73" i="7" s="1"/>
  <c r="BL73" i="7" s="1"/>
  <c r="CL5" i="1"/>
  <c r="CX5" i="1" s="1"/>
  <c r="F5" i="7" s="1"/>
  <c r="BB5" i="7" s="1"/>
  <c r="CN114" i="1"/>
  <c r="CZ114" i="1" s="1"/>
  <c r="H114" i="7" s="1"/>
  <c r="BD114" i="7" s="1"/>
  <c r="CS109" i="1"/>
  <c r="DE109" i="1" s="1"/>
  <c r="M109" i="7" s="1"/>
  <c r="BI109" i="7" s="1"/>
  <c r="CO14" i="1"/>
  <c r="DA14" i="1" s="1"/>
  <c r="I14" i="7" s="1"/>
  <c r="BE14" i="7" s="1"/>
  <c r="CS62" i="1"/>
  <c r="DE62" i="1" s="1"/>
  <c r="M62" i="7" s="1"/>
  <c r="BI62" i="7" s="1"/>
  <c r="CT42" i="1"/>
  <c r="DF42" i="1" s="1"/>
  <c r="N42" i="7" s="1"/>
  <c r="BJ42" i="7" s="1"/>
  <c r="CK80" i="1"/>
  <c r="CW80" i="1" s="1"/>
  <c r="E80" i="7" s="1"/>
  <c r="BA80" i="7" s="1"/>
  <c r="CN40" i="1"/>
  <c r="CZ40" i="1" s="1"/>
  <c r="H40" i="7" s="1"/>
  <c r="BD40" i="7" s="1"/>
  <c r="CP91" i="1"/>
  <c r="DB91" i="1" s="1"/>
  <c r="J91" i="7" s="1"/>
  <c r="BF91" i="7" s="1"/>
  <c r="CN26" i="1"/>
  <c r="CZ26" i="1" s="1"/>
  <c r="H26" i="7" s="1"/>
  <c r="BD26" i="7" s="1"/>
  <c r="CT92" i="1"/>
  <c r="DF92" i="1" s="1"/>
  <c r="N92" i="7" s="1"/>
  <c r="BJ92" i="7" s="1"/>
  <c r="CS40" i="1"/>
  <c r="DE40" i="1" s="1"/>
  <c r="M40" i="7" s="1"/>
  <c r="BI40" i="7" s="1"/>
  <c r="CV92" i="1"/>
  <c r="DH92" i="1" s="1"/>
  <c r="P92" i="7" s="1"/>
  <c r="BL92" i="7" s="1"/>
  <c r="CL84" i="1"/>
  <c r="CX84" i="1" s="1"/>
  <c r="F84" i="7" s="1"/>
  <c r="BB84" i="7" s="1"/>
  <c r="CU70" i="1"/>
  <c r="DG70" i="1" s="1"/>
  <c r="O70" i="7" s="1"/>
  <c r="BK70" i="7" s="1"/>
  <c r="CN57" i="1"/>
  <c r="CZ57" i="1" s="1"/>
  <c r="H57" i="7" s="1"/>
  <c r="BD57" i="7" s="1"/>
  <c r="CP142" i="1"/>
  <c r="DB142" i="1" s="1"/>
  <c r="J142" i="7" s="1"/>
  <c r="BF142" i="7" s="1"/>
  <c r="CM114" i="1"/>
  <c r="CY114" i="1" s="1"/>
  <c r="G114" i="7" s="1"/>
  <c r="BC114" i="7" s="1"/>
  <c r="CR100" i="1"/>
  <c r="DD100" i="1" s="1"/>
  <c r="L100" i="7" s="1"/>
  <c r="BH100" i="7" s="1"/>
  <c r="CU5" i="1"/>
  <c r="DG5" i="1" s="1"/>
  <c r="O5" i="7" s="1"/>
  <c r="BK5" i="7" s="1"/>
  <c r="CK36" i="1"/>
  <c r="CW36" i="1" s="1"/>
  <c r="E36" i="7" s="1"/>
  <c r="BA36" i="7" s="1"/>
  <c r="CM37" i="1"/>
  <c r="CY37" i="1" s="1"/>
  <c r="G37" i="7" s="1"/>
  <c r="BC37" i="7" s="1"/>
  <c r="CV106" i="1"/>
  <c r="DH106" i="1" s="1"/>
  <c r="P106" i="7" s="1"/>
  <c r="BL106" i="7" s="1"/>
  <c r="CL66" i="1"/>
  <c r="CX66" i="1" s="1"/>
  <c r="F66" i="7" s="1"/>
  <c r="BB66" i="7" s="1"/>
  <c r="CV11" i="1"/>
  <c r="DH11" i="1" s="1"/>
  <c r="P11" i="7" s="1"/>
  <c r="BL11" i="7" s="1"/>
  <c r="CP89" i="1"/>
  <c r="DB89" i="1" s="1"/>
  <c r="J89" i="7" s="1"/>
  <c r="BF89" i="7" s="1"/>
  <c r="CU101" i="1"/>
  <c r="DG101" i="1" s="1"/>
  <c r="O101" i="7" s="1"/>
  <c r="BK101" i="7" s="1"/>
  <c r="CP110" i="1"/>
  <c r="DB110" i="1" s="1"/>
  <c r="J110" i="7" s="1"/>
  <c r="BF110" i="7" s="1"/>
  <c r="CL43" i="1"/>
  <c r="CX43" i="1" s="1"/>
  <c r="F43" i="7" s="1"/>
  <c r="BB43" i="7" s="1"/>
  <c r="CV86" i="1"/>
  <c r="DH86" i="1" s="1"/>
  <c r="P86" i="7" s="1"/>
  <c r="BL86" i="7" s="1"/>
  <c r="CU98" i="1"/>
  <c r="DG98" i="1" s="1"/>
  <c r="O98" i="7" s="1"/>
  <c r="BK98" i="7" s="1"/>
  <c r="CU38" i="1"/>
  <c r="DG38" i="1" s="1"/>
  <c r="O38" i="7" s="1"/>
  <c r="BK38" i="7" s="1"/>
  <c r="CP38" i="1"/>
  <c r="DB38" i="1" s="1"/>
  <c r="J38" i="7" s="1"/>
  <c r="BF38" i="7" s="1"/>
  <c r="CV16" i="1"/>
  <c r="DH16" i="1" s="1"/>
  <c r="P16" i="7" s="1"/>
  <c r="BL16" i="7" s="1"/>
  <c r="CN77" i="1"/>
  <c r="CZ77" i="1" s="1"/>
  <c r="H77" i="7" s="1"/>
  <c r="BD77" i="7" s="1"/>
  <c r="CU22" i="1"/>
  <c r="DG22" i="1" s="1"/>
  <c r="O22" i="7" s="1"/>
  <c r="BK22" i="7" s="1"/>
  <c r="CN52" i="1"/>
  <c r="CZ52" i="1" s="1"/>
  <c r="H52" i="7" s="1"/>
  <c r="BD52" i="7" s="1"/>
  <c r="CN87" i="1"/>
  <c r="CZ87" i="1" s="1"/>
  <c r="H87" i="7" s="1"/>
  <c r="BD87" i="7" s="1"/>
  <c r="CQ102" i="1"/>
  <c r="DC102" i="1" s="1"/>
  <c r="K102" i="7" s="1"/>
  <c r="BG102" i="7" s="1"/>
  <c r="CN73" i="1"/>
  <c r="CZ73" i="1" s="1"/>
  <c r="H73" i="7" s="1"/>
  <c r="BD73" i="7" s="1"/>
  <c r="CV107" i="1"/>
  <c r="DH107" i="1" s="1"/>
  <c r="P107" i="7" s="1"/>
  <c r="BL107" i="7" s="1"/>
  <c r="CV93" i="1"/>
  <c r="DH93" i="1" s="1"/>
  <c r="P93" i="7" s="1"/>
  <c r="BL93" i="7" s="1"/>
  <c r="CU83" i="1"/>
  <c r="DG83" i="1" s="1"/>
  <c r="O83" i="7" s="1"/>
  <c r="BK83" i="7" s="1"/>
  <c r="CN82" i="1"/>
  <c r="CZ82" i="1" s="1"/>
  <c r="H82" i="7" s="1"/>
  <c r="BD82" i="7" s="1"/>
  <c r="CL33" i="1"/>
  <c r="CX33" i="1" s="1"/>
  <c r="F33" i="7" s="1"/>
  <c r="BB33" i="7" s="1"/>
  <c r="CT80" i="1"/>
  <c r="DF80" i="1" s="1"/>
  <c r="N80" i="7" s="1"/>
  <c r="BJ80" i="7" s="1"/>
  <c r="CU113" i="1"/>
  <c r="DG113" i="1" s="1"/>
  <c r="O113" i="7" s="1"/>
  <c r="BK113" i="7" s="1"/>
  <c r="CO77" i="1"/>
  <c r="DA77" i="1" s="1"/>
  <c r="I77" i="7" s="1"/>
  <c r="BE77" i="7" s="1"/>
  <c r="CT75" i="1"/>
  <c r="DF75" i="1" s="1"/>
  <c r="N75" i="7" s="1"/>
  <c r="BJ75" i="7" s="1"/>
  <c r="CU34" i="1"/>
  <c r="DG34" i="1" s="1"/>
  <c r="O34" i="7" s="1"/>
  <c r="BK34" i="7" s="1"/>
  <c r="CO18" i="1"/>
  <c r="DA18" i="1" s="1"/>
  <c r="I18" i="7" s="1"/>
  <c r="BE18" i="7" s="1"/>
  <c r="CR46" i="1"/>
  <c r="DD46" i="1" s="1"/>
  <c r="L46" i="7" s="1"/>
  <c r="BH46" i="7" s="1"/>
  <c r="CQ111" i="1"/>
  <c r="DC111" i="1" s="1"/>
  <c r="K111" i="7" s="1"/>
  <c r="BG111" i="7" s="1"/>
  <c r="CO31" i="1"/>
  <c r="DA31" i="1" s="1"/>
  <c r="I31" i="7" s="1"/>
  <c r="BE31" i="7" s="1"/>
  <c r="CR5" i="1"/>
  <c r="DD5" i="1" s="1"/>
  <c r="L5" i="7" s="1"/>
  <c r="BH5" i="7" s="1"/>
  <c r="CT13" i="1"/>
  <c r="DF13" i="1" s="1"/>
  <c r="N13" i="7" s="1"/>
  <c r="BJ13" i="7" s="1"/>
  <c r="CQ68" i="1"/>
  <c r="DC68" i="1" s="1"/>
  <c r="K68" i="7" s="1"/>
  <c r="BG68" i="7" s="1"/>
  <c r="CN63" i="1"/>
  <c r="CZ63" i="1" s="1"/>
  <c r="H63" i="7" s="1"/>
  <c r="BD63" i="7" s="1"/>
  <c r="CN42" i="1"/>
  <c r="CZ42" i="1" s="1"/>
  <c r="H42" i="7" s="1"/>
  <c r="BD42" i="7" s="1"/>
  <c r="CO25" i="1"/>
  <c r="DA25" i="1" s="1"/>
  <c r="I25" i="7" s="1"/>
  <c r="BE25" i="7" s="1"/>
  <c r="CV142" i="1"/>
  <c r="DH142" i="1" s="1"/>
  <c r="P142" i="7" s="1"/>
  <c r="BL142" i="7" s="1"/>
  <c r="CM100" i="1"/>
  <c r="CY100" i="1" s="1"/>
  <c r="G100" i="7" s="1"/>
  <c r="BC100" i="7" s="1"/>
  <c r="CM82" i="1"/>
  <c r="CY82" i="1" s="1"/>
  <c r="G82" i="7" s="1"/>
  <c r="BC82" i="7" s="1"/>
  <c r="CT66" i="1"/>
  <c r="DF66" i="1" s="1"/>
  <c r="N66" i="7" s="1"/>
  <c r="BJ66" i="7" s="1"/>
  <c r="CO10" i="1"/>
  <c r="DA10" i="1" s="1"/>
  <c r="I10" i="7" s="1"/>
  <c r="BE10" i="7" s="1"/>
  <c r="CR71" i="1"/>
  <c r="DD71" i="1" s="1"/>
  <c r="L71" i="7" s="1"/>
  <c r="BH71" i="7" s="1"/>
  <c r="CV49" i="1"/>
  <c r="DH49" i="1" s="1"/>
  <c r="P49" i="7" s="1"/>
  <c r="BL49" i="7" s="1"/>
  <c r="CV51" i="1"/>
  <c r="DH51" i="1" s="1"/>
  <c r="P51" i="7" s="1"/>
  <c r="BL51" i="7" s="1"/>
  <c r="CL37" i="1"/>
  <c r="CX37" i="1" s="1"/>
  <c r="F37" i="7" s="1"/>
  <c r="BB37" i="7" s="1"/>
  <c r="CP51" i="1"/>
  <c r="DB51" i="1" s="1"/>
  <c r="J51" i="7" s="1"/>
  <c r="BF51" i="7" s="1"/>
  <c r="CT91" i="1"/>
  <c r="DF91" i="1" s="1"/>
  <c r="N91" i="7" s="1"/>
  <c r="BJ91" i="7" s="1"/>
  <c r="CP113" i="1"/>
  <c r="DB113" i="1" s="1"/>
  <c r="J113" i="7" s="1"/>
  <c r="BF113" i="7" s="1"/>
  <c r="CL78" i="1"/>
  <c r="CX78" i="1" s="1"/>
  <c r="F78" i="7" s="1"/>
  <c r="BB78" i="7" s="1"/>
  <c r="CT47" i="1"/>
  <c r="DF47" i="1" s="1"/>
  <c r="N47" i="7" s="1"/>
  <c r="BJ47" i="7" s="1"/>
  <c r="CM84" i="1"/>
  <c r="CY84" i="1" s="1"/>
  <c r="G84" i="7" s="1"/>
  <c r="BC84" i="7" s="1"/>
  <c r="CN47" i="1"/>
  <c r="CZ47" i="1" s="1"/>
  <c r="H47" i="7" s="1"/>
  <c r="BD47" i="7" s="1"/>
  <c r="CV14" i="1"/>
  <c r="DH14" i="1" s="1"/>
  <c r="P14" i="7" s="1"/>
  <c r="BL14" i="7" s="1"/>
  <c r="CS64" i="1"/>
  <c r="DE64" i="1" s="1"/>
  <c r="M64" i="7" s="1"/>
  <c r="BI64" i="7" s="1"/>
  <c r="CV83" i="1"/>
  <c r="DH83" i="1" s="1"/>
  <c r="P83" i="7" s="1"/>
  <c r="BL83" i="7" s="1"/>
  <c r="CP35" i="1"/>
  <c r="DB35" i="1" s="1"/>
  <c r="J35" i="7" s="1"/>
  <c r="BF35" i="7" s="1"/>
  <c r="CU13" i="1"/>
  <c r="DG13" i="1" s="1"/>
  <c r="O13" i="7" s="1"/>
  <c r="BK13" i="7" s="1"/>
  <c r="CL97" i="1"/>
  <c r="CX97" i="1" s="1"/>
  <c r="F97" i="7" s="1"/>
  <c r="BB97" i="7" s="1"/>
  <c r="CP79" i="1"/>
  <c r="DB79" i="1" s="1"/>
  <c r="J79" i="7" s="1"/>
  <c r="BF79" i="7" s="1"/>
  <c r="CL100" i="1"/>
  <c r="CX100" i="1" s="1"/>
  <c r="F100" i="7" s="1"/>
  <c r="BB100" i="7" s="1"/>
  <c r="CM18" i="1"/>
  <c r="CY18" i="1" s="1"/>
  <c r="G18" i="7" s="1"/>
  <c r="BC18" i="7" s="1"/>
  <c r="CV18" i="1"/>
  <c r="DH18" i="1" s="1"/>
  <c r="P18" i="7" s="1"/>
  <c r="BL18" i="7" s="1"/>
  <c r="CO57" i="1"/>
  <c r="DA57" i="1" s="1"/>
  <c r="I57" i="7" s="1"/>
  <c r="BE57" i="7" s="1"/>
  <c r="CT53" i="1"/>
  <c r="DF53" i="1" s="1"/>
  <c r="N53" i="7" s="1"/>
  <c r="BJ53" i="7" s="1"/>
  <c r="CP100" i="1"/>
  <c r="DB100" i="1" s="1"/>
  <c r="J100" i="7" s="1"/>
  <c r="BF100" i="7" s="1"/>
  <c r="CU51" i="1"/>
  <c r="DG51" i="1" s="1"/>
  <c r="O51" i="7" s="1"/>
  <c r="BK51" i="7" s="1"/>
  <c r="CV44" i="1"/>
  <c r="DH44" i="1" s="1"/>
  <c r="P44" i="7" s="1"/>
  <c r="BL44" i="7" s="1"/>
  <c r="CL35" i="1"/>
  <c r="CX35" i="1" s="1"/>
  <c r="F35" i="7" s="1"/>
  <c r="BB35" i="7" s="1"/>
  <c r="CN113" i="1"/>
  <c r="CZ113" i="1" s="1"/>
  <c r="H113" i="7" s="1"/>
  <c r="BD113" i="7" s="1"/>
  <c r="CR83" i="1"/>
  <c r="DD83" i="1" s="1"/>
  <c r="L83" i="7" s="1"/>
  <c r="BH83" i="7" s="1"/>
  <c r="CN83" i="1"/>
  <c r="CZ83" i="1" s="1"/>
  <c r="H83" i="7" s="1"/>
  <c r="BD83" i="7" s="1"/>
  <c r="CM16" i="1"/>
  <c r="CY16" i="1" s="1"/>
  <c r="G16" i="7" s="1"/>
  <c r="BC16" i="7" s="1"/>
  <c r="CO115" i="1"/>
  <c r="DA115" i="1" s="1"/>
  <c r="I115" i="7" s="1"/>
  <c r="BE115" i="7" s="1"/>
  <c r="CP21" i="1"/>
  <c r="DB21" i="1" s="1"/>
  <c r="J21" i="7" s="1"/>
  <c r="BF21" i="7" s="1"/>
  <c r="CN21" i="1"/>
  <c r="CZ21" i="1" s="1"/>
  <c r="H21" i="7" s="1"/>
  <c r="BD21" i="7" s="1"/>
  <c r="CQ105" i="1"/>
  <c r="DC105" i="1" s="1"/>
  <c r="K105" i="7" s="1"/>
  <c r="BG105" i="7" s="1"/>
  <c r="CM35" i="1"/>
  <c r="CY35" i="1" s="1"/>
  <c r="G35" i="7" s="1"/>
  <c r="BC35" i="7" s="1"/>
  <c r="CQ30" i="1"/>
  <c r="DC30" i="1" s="1"/>
  <c r="K30" i="7" s="1"/>
  <c r="BG30" i="7" s="1"/>
  <c r="CT36" i="1"/>
  <c r="DF36" i="1" s="1"/>
  <c r="N36" i="7" s="1"/>
  <c r="BJ36" i="7" s="1"/>
  <c r="CV111" i="1"/>
  <c r="DH111" i="1" s="1"/>
  <c r="P111" i="7" s="1"/>
  <c r="BL111" i="7" s="1"/>
  <c r="CQ90" i="1"/>
  <c r="DC90" i="1" s="1"/>
  <c r="K90" i="7" s="1"/>
  <c r="BG90" i="7" s="1"/>
  <c r="CR64" i="1"/>
  <c r="DD64" i="1" s="1"/>
  <c r="L64" i="7" s="1"/>
  <c r="BH64" i="7" s="1"/>
  <c r="CR80" i="1"/>
  <c r="DD80" i="1" s="1"/>
  <c r="L80" i="7" s="1"/>
  <c r="BH80" i="7" s="1"/>
  <c r="CO83" i="1"/>
  <c r="DA83" i="1" s="1"/>
  <c r="I83" i="7" s="1"/>
  <c r="BE83" i="7" s="1"/>
  <c r="CL68" i="1"/>
  <c r="CX68" i="1" s="1"/>
  <c r="F68" i="7" s="1"/>
  <c r="BB68" i="7" s="1"/>
  <c r="CV34" i="1"/>
  <c r="DH34" i="1" s="1"/>
  <c r="P34" i="7" s="1"/>
  <c r="BL34" i="7" s="1"/>
  <c r="CU33" i="1"/>
  <c r="DG33" i="1" s="1"/>
  <c r="O33" i="7" s="1"/>
  <c r="BK33" i="7" s="1"/>
  <c r="CP16" i="1"/>
  <c r="DB16" i="1" s="1"/>
  <c r="J16" i="7" s="1"/>
  <c r="BF16" i="7" s="1"/>
  <c r="CV55" i="1"/>
  <c r="DH55" i="1" s="1"/>
  <c r="P55" i="7" s="1"/>
  <c r="BL55" i="7" s="1"/>
  <c r="CU95" i="1"/>
  <c r="DG95" i="1" s="1"/>
  <c r="O95" i="7" s="1"/>
  <c r="BK95" i="7" s="1"/>
  <c r="CU142" i="1"/>
  <c r="DG142" i="1" s="1"/>
  <c r="O142" i="7" s="1"/>
  <c r="BK142" i="7" s="1"/>
  <c r="CP93" i="1"/>
  <c r="DB93" i="1" s="1"/>
  <c r="J93" i="7" s="1"/>
  <c r="BF93" i="7" s="1"/>
  <c r="CU58" i="1"/>
  <c r="DG58" i="1" s="1"/>
  <c r="O58" i="7" s="1"/>
  <c r="BK58" i="7" s="1"/>
  <c r="CV17" i="1"/>
  <c r="DH17" i="1" s="1"/>
  <c r="P17" i="7" s="1"/>
  <c r="BL17" i="7" s="1"/>
  <c r="CV68" i="1"/>
  <c r="DH68" i="1" s="1"/>
  <c r="P68" i="7" s="1"/>
  <c r="BL68" i="7" s="1"/>
  <c r="CS112" i="1"/>
  <c r="DE112" i="1" s="1"/>
  <c r="M112" i="7" s="1"/>
  <c r="BI112" i="7" s="1"/>
  <c r="CO78" i="1"/>
  <c r="DA78" i="1" s="1"/>
  <c r="I78" i="7" s="1"/>
  <c r="BE78" i="7" s="1"/>
  <c r="CS56" i="1"/>
  <c r="DE56" i="1" s="1"/>
  <c r="M56" i="7" s="1"/>
  <c r="BI56" i="7" s="1"/>
  <c r="CO32" i="1"/>
  <c r="DA32" i="1" s="1"/>
  <c r="I32" i="7" s="1"/>
  <c r="BE32" i="7" s="1"/>
  <c r="CL87" i="1"/>
  <c r="CX87" i="1" s="1"/>
  <c r="F87" i="7" s="1"/>
  <c r="BB87" i="7" s="1"/>
  <c r="CN89" i="1"/>
  <c r="CZ89" i="1" s="1"/>
  <c r="H89" i="7" s="1"/>
  <c r="BD89" i="7" s="1"/>
  <c r="CM74" i="1"/>
  <c r="CY74" i="1" s="1"/>
  <c r="G74" i="7" s="1"/>
  <c r="BC74" i="7" s="1"/>
  <c r="CO48" i="1"/>
  <c r="DA48" i="1" s="1"/>
  <c r="I48" i="7" s="1"/>
  <c r="BE48" i="7" s="1"/>
  <c r="CS52" i="1"/>
  <c r="DE52" i="1" s="1"/>
  <c r="M52" i="7" s="1"/>
  <c r="BI52" i="7" s="1"/>
  <c r="CN10" i="1"/>
  <c r="CZ10" i="1" s="1"/>
  <c r="H10" i="7" s="1"/>
  <c r="BD10" i="7" s="1"/>
  <c r="CM75" i="1"/>
  <c r="CY75" i="1" s="1"/>
  <c r="G75" i="7" s="1"/>
  <c r="BC75" i="7" s="1"/>
  <c r="CQ7" i="1"/>
  <c r="DC7" i="1" s="1"/>
  <c r="K7" i="7" s="1"/>
  <c r="BG7" i="7" s="1"/>
  <c r="CU32" i="1"/>
  <c r="DG32" i="1" s="1"/>
  <c r="O32" i="7" s="1"/>
  <c r="BK32" i="7" s="1"/>
  <c r="CS105" i="1"/>
  <c r="DE105" i="1" s="1"/>
  <c r="M105" i="7" s="1"/>
  <c r="BI105" i="7" s="1"/>
  <c r="CQ74" i="1"/>
  <c r="DC74" i="1" s="1"/>
  <c r="K74" i="7" s="1"/>
  <c r="BG74" i="7" s="1"/>
  <c r="CL94" i="1"/>
  <c r="CX94" i="1" s="1"/>
  <c r="F94" i="7" s="1"/>
  <c r="BB94" i="7" s="1"/>
  <c r="CL60" i="1"/>
  <c r="CX60" i="1" s="1"/>
  <c r="F60" i="7" s="1"/>
  <c r="BB60" i="7" s="1"/>
  <c r="CQ35" i="1"/>
  <c r="DC35" i="1" s="1"/>
  <c r="K35" i="7" s="1"/>
  <c r="BG35" i="7" s="1"/>
  <c r="CV98" i="1"/>
  <c r="DH98" i="1" s="1"/>
  <c r="P98" i="7" s="1"/>
  <c r="BL98" i="7" s="1"/>
  <c r="CK25" i="1"/>
  <c r="CW25" i="1" s="1"/>
  <c r="E25" i="7" s="1"/>
  <c r="BA25" i="7" s="1"/>
  <c r="CL73" i="1"/>
  <c r="CX73" i="1" s="1"/>
  <c r="F73" i="7" s="1"/>
  <c r="BB73" i="7" s="1"/>
  <c r="CN62" i="1"/>
  <c r="CZ62" i="1" s="1"/>
  <c r="H62" i="7" s="1"/>
  <c r="BD62" i="7" s="1"/>
  <c r="CK106" i="1"/>
  <c r="CW106" i="1" s="1"/>
  <c r="E106" i="7" s="1"/>
  <c r="BA106" i="7" s="1"/>
  <c r="CK46" i="1"/>
  <c r="CW46" i="1" s="1"/>
  <c r="E46" i="7" s="1"/>
  <c r="BA46" i="7" s="1"/>
  <c r="CU26" i="1"/>
  <c r="DG26" i="1" s="1"/>
  <c r="O26" i="7" s="1"/>
  <c r="BK26" i="7" s="1"/>
  <c r="CO98" i="1"/>
  <c r="DA98" i="1" s="1"/>
  <c r="I98" i="7" s="1"/>
  <c r="BE98" i="7" s="1"/>
  <c r="CP56" i="1"/>
  <c r="DB56" i="1" s="1"/>
  <c r="J56" i="7" s="1"/>
  <c r="BF56" i="7" s="1"/>
  <c r="CQ104" i="1"/>
  <c r="DC104" i="1" s="1"/>
  <c r="K104" i="7" s="1"/>
  <c r="BG104" i="7" s="1"/>
  <c r="CK34" i="1"/>
  <c r="CW34" i="1" s="1"/>
  <c r="E34" i="7" s="1"/>
  <c r="BA34" i="7" s="1"/>
  <c r="CO51" i="1"/>
  <c r="DA51" i="1" s="1"/>
  <c r="I51" i="7" s="1"/>
  <c r="BE51" i="7" s="1"/>
  <c r="CV21" i="1"/>
  <c r="DH21" i="1" s="1"/>
  <c r="P21" i="7" s="1"/>
  <c r="BL21" i="7" s="1"/>
  <c r="CU41" i="1"/>
  <c r="DG41" i="1" s="1"/>
  <c r="O41" i="7" s="1"/>
  <c r="BK41" i="7" s="1"/>
  <c r="CS37" i="1"/>
  <c r="DE37" i="1" s="1"/>
  <c r="M37" i="7" s="1"/>
  <c r="BI37" i="7" s="1"/>
  <c r="CQ62" i="1"/>
  <c r="DC62" i="1" s="1"/>
  <c r="K62" i="7" s="1"/>
  <c r="BG62" i="7" s="1"/>
  <c r="CM94" i="1"/>
  <c r="CY94" i="1" s="1"/>
  <c r="G94" i="7" s="1"/>
  <c r="BC94" i="7" s="1"/>
  <c r="CS92" i="1"/>
  <c r="DE92" i="1" s="1"/>
  <c r="M92" i="7" s="1"/>
  <c r="BI92" i="7" s="1"/>
  <c r="CP114" i="1"/>
  <c r="DB114" i="1" s="1"/>
  <c r="J114" i="7" s="1"/>
  <c r="BF114" i="7" s="1"/>
  <c r="CK5" i="1"/>
  <c r="CW5" i="1" s="1"/>
  <c r="E5" i="7" s="1"/>
  <c r="BA5" i="7" s="1"/>
  <c r="CO7" i="1"/>
  <c r="DA7" i="1" s="1"/>
  <c r="I7" i="7" s="1"/>
  <c r="BE7" i="7" s="1"/>
  <c r="CQ75" i="1"/>
  <c r="DC75" i="1" s="1"/>
  <c r="K75" i="7" s="1"/>
  <c r="BG75" i="7" s="1"/>
  <c r="CO62" i="1"/>
  <c r="DA62" i="1" s="1"/>
  <c r="I62" i="7" s="1"/>
  <c r="BE62" i="7" s="1"/>
  <c r="CQ114" i="1"/>
  <c r="DC114" i="1" s="1"/>
  <c r="K114" i="7" s="1"/>
  <c r="BG114" i="7" s="1"/>
  <c r="CV38" i="1"/>
  <c r="DH38" i="1" s="1"/>
  <c r="P38" i="7" s="1"/>
  <c r="BL38" i="7" s="1"/>
  <c r="CN64" i="1"/>
  <c r="CZ64" i="1" s="1"/>
  <c r="H64" i="7" s="1"/>
  <c r="BD64" i="7" s="1"/>
  <c r="CQ25" i="1"/>
  <c r="DC25" i="1" s="1"/>
  <c r="K25" i="7" s="1"/>
  <c r="BG25" i="7" s="1"/>
  <c r="CO39" i="1"/>
  <c r="DA39" i="1" s="1"/>
  <c r="I39" i="7" s="1"/>
  <c r="BE39" i="7" s="1"/>
  <c r="CV90" i="1"/>
  <c r="DH90" i="1" s="1"/>
  <c r="P90" i="7" s="1"/>
  <c r="BL90" i="7" s="1"/>
  <c r="CO69" i="1"/>
  <c r="DA69" i="1" s="1"/>
  <c r="I69" i="7" s="1"/>
  <c r="BE69" i="7" s="1"/>
  <c r="CK49" i="1"/>
  <c r="CW49" i="1" s="1"/>
  <c r="E49" i="7" s="1"/>
  <c r="BA49" i="7" s="1"/>
  <c r="CM107" i="1"/>
  <c r="CY107" i="1" s="1"/>
  <c r="G107" i="7" s="1"/>
  <c r="BC107" i="7" s="1"/>
  <c r="CM50" i="1"/>
  <c r="CY50" i="1" s="1"/>
  <c r="G50" i="7" s="1"/>
  <c r="BC50" i="7" s="1"/>
  <c r="CU59" i="1"/>
  <c r="DG59" i="1" s="1"/>
  <c r="O59" i="7" s="1"/>
  <c r="BK59" i="7" s="1"/>
  <c r="CR16" i="1"/>
  <c r="DD16" i="1" s="1"/>
  <c r="L16" i="7" s="1"/>
  <c r="BH16" i="7" s="1"/>
  <c r="CN85" i="1"/>
  <c r="CZ85" i="1" s="1"/>
  <c r="H85" i="7" s="1"/>
  <c r="BD85" i="7" s="1"/>
  <c r="CN86" i="1"/>
  <c r="CZ86" i="1" s="1"/>
  <c r="H86" i="7" s="1"/>
  <c r="BD86" i="7" s="1"/>
  <c r="CN28" i="1"/>
  <c r="CZ28" i="1" s="1"/>
  <c r="H28" i="7" s="1"/>
  <c r="BD28" i="7" s="1"/>
  <c r="CN107" i="1"/>
  <c r="CZ107" i="1" s="1"/>
  <c r="H107" i="7" s="1"/>
  <c r="BD107" i="7" s="1"/>
  <c r="CQ8" i="1"/>
  <c r="DC8" i="1" s="1"/>
  <c r="K8" i="7" s="1"/>
  <c r="BG8" i="7" s="1"/>
  <c r="CN71" i="1"/>
  <c r="CZ71" i="1" s="1"/>
  <c r="H71" i="7" s="1"/>
  <c r="BD71" i="7" s="1"/>
  <c r="CS20" i="1"/>
  <c r="DE20" i="1" s="1"/>
  <c r="M20" i="7" s="1"/>
  <c r="BI20" i="7" s="1"/>
  <c r="CU66" i="1"/>
  <c r="DG66" i="1" s="1"/>
  <c r="O66" i="7" s="1"/>
  <c r="BK66" i="7" s="1"/>
  <c r="CV82" i="1"/>
  <c r="DH82" i="1" s="1"/>
  <c r="P82" i="7" s="1"/>
  <c r="BL82" i="7" s="1"/>
  <c r="AK3" i="7" l="1"/>
  <c r="AC3" i="7"/>
  <c r="AJ3" i="7"/>
  <c r="AI3" i="7"/>
  <c r="AH3" i="7"/>
  <c r="AG3" i="7"/>
  <c r="AN3" i="7"/>
  <c r="AF3" i="7"/>
  <c r="AM3" i="7"/>
  <c r="AE3" i="7"/>
  <c r="AL3" i="7"/>
  <c r="AD3" i="7"/>
  <c r="EB3" i="5"/>
  <c r="EA3" i="5"/>
  <c r="DZ3" i="5"/>
  <c r="DX3" i="5"/>
  <c r="DY3" i="5"/>
  <c r="EF3" i="5"/>
  <c r="EE3" i="5"/>
  <c r="DW3" i="5"/>
  <c r="EC3" i="5"/>
  <c r="DU3" i="5"/>
  <c r="ED3" i="5"/>
  <c r="DV3" i="5"/>
  <c r="DT132" i="1"/>
  <c r="AB132" i="7" s="1"/>
  <c r="DL132" i="1"/>
  <c r="T132" i="7" s="1"/>
  <c r="DM135" i="1"/>
  <c r="U135" i="7" s="1"/>
  <c r="DT133" i="1"/>
  <c r="AB133" i="7" s="1"/>
  <c r="DR136" i="1"/>
  <c r="Z136" i="7" s="1"/>
  <c r="DI134" i="1"/>
  <c r="Q134" i="7" s="1"/>
  <c r="DK136" i="1"/>
  <c r="S136" i="7" s="1"/>
  <c r="DQ139" i="1"/>
  <c r="Y139" i="7" s="1"/>
  <c r="DP141" i="1"/>
  <c r="X141" i="7" s="1"/>
  <c r="DL140" i="1"/>
  <c r="T140" i="7" s="1"/>
  <c r="DP139" i="1"/>
  <c r="X139" i="7" s="1"/>
  <c r="DS140" i="1"/>
  <c r="AA140" i="7" s="1"/>
  <c r="DR134" i="1"/>
  <c r="Z134" i="7" s="1"/>
  <c r="DL137" i="1"/>
  <c r="T137" i="7" s="1"/>
  <c r="DS141" i="1"/>
  <c r="AA141" i="7" s="1"/>
  <c r="DT137" i="1"/>
  <c r="AB137" i="7" s="1"/>
  <c r="DI139" i="1"/>
  <c r="Q139" i="7" s="1"/>
  <c r="DK134" i="1"/>
  <c r="S134" i="7" s="1"/>
  <c r="DK133" i="1"/>
  <c r="S133" i="7" s="1"/>
  <c r="DJ140" i="1"/>
  <c r="R140" i="7" s="1"/>
  <c r="DJ138" i="1"/>
  <c r="R138" i="7" s="1"/>
  <c r="DS139" i="1"/>
  <c r="AA139" i="7" s="1"/>
  <c r="DP138" i="1"/>
  <c r="X138" i="7" s="1"/>
  <c r="DN139" i="1"/>
  <c r="V139" i="7" s="1"/>
  <c r="DO141" i="1"/>
  <c r="W141" i="7" s="1"/>
  <c r="DN133" i="1"/>
  <c r="V133" i="7" s="1"/>
  <c r="DN136" i="1"/>
  <c r="V136" i="7" s="1"/>
  <c r="DK141" i="1"/>
  <c r="S141" i="7" s="1"/>
  <c r="DK137" i="1"/>
  <c r="S137" i="7" s="1"/>
  <c r="DS138" i="1"/>
  <c r="AA138" i="7" s="1"/>
  <c r="DM133" i="1"/>
  <c r="U133" i="7" s="1"/>
  <c r="DM132" i="1"/>
  <c r="U132" i="7" s="1"/>
  <c r="DO134" i="1"/>
  <c r="W134" i="7" s="1"/>
  <c r="DQ133" i="1"/>
  <c r="Y133" i="7" s="1"/>
  <c r="DT141" i="1"/>
  <c r="AB141" i="7" s="1"/>
  <c r="DR138" i="1"/>
  <c r="Z138" i="7" s="1"/>
  <c r="DI140" i="1"/>
  <c r="Q140" i="7" s="1"/>
  <c r="DR132" i="1"/>
  <c r="Z132" i="7" s="1"/>
  <c r="DS134" i="1"/>
  <c r="AA134" i="7" s="1"/>
  <c r="DP133" i="1"/>
  <c r="X133" i="7" s="1"/>
  <c r="DT138" i="1"/>
  <c r="AB138" i="7" s="1"/>
  <c r="DO138" i="1"/>
  <c r="W138" i="7" s="1"/>
  <c r="DT140" i="1"/>
  <c r="AB140" i="7" s="1"/>
  <c r="DN135" i="1"/>
  <c r="V135" i="7" s="1"/>
  <c r="DO137" i="1"/>
  <c r="W137" i="7" s="1"/>
  <c r="DR140" i="1"/>
  <c r="Z140" i="7" s="1"/>
  <c r="DP135" i="1"/>
  <c r="X135" i="7" s="1"/>
  <c r="DO133" i="1"/>
  <c r="W133" i="7" s="1"/>
  <c r="DJ136" i="1"/>
  <c r="R136" i="7" s="1"/>
  <c r="DJ137" i="1"/>
  <c r="R137" i="7" s="1"/>
  <c r="DN134" i="1"/>
  <c r="V134" i="7" s="1"/>
  <c r="DQ136" i="1"/>
  <c r="Y136" i="7" s="1"/>
  <c r="DO139" i="1"/>
  <c r="W139" i="7" s="1"/>
  <c r="DN137" i="1"/>
  <c r="V137" i="7" s="1"/>
  <c r="DL134" i="1"/>
  <c r="T134" i="7" s="1"/>
  <c r="DK140" i="1"/>
  <c r="S140" i="7" s="1"/>
  <c r="DJ135" i="1"/>
  <c r="R135" i="7" s="1"/>
  <c r="DM137" i="1"/>
  <c r="U137" i="7" s="1"/>
  <c r="DM136" i="1"/>
  <c r="U136" i="7" s="1"/>
  <c r="DP134" i="1"/>
  <c r="X134" i="7" s="1"/>
  <c r="DI133" i="1"/>
  <c r="Q133" i="7" s="1"/>
  <c r="DM139" i="1"/>
  <c r="U139" i="7" s="1"/>
  <c r="DJ141" i="1"/>
  <c r="R141" i="7" s="1"/>
  <c r="DM134" i="1"/>
  <c r="U134" i="7" s="1"/>
  <c r="DI135" i="1"/>
  <c r="Q135" i="7" s="1"/>
  <c r="DT135" i="1"/>
  <c r="AB135" i="7" s="1"/>
  <c r="DM141" i="1"/>
  <c r="U141" i="7" s="1"/>
  <c r="DR135" i="1"/>
  <c r="Z135" i="7" s="1"/>
  <c r="DS133" i="1"/>
  <c r="AA133" i="7" s="1"/>
  <c r="DL141" i="1"/>
  <c r="T141" i="7" s="1"/>
  <c r="DP140" i="1"/>
  <c r="X140" i="7" s="1"/>
  <c r="DK135" i="1"/>
  <c r="S135" i="7" s="1"/>
  <c r="DK138" i="1"/>
  <c r="S138" i="7" s="1"/>
  <c r="DQ140" i="1"/>
  <c r="Y140" i="7" s="1"/>
  <c r="DQ137" i="1"/>
  <c r="Y137" i="7" s="1"/>
  <c r="DI137" i="1"/>
  <c r="Q137" i="7" s="1"/>
  <c r="DM140" i="1"/>
  <c r="U140" i="7" s="1"/>
  <c r="DQ141" i="1"/>
  <c r="Y141" i="7" s="1"/>
  <c r="DS135" i="1"/>
  <c r="AA135" i="7" s="1"/>
  <c r="DL133" i="1"/>
  <c r="T133" i="7" s="1"/>
  <c r="DJ132" i="1"/>
  <c r="R132" i="7" s="1"/>
  <c r="DI132" i="1"/>
  <c r="Q132" i="7" s="1"/>
  <c r="DN138" i="1"/>
  <c r="V138" i="7" s="1"/>
  <c r="DP136" i="1"/>
  <c r="X136" i="7" s="1"/>
  <c r="DQ132" i="1"/>
  <c r="Y132" i="7" s="1"/>
  <c r="DT139" i="1"/>
  <c r="AB139" i="7" s="1"/>
  <c r="DJ134" i="1"/>
  <c r="R134" i="7" s="1"/>
  <c r="DO136" i="1"/>
  <c r="W136" i="7" s="1"/>
  <c r="DO135" i="1"/>
  <c r="W135" i="7" s="1"/>
  <c r="DR133" i="1"/>
  <c r="Z133" i="7" s="1"/>
  <c r="DS132" i="1"/>
  <c r="AA132" i="7" s="1"/>
  <c r="DT136" i="1"/>
  <c r="AB136" i="7" s="1"/>
  <c r="DS137" i="1"/>
  <c r="AA137" i="7" s="1"/>
  <c r="DO140" i="1"/>
  <c r="W140" i="7" s="1"/>
  <c r="DI141" i="1"/>
  <c r="Q141" i="7" s="1"/>
  <c r="DI138" i="1"/>
  <c r="Q138" i="7" s="1"/>
  <c r="DN141" i="1"/>
  <c r="V141" i="7" s="1"/>
  <c r="DL139" i="1"/>
  <c r="T139" i="7" s="1"/>
  <c r="DR141" i="1"/>
  <c r="Z141" i="7" s="1"/>
  <c r="DR137" i="1"/>
  <c r="Z137" i="7" s="1"/>
  <c r="DS136" i="1"/>
  <c r="AA136" i="7" s="1"/>
  <c r="DL138" i="1"/>
  <c r="T138" i="7" s="1"/>
  <c r="DL136" i="1"/>
  <c r="T136" i="7" s="1"/>
  <c r="DO132" i="1"/>
  <c r="W132" i="7" s="1"/>
  <c r="DI136" i="1"/>
  <c r="Q136" i="7" s="1"/>
  <c r="DR139" i="1"/>
  <c r="Z139" i="7" s="1"/>
  <c r="DT134" i="1"/>
  <c r="AB134" i="7" s="1"/>
  <c r="DN140" i="1"/>
  <c r="V140" i="7" s="1"/>
  <c r="DJ139" i="1"/>
  <c r="R139" i="7" s="1"/>
  <c r="DQ138" i="1"/>
  <c r="Y138" i="7" s="1"/>
  <c r="DN132" i="1"/>
  <c r="V132" i="7" s="1"/>
  <c r="DM138" i="1"/>
  <c r="U138" i="7" s="1"/>
  <c r="DP137" i="1"/>
  <c r="X137" i="7" s="1"/>
  <c r="DL135" i="1"/>
  <c r="T135" i="7" s="1"/>
  <c r="DK139" i="1"/>
  <c r="S139" i="7" s="1"/>
  <c r="DP132" i="1"/>
  <c r="X132" i="7" s="1"/>
  <c r="DQ135" i="1"/>
  <c r="Y135" i="7" s="1"/>
  <c r="DQ134" i="1"/>
  <c r="Y134" i="7" s="1"/>
  <c r="DJ133" i="1"/>
  <c r="R133" i="7" s="1"/>
  <c r="DK132" i="1"/>
  <c r="S132" i="7" s="1"/>
  <c r="DN119" i="1"/>
  <c r="V119" i="7" s="1"/>
  <c r="DR131" i="1"/>
  <c r="Z131" i="7" s="1"/>
  <c r="DS127" i="1"/>
  <c r="AA127" i="7" s="1"/>
  <c r="DP126" i="1"/>
  <c r="X126" i="7" s="1"/>
  <c r="DO127" i="1"/>
  <c r="W127" i="7" s="1"/>
  <c r="DT130" i="1"/>
  <c r="AB130" i="7" s="1"/>
  <c r="DN127" i="1"/>
  <c r="V127" i="7" s="1"/>
  <c r="DL127" i="1"/>
  <c r="T127" i="7" s="1"/>
  <c r="DJ124" i="1"/>
  <c r="R124" i="7" s="1"/>
  <c r="DT127" i="1"/>
  <c r="AB127" i="7" s="1"/>
  <c r="DR120" i="1"/>
  <c r="Z120" i="7" s="1"/>
  <c r="DI128" i="1"/>
  <c r="Q128" i="7" s="1"/>
  <c r="DL122" i="1"/>
  <c r="T122" i="7" s="1"/>
  <c r="DT123" i="1"/>
  <c r="AB123" i="7" s="1"/>
  <c r="DN121" i="1"/>
  <c r="V121" i="7" s="1"/>
  <c r="DN128" i="1"/>
  <c r="V128" i="7" s="1"/>
  <c r="DM121" i="1"/>
  <c r="U121" i="7" s="1"/>
  <c r="DM122" i="1"/>
  <c r="U122" i="7" s="1"/>
  <c r="DN124" i="1"/>
  <c r="V124" i="7" s="1"/>
  <c r="DP119" i="1"/>
  <c r="X119" i="7" s="1"/>
  <c r="DN118" i="1"/>
  <c r="V118" i="7" s="1"/>
  <c r="DI116" i="1"/>
  <c r="Q116" i="7" s="1"/>
  <c r="DM125" i="1"/>
  <c r="U125" i="7" s="1"/>
  <c r="DK122" i="1"/>
  <c r="S122" i="7" s="1"/>
  <c r="DM130" i="1"/>
  <c r="U130" i="7" s="1"/>
  <c r="DQ130" i="1"/>
  <c r="Y130" i="7" s="1"/>
  <c r="DI129" i="1"/>
  <c r="Q129" i="7" s="1"/>
  <c r="DL123" i="1"/>
  <c r="T123" i="7" s="1"/>
  <c r="DS126" i="1"/>
  <c r="AA126" i="7" s="1"/>
  <c r="DQ131" i="1"/>
  <c r="Y131" i="7" s="1"/>
  <c r="DK123" i="1"/>
  <c r="S123" i="7" s="1"/>
  <c r="DK127" i="1"/>
  <c r="S127" i="7" s="1"/>
  <c r="DT119" i="1"/>
  <c r="AB119" i="7" s="1"/>
  <c r="DR127" i="1"/>
  <c r="Z127" i="7" s="1"/>
  <c r="DP120" i="1"/>
  <c r="X120" i="7" s="1"/>
  <c r="DI123" i="1"/>
  <c r="Q123" i="7" s="1"/>
  <c r="DJ120" i="1"/>
  <c r="R120" i="7" s="1"/>
  <c r="DP127" i="1"/>
  <c r="X127" i="7" s="1"/>
  <c r="DI120" i="1"/>
  <c r="Q120" i="7" s="1"/>
  <c r="DL121" i="1"/>
  <c r="T121" i="7" s="1"/>
  <c r="DS123" i="1"/>
  <c r="AA123" i="7" s="1"/>
  <c r="DR118" i="1"/>
  <c r="Z118" i="7" s="1"/>
  <c r="DK117" i="1"/>
  <c r="S117" i="7" s="1"/>
  <c r="DM116" i="1"/>
  <c r="U116" i="7" s="1"/>
  <c r="DP118" i="1"/>
  <c r="X118" i="7" s="1"/>
  <c r="DR117" i="1"/>
  <c r="Z117" i="7" s="1"/>
  <c r="DK130" i="1"/>
  <c r="S130" i="7" s="1"/>
  <c r="DQ123" i="1"/>
  <c r="Y123" i="7" s="1"/>
  <c r="DT122" i="1"/>
  <c r="AB122" i="7" s="1"/>
  <c r="DJ128" i="1"/>
  <c r="R128" i="7" s="1"/>
  <c r="DQ127" i="1"/>
  <c r="Y127" i="7" s="1"/>
  <c r="DN126" i="1"/>
  <c r="V126" i="7" s="1"/>
  <c r="DJ119" i="1"/>
  <c r="R119" i="7" s="1"/>
  <c r="DJ127" i="1"/>
  <c r="R127" i="7" s="1"/>
  <c r="DO129" i="1"/>
  <c r="W129" i="7" s="1"/>
  <c r="DN131" i="1"/>
  <c r="V131" i="7" s="1"/>
  <c r="DK125" i="1"/>
  <c r="S125" i="7" s="1"/>
  <c r="DL131" i="1"/>
  <c r="T131" i="7" s="1"/>
  <c r="DT126" i="1"/>
  <c r="AB126" i="7" s="1"/>
  <c r="DS118" i="1"/>
  <c r="AA118" i="7" s="1"/>
  <c r="DP121" i="1"/>
  <c r="X121" i="7" s="1"/>
  <c r="DQ118" i="1"/>
  <c r="Y118" i="7" s="1"/>
  <c r="DP131" i="1"/>
  <c r="X131" i="7" s="1"/>
  <c r="DJ126" i="1"/>
  <c r="R126" i="7" s="1"/>
  <c r="DK118" i="1"/>
  <c r="S118" i="7" s="1"/>
  <c r="DL119" i="1"/>
  <c r="T119" i="7" s="1"/>
  <c r="DS122" i="1"/>
  <c r="AA122" i="7" s="1"/>
  <c r="DN116" i="1"/>
  <c r="V116" i="7" s="1"/>
  <c r="DT117" i="1"/>
  <c r="AB117" i="7" s="1"/>
  <c r="DP122" i="1"/>
  <c r="X122" i="7" s="1"/>
  <c r="DJ117" i="1"/>
  <c r="R117" i="7" s="1"/>
  <c r="DT116" i="1"/>
  <c r="AB116" i="7" s="1"/>
  <c r="DR125" i="1"/>
  <c r="Z125" i="7" s="1"/>
  <c r="DR129" i="1"/>
  <c r="Z129" i="7" s="1"/>
  <c r="DO128" i="1"/>
  <c r="W128" i="7" s="1"/>
  <c r="DI122" i="1"/>
  <c r="Q122" i="7" s="1"/>
  <c r="DK121" i="1"/>
  <c r="S121" i="7" s="1"/>
  <c r="DI127" i="1"/>
  <c r="Q127" i="7" s="1"/>
  <c r="DS120" i="1"/>
  <c r="AA120" i="7" s="1"/>
  <c r="DN123" i="1"/>
  <c r="V123" i="7" s="1"/>
  <c r="DO131" i="1"/>
  <c r="W131" i="7" s="1"/>
  <c r="DM123" i="1"/>
  <c r="U123" i="7" s="1"/>
  <c r="DI118" i="1"/>
  <c r="Q118" i="7" s="1"/>
  <c r="DN130" i="1"/>
  <c r="V130" i="7" s="1"/>
  <c r="DI126" i="1"/>
  <c r="Q126" i="7" s="1"/>
  <c r="DR116" i="1"/>
  <c r="Z116" i="7" s="1"/>
  <c r="DP116" i="1"/>
  <c r="X116" i="7" s="1"/>
  <c r="DR121" i="1"/>
  <c r="Z121" i="7" s="1"/>
  <c r="DQ129" i="1"/>
  <c r="Y129" i="7" s="1"/>
  <c r="DJ116" i="1"/>
  <c r="R116" i="7" s="1"/>
  <c r="DO124" i="1"/>
  <c r="W124" i="7" s="1"/>
  <c r="DK131" i="1"/>
  <c r="S131" i="7" s="1"/>
  <c r="DM124" i="1"/>
  <c r="U124" i="7" s="1"/>
  <c r="DM117" i="1"/>
  <c r="U117" i="7" s="1"/>
  <c r="DS125" i="1"/>
  <c r="AA125" i="7" s="1"/>
  <c r="DM127" i="1"/>
  <c r="U127" i="7" s="1"/>
  <c r="DM129" i="1"/>
  <c r="U129" i="7" s="1"/>
  <c r="DJ125" i="1"/>
  <c r="R125" i="7" s="1"/>
  <c r="DS129" i="1"/>
  <c r="AA129" i="7" s="1"/>
  <c r="DI125" i="1"/>
  <c r="Q125" i="7" s="1"/>
  <c r="DM126" i="1"/>
  <c r="U126" i="7" s="1"/>
  <c r="DS119" i="1"/>
  <c r="AA119" i="7" s="1"/>
  <c r="DJ130" i="1"/>
  <c r="R130" i="7" s="1"/>
  <c r="DL124" i="1"/>
  <c r="T124" i="7" s="1"/>
  <c r="DT124" i="1"/>
  <c r="AB124" i="7" s="1"/>
  <c r="DO116" i="1"/>
  <c r="W116" i="7" s="1"/>
  <c r="DS121" i="1"/>
  <c r="AA121" i="7" s="1"/>
  <c r="DM119" i="1"/>
  <c r="U119" i="7" s="1"/>
  <c r="DM118" i="1"/>
  <c r="U118" i="7" s="1"/>
  <c r="DJ121" i="1"/>
  <c r="R121" i="7" s="1"/>
  <c r="DL116" i="1"/>
  <c r="T116" i="7" s="1"/>
  <c r="DI124" i="1"/>
  <c r="Q124" i="7" s="1"/>
  <c r="DQ121" i="1"/>
  <c r="Y121" i="7" s="1"/>
  <c r="DM131" i="1"/>
  <c r="U131" i="7" s="1"/>
  <c r="DI119" i="1"/>
  <c r="Q119" i="7" s="1"/>
  <c r="DL126" i="1"/>
  <c r="T126" i="7" s="1"/>
  <c r="DR119" i="1"/>
  <c r="Z119" i="7" s="1"/>
  <c r="DQ119" i="1"/>
  <c r="Y119" i="7" s="1"/>
  <c r="DO119" i="1"/>
  <c r="W119" i="7" s="1"/>
  <c r="DN117" i="1"/>
  <c r="V117" i="7" s="1"/>
  <c r="DQ126" i="1"/>
  <c r="Y126" i="7" s="1"/>
  <c r="DQ122" i="1"/>
  <c r="Y122" i="7" s="1"/>
  <c r="DQ117" i="1"/>
  <c r="Y117" i="7" s="1"/>
  <c r="DR130" i="1"/>
  <c r="Z130" i="7" s="1"/>
  <c r="DJ118" i="1"/>
  <c r="R118" i="7" s="1"/>
  <c r="DI117" i="1"/>
  <c r="Q117" i="7" s="1"/>
  <c r="DI130" i="1"/>
  <c r="Q130" i="7" s="1"/>
  <c r="DT131" i="1"/>
  <c r="AB131" i="7" s="1"/>
  <c r="DJ131" i="1"/>
  <c r="R131" i="7" s="1"/>
  <c r="DK119" i="1"/>
  <c r="S119" i="7" s="1"/>
  <c r="DS130" i="1"/>
  <c r="AA130" i="7" s="1"/>
  <c r="DO121" i="1"/>
  <c r="W121" i="7" s="1"/>
  <c r="DP129" i="1"/>
  <c r="X129" i="7" s="1"/>
  <c r="DQ124" i="1"/>
  <c r="Y124" i="7" s="1"/>
  <c r="DO126" i="1"/>
  <c r="W126" i="7" s="1"/>
  <c r="DT128" i="1"/>
  <c r="AB128" i="7" s="1"/>
  <c r="DS124" i="1"/>
  <c r="AA124" i="7" s="1"/>
  <c r="DJ129" i="1"/>
  <c r="R129" i="7" s="1"/>
  <c r="DR124" i="1"/>
  <c r="Z124" i="7" s="1"/>
  <c r="DQ125" i="1"/>
  <c r="Y125" i="7" s="1"/>
  <c r="DT118" i="1"/>
  <c r="AB118" i="7" s="1"/>
  <c r="DT129" i="1"/>
  <c r="AB129" i="7" s="1"/>
  <c r="DP123" i="1"/>
  <c r="X123" i="7" s="1"/>
  <c r="DK124" i="1"/>
  <c r="S124" i="7" s="1"/>
  <c r="DT125" i="1"/>
  <c r="AB125" i="7" s="1"/>
  <c r="DI121" i="1"/>
  <c r="Q121" i="7" s="1"/>
  <c r="DO118" i="1"/>
  <c r="W118" i="7" s="1"/>
  <c r="DO117" i="1"/>
  <c r="W117" i="7" s="1"/>
  <c r="DT120" i="1"/>
  <c r="AB120" i="7" s="1"/>
  <c r="DS116" i="1"/>
  <c r="AA116" i="7" s="1"/>
  <c r="DP128" i="1"/>
  <c r="X128" i="7" s="1"/>
  <c r="DP130" i="1"/>
  <c r="X130" i="7" s="1"/>
  <c r="DS117" i="1"/>
  <c r="AA117" i="7" s="1"/>
  <c r="DR122" i="1"/>
  <c r="Z122" i="7" s="1"/>
  <c r="DR126" i="1"/>
  <c r="Z126" i="7" s="1"/>
  <c r="DJ123" i="1"/>
  <c r="R123" i="7" s="1"/>
  <c r="DL118" i="1"/>
  <c r="T118" i="7" s="1"/>
  <c r="DN120" i="1"/>
  <c r="V120" i="7" s="1"/>
  <c r="DI131" i="1"/>
  <c r="Q131" i="7" s="1"/>
  <c r="DK126" i="1"/>
  <c r="S126" i="7" s="1"/>
  <c r="DP125" i="1"/>
  <c r="X125" i="7" s="1"/>
  <c r="DM128" i="1"/>
  <c r="U128" i="7" s="1"/>
  <c r="DL130" i="1"/>
  <c r="T130" i="7" s="1"/>
  <c r="DM120" i="1"/>
  <c r="U120" i="7" s="1"/>
  <c r="DN125" i="1"/>
  <c r="V125" i="7" s="1"/>
  <c r="DJ122" i="1"/>
  <c r="R122" i="7" s="1"/>
  <c r="DO120" i="1"/>
  <c r="W120" i="7" s="1"/>
  <c r="DO130" i="1"/>
  <c r="W130" i="7" s="1"/>
  <c r="DN129" i="1"/>
  <c r="V129" i="7" s="1"/>
  <c r="DK129" i="1"/>
  <c r="S129" i="7" s="1"/>
  <c r="DL128" i="1"/>
  <c r="T128" i="7" s="1"/>
  <c r="DQ128" i="1"/>
  <c r="Y128" i="7" s="1"/>
  <c r="DS131" i="1"/>
  <c r="AA131" i="7" s="1"/>
  <c r="DK120" i="1"/>
  <c r="S120" i="7" s="1"/>
  <c r="DS128" i="1"/>
  <c r="AA128" i="7" s="1"/>
  <c r="DT121" i="1"/>
  <c r="AB121" i="7" s="1"/>
  <c r="DO125" i="1"/>
  <c r="W125" i="7" s="1"/>
  <c r="DK128" i="1"/>
  <c r="S128" i="7" s="1"/>
  <c r="DO122" i="1"/>
  <c r="W122" i="7" s="1"/>
  <c r="DR128" i="1"/>
  <c r="Z128" i="7" s="1"/>
  <c r="DR123" i="1"/>
  <c r="Z123" i="7" s="1"/>
  <c r="DP124" i="1"/>
  <c r="X124" i="7" s="1"/>
  <c r="DP117" i="1"/>
  <c r="X117" i="7" s="1"/>
  <c r="DL129" i="1"/>
  <c r="T129" i="7" s="1"/>
  <c r="DN122" i="1"/>
  <c r="V122" i="7" s="1"/>
  <c r="DO123" i="1"/>
  <c r="W123" i="7" s="1"/>
  <c r="DL125" i="1"/>
  <c r="T125" i="7" s="1"/>
  <c r="DQ120" i="1"/>
  <c r="Y120" i="7" s="1"/>
  <c r="DL117" i="1"/>
  <c r="T117" i="7" s="1"/>
  <c r="DQ116" i="1"/>
  <c r="Y116" i="7" s="1"/>
  <c r="DL120" i="1"/>
  <c r="T120" i="7" s="1"/>
  <c r="DK116" i="1"/>
  <c r="S116" i="7" s="1"/>
  <c r="EE3" i="1"/>
  <c r="EE15" i="1" s="1"/>
  <c r="ED3" i="1"/>
  <c r="ED111" i="1" s="1"/>
  <c r="DZ3" i="1"/>
  <c r="DZ47" i="1" s="1"/>
  <c r="DU3" i="1"/>
  <c r="DU115" i="1" s="1"/>
  <c r="DX3" i="1"/>
  <c r="DX136" i="1" s="1"/>
  <c r="DW3" i="1"/>
  <c r="DW53" i="1" s="1"/>
  <c r="EF3" i="1"/>
  <c r="EF130" i="1" s="1"/>
  <c r="DV3" i="1"/>
  <c r="DY3" i="1"/>
  <c r="DY76" i="1" s="1"/>
  <c r="EA3" i="1"/>
  <c r="EA42" i="1" s="1"/>
  <c r="EC3" i="1"/>
  <c r="EC15" i="1" s="1"/>
  <c r="EB3" i="1"/>
  <c r="EB15" i="1" s="1"/>
  <c r="DI49" i="1"/>
  <c r="Q49" i="7" s="1"/>
  <c r="DL64" i="1"/>
  <c r="T64" i="7" s="1"/>
  <c r="DM98" i="1"/>
  <c r="U98" i="7" s="1"/>
  <c r="DM7" i="1"/>
  <c r="U7" i="7" s="1"/>
  <c r="DQ105" i="1"/>
  <c r="Y105" i="7" s="1"/>
  <c r="DS22" i="1"/>
  <c r="AA22" i="7" s="1"/>
  <c r="DR92" i="1"/>
  <c r="Z92" i="7" s="1"/>
  <c r="DM59" i="1"/>
  <c r="U59" i="7" s="1"/>
  <c r="DP85" i="1"/>
  <c r="X85" i="7" s="1"/>
  <c r="DS23" i="1"/>
  <c r="AA23" i="7" s="1"/>
  <c r="DT28" i="1"/>
  <c r="AB28" i="7" s="1"/>
  <c r="DP43" i="1"/>
  <c r="X43" i="7" s="1"/>
  <c r="DK69" i="1"/>
  <c r="S69" i="7" s="1"/>
  <c r="DR100" i="1"/>
  <c r="Z100" i="7" s="1"/>
  <c r="DK104" i="1"/>
  <c r="S104" i="7" s="1"/>
  <c r="DR44" i="1"/>
  <c r="Z44" i="7" s="1"/>
  <c r="DS86" i="1"/>
  <c r="AA86" i="7" s="1"/>
  <c r="DM68" i="1"/>
  <c r="U68" i="7" s="1"/>
  <c r="DT39" i="1"/>
  <c r="AB39" i="7" s="1"/>
  <c r="DI83" i="1"/>
  <c r="Q83" i="7" s="1"/>
  <c r="DS111" i="1"/>
  <c r="AA111" i="7" s="1"/>
  <c r="DJ88" i="1"/>
  <c r="R88" i="7" s="1"/>
  <c r="DM99" i="1"/>
  <c r="U99" i="7" s="1"/>
  <c r="DO42" i="1"/>
  <c r="W42" i="7" s="1"/>
  <c r="DL81" i="1"/>
  <c r="T81" i="7" s="1"/>
  <c r="DS93" i="1"/>
  <c r="AA93" i="7" s="1"/>
  <c r="DK29" i="1"/>
  <c r="S29" i="7" s="1"/>
  <c r="DO57" i="1"/>
  <c r="W57" i="7" s="1"/>
  <c r="DI142" i="1"/>
  <c r="Q142" i="7" s="1"/>
  <c r="DQ91" i="1"/>
  <c r="Y91" i="7" s="1"/>
  <c r="DQ38" i="1"/>
  <c r="Y38" i="7" s="1"/>
  <c r="DQ31" i="1"/>
  <c r="Y31" i="7" s="1"/>
  <c r="DO49" i="1"/>
  <c r="W49" i="7" s="1"/>
  <c r="DM89" i="1"/>
  <c r="U89" i="7" s="1"/>
  <c r="DN59" i="1"/>
  <c r="V59" i="7" s="1"/>
  <c r="DQ75" i="1"/>
  <c r="Y75" i="7" s="1"/>
  <c r="DS41" i="1"/>
  <c r="AA41" i="7" s="1"/>
  <c r="DS26" i="1"/>
  <c r="AA26" i="7" s="1"/>
  <c r="DT98" i="1"/>
  <c r="AB98" i="7" s="1"/>
  <c r="DS32" i="1"/>
  <c r="AA32" i="7" s="1"/>
  <c r="DL89" i="1"/>
  <c r="T89" i="7" s="1"/>
  <c r="DQ112" i="1"/>
  <c r="Y112" i="7" s="1"/>
  <c r="DS95" i="1"/>
  <c r="AA95" i="7" s="1"/>
  <c r="DN21" i="1"/>
  <c r="V21" i="7" s="1"/>
  <c r="DN35" i="1"/>
  <c r="V35" i="7" s="1"/>
  <c r="DJ78" i="1"/>
  <c r="R78" i="7" s="1"/>
  <c r="DT51" i="1"/>
  <c r="AB51" i="7" s="1"/>
  <c r="DS34" i="1"/>
  <c r="AA34" i="7" s="1"/>
  <c r="DS83" i="1"/>
  <c r="AA83" i="7" s="1"/>
  <c r="DJ43" i="1"/>
  <c r="R43" i="7" s="1"/>
  <c r="DT106" i="1"/>
  <c r="AB106" i="7" s="1"/>
  <c r="DL57" i="1"/>
  <c r="T57" i="7" s="1"/>
  <c r="DI80" i="1"/>
  <c r="Q80" i="7" s="1"/>
  <c r="DO20" i="1"/>
  <c r="W20" i="7" s="1"/>
  <c r="DJ11" i="1"/>
  <c r="R11" i="7" s="1"/>
  <c r="DT60" i="1"/>
  <c r="AB60" i="7" s="1"/>
  <c r="DN47" i="1"/>
  <c r="V47" i="7" s="1"/>
  <c r="DN111" i="1"/>
  <c r="V111" i="7" s="1"/>
  <c r="DI69" i="1"/>
  <c r="Q69" i="7" s="1"/>
  <c r="DM101" i="1"/>
  <c r="U101" i="7" s="1"/>
  <c r="DN97" i="1"/>
  <c r="V97" i="7" s="1"/>
  <c r="DR71" i="1"/>
  <c r="Z71" i="7" s="1"/>
  <c r="DP86" i="1"/>
  <c r="X86" i="7" s="1"/>
  <c r="DI48" i="1"/>
  <c r="Q48" i="7" s="1"/>
  <c r="DL27" i="1"/>
  <c r="T27" i="7" s="1"/>
  <c r="DJ109" i="1"/>
  <c r="R109" i="7" s="1"/>
  <c r="DR70" i="1"/>
  <c r="Z70" i="7" s="1"/>
  <c r="DI89" i="1"/>
  <c r="Q89" i="7" s="1"/>
  <c r="DJ36" i="1"/>
  <c r="R36" i="7" s="1"/>
  <c r="DS6" i="1"/>
  <c r="AA6" i="7" s="1"/>
  <c r="DI73" i="1"/>
  <c r="Q73" i="7" s="1"/>
  <c r="DL38" i="1"/>
  <c r="T38" i="7" s="1"/>
  <c r="DN88" i="1"/>
  <c r="V88" i="7" s="1"/>
  <c r="DN76" i="1"/>
  <c r="V76" i="7" s="1"/>
  <c r="DN6" i="1"/>
  <c r="V6" i="7" s="1"/>
  <c r="DT52" i="1"/>
  <c r="AB52" i="7" s="1"/>
  <c r="DT56" i="1"/>
  <c r="AB56" i="7" s="1"/>
  <c r="DM23" i="1"/>
  <c r="U23" i="7" s="1"/>
  <c r="DM95" i="1"/>
  <c r="U95" i="7" s="1"/>
  <c r="DI111" i="1"/>
  <c r="Q111" i="7" s="1"/>
  <c r="DS76" i="1"/>
  <c r="AA76" i="7" s="1"/>
  <c r="DJ38" i="1"/>
  <c r="R38" i="7" s="1"/>
  <c r="DN52" i="1"/>
  <c r="V52" i="7" s="1"/>
  <c r="DK10" i="1"/>
  <c r="S10" i="7" s="1"/>
  <c r="DP14" i="1"/>
  <c r="X14" i="7" s="1"/>
  <c r="DS24" i="1"/>
  <c r="AA24" i="7" s="1"/>
  <c r="DJ67" i="1"/>
  <c r="R67" i="7" s="1"/>
  <c r="DS71" i="1"/>
  <c r="AA71" i="7" s="1"/>
  <c r="DM67" i="1"/>
  <c r="U67" i="7" s="1"/>
  <c r="DR37" i="1"/>
  <c r="Z37" i="7" s="1"/>
  <c r="DT31" i="1"/>
  <c r="AB31" i="7" s="1"/>
  <c r="DO56" i="1"/>
  <c r="W56" i="7" s="1"/>
  <c r="DM55" i="1"/>
  <c r="U55" i="7" s="1"/>
  <c r="DM93" i="1"/>
  <c r="U93" i="7" s="1"/>
  <c r="DJ103" i="1"/>
  <c r="R103" i="7" s="1"/>
  <c r="DT91" i="1"/>
  <c r="AB91" i="7" s="1"/>
  <c r="DO85" i="1"/>
  <c r="W85" i="7" s="1"/>
  <c r="DM74" i="1"/>
  <c r="U74" i="7" s="1"/>
  <c r="DP26" i="1"/>
  <c r="X26" i="7" s="1"/>
  <c r="DP91" i="1"/>
  <c r="X91" i="7" s="1"/>
  <c r="DL90" i="1"/>
  <c r="T90" i="7" s="1"/>
  <c r="DI27" i="1"/>
  <c r="Q27" i="7" s="1"/>
  <c r="DJ46" i="1"/>
  <c r="R46" i="7" s="1"/>
  <c r="DM103" i="1"/>
  <c r="U103" i="7" s="1"/>
  <c r="DO82" i="1"/>
  <c r="W82" i="7" s="1"/>
  <c r="DM28" i="1"/>
  <c r="U28" i="7" s="1"/>
  <c r="DM20" i="1"/>
  <c r="U20" i="7" s="1"/>
  <c r="DR58" i="1"/>
  <c r="Z58" i="7" s="1"/>
  <c r="DK77" i="1"/>
  <c r="S77" i="7" s="1"/>
  <c r="DK72" i="1"/>
  <c r="S72" i="7" s="1"/>
  <c r="DR49" i="1"/>
  <c r="Z49" i="7" s="1"/>
  <c r="DL61" i="1"/>
  <c r="T61" i="7" s="1"/>
  <c r="DJ62" i="1"/>
  <c r="R62" i="7" s="1"/>
  <c r="DI38" i="1"/>
  <c r="Q38" i="7" s="1"/>
  <c r="DL45" i="1"/>
  <c r="T45" i="7" s="1"/>
  <c r="DI12" i="1"/>
  <c r="Q12" i="7" s="1"/>
  <c r="DS42" i="1"/>
  <c r="AA42" i="7" s="1"/>
  <c r="DK28" i="1"/>
  <c r="S28" i="7" s="1"/>
  <c r="DJ24" i="1"/>
  <c r="R24" i="7" s="1"/>
  <c r="DK48" i="1"/>
  <c r="S48" i="7" s="1"/>
  <c r="DJ65" i="1"/>
  <c r="R65" i="7" s="1"/>
  <c r="DS55" i="1"/>
  <c r="AA55" i="7" s="1"/>
  <c r="DT70" i="1"/>
  <c r="AB70" i="7" s="1"/>
  <c r="DO22" i="1"/>
  <c r="W22" i="7" s="1"/>
  <c r="DT67" i="1"/>
  <c r="AB67" i="7" s="1"/>
  <c r="DR61" i="1"/>
  <c r="Z61" i="7" s="1"/>
  <c r="DO115" i="1"/>
  <c r="W115" i="7" s="1"/>
  <c r="DO12" i="1"/>
  <c r="W12" i="7" s="1"/>
  <c r="DN64" i="1"/>
  <c r="V64" i="7" s="1"/>
  <c r="DL76" i="1"/>
  <c r="T76" i="7" s="1"/>
  <c r="DJ92" i="1"/>
  <c r="R92" i="7" s="1"/>
  <c r="DN63" i="1"/>
  <c r="V63" i="7" s="1"/>
  <c r="DM70" i="1"/>
  <c r="U70" i="7" s="1"/>
  <c r="DO10" i="1"/>
  <c r="W10" i="7" s="1"/>
  <c r="DT58" i="1"/>
  <c r="AB58" i="7" s="1"/>
  <c r="DS87" i="1"/>
  <c r="AA87" i="7" s="1"/>
  <c r="DN30" i="1"/>
  <c r="V30" i="7" s="1"/>
  <c r="DS12" i="1"/>
  <c r="AA12" i="7" s="1"/>
  <c r="DP61" i="1"/>
  <c r="X61" i="7" s="1"/>
  <c r="DK40" i="1"/>
  <c r="S40" i="7" s="1"/>
  <c r="DT26" i="1"/>
  <c r="AB26" i="7" s="1"/>
  <c r="DM24" i="1"/>
  <c r="U24" i="7" s="1"/>
  <c r="DP107" i="1"/>
  <c r="X107" i="7" s="1"/>
  <c r="DO106" i="1"/>
  <c r="W106" i="7" s="1"/>
  <c r="DQ93" i="1"/>
  <c r="Y93" i="7" s="1"/>
  <c r="DP142" i="1"/>
  <c r="X142" i="7" s="1"/>
  <c r="DQ73" i="1"/>
  <c r="Y73" i="7" s="1"/>
  <c r="DS85" i="1"/>
  <c r="AA85" i="7" s="1"/>
  <c r="DN27" i="1"/>
  <c r="V27" i="7" s="1"/>
  <c r="DN28" i="1"/>
  <c r="V28" i="7" s="1"/>
  <c r="DP104" i="1"/>
  <c r="X104" i="7" s="1"/>
  <c r="DN77" i="1"/>
  <c r="V77" i="7" s="1"/>
  <c r="DI65" i="1"/>
  <c r="Q65" i="7" s="1"/>
  <c r="DM90" i="1"/>
  <c r="U90" i="7" s="1"/>
  <c r="DI78" i="1"/>
  <c r="Q78" i="7" s="1"/>
  <c r="DT25" i="1"/>
  <c r="AB25" i="7" s="1"/>
  <c r="DM114" i="1"/>
  <c r="U114" i="7" s="1"/>
  <c r="DK115" i="1"/>
  <c r="S115" i="7" s="1"/>
  <c r="DR16" i="1"/>
  <c r="Z16" i="7" s="1"/>
  <c r="DI76" i="1"/>
  <c r="Q76" i="7" s="1"/>
  <c r="DQ17" i="1"/>
  <c r="Y17" i="7" s="1"/>
  <c r="DK97" i="1"/>
  <c r="S97" i="7" s="1"/>
  <c r="DP20" i="1"/>
  <c r="X20" i="7" s="1"/>
  <c r="DK57" i="1"/>
  <c r="S57" i="7" s="1"/>
  <c r="DM105" i="1"/>
  <c r="U105" i="7" s="1"/>
  <c r="DI102" i="1"/>
  <c r="Q102" i="7" s="1"/>
  <c r="DI99" i="1"/>
  <c r="Q99" i="7" s="1"/>
  <c r="DJ72" i="1"/>
  <c r="R72" i="7" s="1"/>
  <c r="DP56" i="1"/>
  <c r="X56" i="7" s="1"/>
  <c r="DO61" i="1"/>
  <c r="W61" i="7" s="1"/>
  <c r="DR87" i="1"/>
  <c r="Z87" i="7" s="1"/>
  <c r="DI71" i="1"/>
  <c r="Q71" i="7" s="1"/>
  <c r="DN18" i="1"/>
  <c r="V18" i="7" s="1"/>
  <c r="DP79" i="1"/>
  <c r="X79" i="7" s="1"/>
  <c r="DO66" i="1"/>
  <c r="W66" i="7" s="1"/>
  <c r="DQ34" i="1"/>
  <c r="Y34" i="7" s="1"/>
  <c r="DQ94" i="1"/>
  <c r="Y94" i="7" s="1"/>
  <c r="DQ95" i="1"/>
  <c r="Y95" i="7" s="1"/>
  <c r="DQ44" i="1"/>
  <c r="Y44" i="7" s="1"/>
  <c r="DI23" i="1"/>
  <c r="Q23" i="7" s="1"/>
  <c r="DO37" i="1"/>
  <c r="W37" i="7" s="1"/>
  <c r="DT59" i="1"/>
  <c r="AB59" i="7" s="1"/>
  <c r="DI91" i="1"/>
  <c r="Q91" i="7" s="1"/>
  <c r="DP32" i="1"/>
  <c r="X32" i="7" s="1"/>
  <c r="DI66" i="1"/>
  <c r="Q66" i="7" s="1"/>
  <c r="DT97" i="1"/>
  <c r="AB97" i="7" s="1"/>
  <c r="DK19" i="1"/>
  <c r="S19" i="7" s="1"/>
  <c r="DM57" i="1"/>
  <c r="U57" i="7" s="1"/>
  <c r="DT73" i="1"/>
  <c r="AB73" i="7" s="1"/>
  <c r="DN74" i="1"/>
  <c r="V74" i="7" s="1"/>
  <c r="DS69" i="1"/>
  <c r="AA69" i="7" s="1"/>
  <c r="DN22" i="1"/>
  <c r="V22" i="7" s="1"/>
  <c r="DP87" i="1"/>
  <c r="X87" i="7" s="1"/>
  <c r="DL111" i="1"/>
  <c r="T111" i="7" s="1"/>
  <c r="DP110" i="1"/>
  <c r="X110" i="7" s="1"/>
  <c r="DS105" i="1"/>
  <c r="AA105" i="7" s="1"/>
  <c r="DI104" i="1"/>
  <c r="Q104" i="7" s="1"/>
  <c r="DL49" i="1"/>
  <c r="T49" i="7" s="1"/>
  <c r="DK113" i="1"/>
  <c r="S113" i="7" s="1"/>
  <c r="DP113" i="1"/>
  <c r="X113" i="7" s="1"/>
  <c r="DT96" i="1"/>
  <c r="AB96" i="7" s="1"/>
  <c r="DT71" i="1"/>
  <c r="AB71" i="7" s="1"/>
  <c r="DR102" i="1"/>
  <c r="Z102" i="7" s="1"/>
  <c r="DJ59" i="1"/>
  <c r="R59" i="7" s="1"/>
  <c r="DM8" i="1"/>
  <c r="U8" i="7" s="1"/>
  <c r="DQ10" i="1"/>
  <c r="Y10" i="7" s="1"/>
  <c r="DP9" i="1"/>
  <c r="X9" i="7" s="1"/>
  <c r="DP51" i="1"/>
  <c r="X51" i="7" s="1"/>
  <c r="DM85" i="1"/>
  <c r="U85" i="7" s="1"/>
  <c r="DM29" i="1"/>
  <c r="U29" i="7" s="1"/>
  <c r="DK47" i="1"/>
  <c r="S47" i="7" s="1"/>
  <c r="DO28" i="1"/>
  <c r="W28" i="7" s="1"/>
  <c r="DN86" i="1"/>
  <c r="V86" i="7" s="1"/>
  <c r="DQ24" i="1"/>
  <c r="Y24" i="7" s="1"/>
  <c r="DS62" i="1"/>
  <c r="AA62" i="7" s="1"/>
  <c r="DQ21" i="1"/>
  <c r="Y21" i="7" s="1"/>
  <c r="DS19" i="1"/>
  <c r="AA19" i="7" s="1"/>
  <c r="DQ20" i="1"/>
  <c r="Y20" i="7" s="1"/>
  <c r="DM69" i="1"/>
  <c r="U69" i="7" s="1"/>
  <c r="DL71" i="1"/>
  <c r="T71" i="7" s="1"/>
  <c r="DL85" i="1"/>
  <c r="T85" i="7" s="1"/>
  <c r="DT90" i="1"/>
  <c r="AB90" i="7" s="1"/>
  <c r="DT21" i="1"/>
  <c r="AB21" i="7" s="1"/>
  <c r="DI46" i="1"/>
  <c r="Q46" i="7" s="1"/>
  <c r="DO7" i="1"/>
  <c r="W7" i="7" s="1"/>
  <c r="DJ87" i="1"/>
  <c r="R87" i="7" s="1"/>
  <c r="DT68" i="1"/>
  <c r="AB68" i="7" s="1"/>
  <c r="DT55" i="1"/>
  <c r="AB55" i="7" s="1"/>
  <c r="DP64" i="1"/>
  <c r="X64" i="7" s="1"/>
  <c r="DM115" i="1"/>
  <c r="U115" i="7" s="1"/>
  <c r="DT44" i="1"/>
  <c r="AB44" i="7" s="1"/>
  <c r="DT83" i="1"/>
  <c r="AB83" i="7" s="1"/>
  <c r="DT49" i="1"/>
  <c r="AB49" i="7" s="1"/>
  <c r="DK82" i="1"/>
  <c r="S82" i="7" s="1"/>
  <c r="DO68" i="1"/>
  <c r="W68" i="7" s="1"/>
  <c r="DR75" i="1"/>
  <c r="Z75" i="7" s="1"/>
  <c r="DT93" i="1"/>
  <c r="AB93" i="7" s="1"/>
  <c r="DL77" i="1"/>
  <c r="T77" i="7" s="1"/>
  <c r="DN110" i="1"/>
  <c r="V110" i="7" s="1"/>
  <c r="DS70" i="1"/>
  <c r="AA70" i="7" s="1"/>
  <c r="DR42" i="1"/>
  <c r="Z42" i="7" s="1"/>
  <c r="DR82" i="1"/>
  <c r="Z82" i="7" s="1"/>
  <c r="DI87" i="1"/>
  <c r="Q87" i="7" s="1"/>
  <c r="DK101" i="1"/>
  <c r="S101" i="7" s="1"/>
  <c r="DM13" i="1"/>
  <c r="U13" i="7" s="1"/>
  <c r="DM66" i="1"/>
  <c r="U66" i="7" s="1"/>
  <c r="DJ91" i="1"/>
  <c r="R91" i="7" s="1"/>
  <c r="DL80" i="1"/>
  <c r="T80" i="7" s="1"/>
  <c r="DP115" i="1"/>
  <c r="X115" i="7" s="1"/>
  <c r="DL18" i="1"/>
  <c r="T18" i="7" s="1"/>
  <c r="DI96" i="1"/>
  <c r="Q96" i="7" s="1"/>
  <c r="DN8" i="1"/>
  <c r="V8" i="7" s="1"/>
  <c r="DM108" i="1"/>
  <c r="U108" i="7" s="1"/>
  <c r="DL32" i="1"/>
  <c r="T32" i="7" s="1"/>
  <c r="DL84" i="1"/>
  <c r="T84" i="7" s="1"/>
  <c r="DL103" i="1"/>
  <c r="T103" i="7" s="1"/>
  <c r="DJ98" i="1"/>
  <c r="R98" i="7" s="1"/>
  <c r="DO67" i="1"/>
  <c r="W67" i="7" s="1"/>
  <c r="DQ22" i="1"/>
  <c r="Y22" i="7" s="1"/>
  <c r="DI93" i="1"/>
  <c r="Q93" i="7" s="1"/>
  <c r="DT85" i="1"/>
  <c r="AB85" i="7" s="1"/>
  <c r="DS17" i="1"/>
  <c r="AA17" i="7" s="1"/>
  <c r="DL142" i="1"/>
  <c r="T142" i="7" s="1"/>
  <c r="DJ14" i="1"/>
  <c r="R14" i="7" s="1"/>
  <c r="DP96" i="1"/>
  <c r="X96" i="7" s="1"/>
  <c r="DN55" i="1"/>
  <c r="V55" i="7" s="1"/>
  <c r="DT32" i="1"/>
  <c r="AB32" i="7" s="1"/>
  <c r="DL37" i="1"/>
  <c r="T37" i="7" s="1"/>
  <c r="DQ100" i="1"/>
  <c r="Y100" i="7" s="1"/>
  <c r="DO47" i="1"/>
  <c r="W47" i="7" s="1"/>
  <c r="DJ49" i="1"/>
  <c r="R49" i="7" s="1"/>
  <c r="DQ50" i="1"/>
  <c r="Y50" i="7" s="1"/>
  <c r="DK31" i="1"/>
  <c r="S31" i="7" s="1"/>
  <c r="DP44" i="1"/>
  <c r="X44" i="7" s="1"/>
  <c r="DK70" i="1"/>
  <c r="S70" i="7" s="1"/>
  <c r="DL110" i="1"/>
  <c r="T110" i="7" s="1"/>
  <c r="DM79" i="1"/>
  <c r="U79" i="7" s="1"/>
  <c r="DJ107" i="1"/>
  <c r="R107" i="7" s="1"/>
  <c r="DJ16" i="1"/>
  <c r="R16" i="7" s="1"/>
  <c r="DR23" i="1"/>
  <c r="Z23" i="7" s="1"/>
  <c r="DT115" i="1"/>
  <c r="AB115" i="7" s="1"/>
  <c r="DL100" i="1"/>
  <c r="T100" i="7" s="1"/>
  <c r="DO60" i="1"/>
  <c r="W60" i="7" s="1"/>
  <c r="DK23" i="1"/>
  <c r="S23" i="7" s="1"/>
  <c r="DO108" i="1"/>
  <c r="W108" i="7" s="1"/>
  <c r="DI9" i="1"/>
  <c r="Q9" i="7" s="1"/>
  <c r="DO109" i="1"/>
  <c r="W109" i="7" s="1"/>
  <c r="DS67" i="1"/>
  <c r="AA67" i="7" s="1"/>
  <c r="DJ8" i="1"/>
  <c r="R8" i="7" s="1"/>
  <c r="DL9" i="1"/>
  <c r="T9" i="7" s="1"/>
  <c r="DN7" i="1"/>
  <c r="V7" i="7" s="1"/>
  <c r="DS45" i="1"/>
  <c r="AA45" i="7" s="1"/>
  <c r="DS74" i="1"/>
  <c r="AA74" i="7" s="1"/>
  <c r="DK26" i="1"/>
  <c r="S26" i="7" s="1"/>
  <c r="DL12" i="1"/>
  <c r="T12" i="7" s="1"/>
  <c r="DP101" i="1"/>
  <c r="X101" i="7" s="1"/>
  <c r="DN25" i="1"/>
  <c r="V25" i="7" s="1"/>
  <c r="DN108" i="1"/>
  <c r="V108" i="7" s="1"/>
  <c r="DJ31" i="1"/>
  <c r="R31" i="7" s="1"/>
  <c r="DT66" i="1"/>
  <c r="AB66" i="7" s="1"/>
  <c r="DM112" i="1"/>
  <c r="U112" i="7" s="1"/>
  <c r="DP38" i="1"/>
  <c r="X38" i="7" s="1"/>
  <c r="DK52" i="1"/>
  <c r="S52" i="7" s="1"/>
  <c r="DN67" i="1"/>
  <c r="V67" i="7" s="1"/>
  <c r="DQ60" i="1"/>
  <c r="Y60" i="7" s="1"/>
  <c r="DK44" i="1"/>
  <c r="S44" i="7" s="1"/>
  <c r="DQ103" i="1"/>
  <c r="Y103" i="7" s="1"/>
  <c r="DQ80" i="1"/>
  <c r="Y80" i="7" s="1"/>
  <c r="DI17" i="1"/>
  <c r="Q17" i="7" s="1"/>
  <c r="DQ25" i="1"/>
  <c r="Y25" i="7" s="1"/>
  <c r="DL36" i="1"/>
  <c r="T36" i="7" s="1"/>
  <c r="DI68" i="1"/>
  <c r="Q68" i="7" s="1"/>
  <c r="DQ32" i="1"/>
  <c r="Y32" i="7" s="1"/>
  <c r="DQ86" i="1"/>
  <c r="Y86" i="7" s="1"/>
  <c r="DL43" i="1"/>
  <c r="T43" i="7" s="1"/>
  <c r="DN26" i="1"/>
  <c r="V26" i="7" s="1"/>
  <c r="DO86" i="1"/>
  <c r="W86" i="7" s="1"/>
  <c r="DQ111" i="1"/>
  <c r="Y111" i="7" s="1"/>
  <c r="DP30" i="1"/>
  <c r="X30" i="7" s="1"/>
  <c r="DR109" i="1"/>
  <c r="Z109" i="7" s="1"/>
  <c r="DK53" i="1"/>
  <c r="S53" i="7" s="1"/>
  <c r="DR18" i="1"/>
  <c r="Z18" i="7" s="1"/>
  <c r="DR69" i="1"/>
  <c r="Z69" i="7" s="1"/>
  <c r="DQ63" i="1"/>
  <c r="Y63" i="7" s="1"/>
  <c r="DQ28" i="1"/>
  <c r="Y28" i="7" s="1"/>
  <c r="DO52" i="1"/>
  <c r="W52" i="7" s="1"/>
  <c r="DS16" i="1"/>
  <c r="AA16" i="7" s="1"/>
  <c r="DQ85" i="1"/>
  <c r="Y85" i="7" s="1"/>
  <c r="DQ84" i="1"/>
  <c r="Y84" i="7" s="1"/>
  <c r="DI16" i="1"/>
  <c r="Q16" i="7" s="1"/>
  <c r="DR99" i="1"/>
  <c r="Z99" i="7" s="1"/>
  <c r="DS8" i="1"/>
  <c r="AA8" i="7" s="1"/>
  <c r="DP24" i="1"/>
  <c r="X24" i="7" s="1"/>
  <c r="DI51" i="1"/>
  <c r="Q51" i="7" s="1"/>
  <c r="DK51" i="1"/>
  <c r="S51" i="7" s="1"/>
  <c r="DO45" i="1"/>
  <c r="W45" i="7" s="1"/>
  <c r="DQ55" i="1"/>
  <c r="Y55" i="7" s="1"/>
  <c r="DI60" i="1"/>
  <c r="Q60" i="7" s="1"/>
  <c r="DS84" i="1"/>
  <c r="AA84" i="7" s="1"/>
  <c r="DR20" i="1"/>
  <c r="Z20" i="7" s="1"/>
  <c r="DK71" i="1"/>
  <c r="S71" i="7" s="1"/>
  <c r="DP66" i="1"/>
  <c r="X66" i="7" s="1"/>
  <c r="DI79" i="1"/>
  <c r="Q79" i="7" s="1"/>
  <c r="DM58" i="1"/>
  <c r="U58" i="7" s="1"/>
  <c r="DS48" i="1"/>
  <c r="AA48" i="7" s="1"/>
  <c r="DK108" i="1"/>
  <c r="S108" i="7" s="1"/>
  <c r="DQ97" i="1"/>
  <c r="Y97" i="7" s="1"/>
  <c r="DK42" i="1"/>
  <c r="S42" i="7" s="1"/>
  <c r="DO142" i="1"/>
  <c r="W142" i="7" s="1"/>
  <c r="DP54" i="1"/>
  <c r="X54" i="7" s="1"/>
  <c r="DK105" i="1"/>
  <c r="S105" i="7" s="1"/>
  <c r="DP90" i="1"/>
  <c r="X90" i="7" s="1"/>
  <c r="DR29" i="1"/>
  <c r="Z29" i="7" s="1"/>
  <c r="DI110" i="1"/>
  <c r="Q110" i="7" s="1"/>
  <c r="DN43" i="1"/>
  <c r="V43" i="7" s="1"/>
  <c r="DR107" i="1"/>
  <c r="Z107" i="7" s="1"/>
  <c r="DM56" i="1"/>
  <c r="U56" i="7" s="1"/>
  <c r="DQ66" i="1"/>
  <c r="Y66" i="7" s="1"/>
  <c r="DN70" i="1"/>
  <c r="V70" i="7" s="1"/>
  <c r="DM36" i="1"/>
  <c r="U36" i="7" s="1"/>
  <c r="DI29" i="1"/>
  <c r="Q29" i="7" s="1"/>
  <c r="DR88" i="1"/>
  <c r="Z88" i="7" s="1"/>
  <c r="DP78" i="1"/>
  <c r="X78" i="7" s="1"/>
  <c r="DO81" i="1"/>
  <c r="W81" i="7" s="1"/>
  <c r="DQ41" i="1"/>
  <c r="Y41" i="7" s="1"/>
  <c r="DR24" i="1"/>
  <c r="Z24" i="7" s="1"/>
  <c r="DK60" i="1"/>
  <c r="S60" i="7" s="1"/>
  <c r="DK91" i="1"/>
  <c r="S91" i="7" s="1"/>
  <c r="DQ13" i="1"/>
  <c r="Y13" i="7" s="1"/>
  <c r="DP58" i="1"/>
  <c r="X58" i="7" s="1"/>
  <c r="DR105" i="1"/>
  <c r="Z105" i="7" s="1"/>
  <c r="DK17" i="1"/>
  <c r="S17" i="7" s="1"/>
  <c r="DI56" i="1"/>
  <c r="Q56" i="7" s="1"/>
  <c r="DK41" i="1"/>
  <c r="S41" i="7" s="1"/>
  <c r="DP69" i="1"/>
  <c r="X69" i="7" s="1"/>
  <c r="DL98" i="1"/>
  <c r="T98" i="7" s="1"/>
  <c r="DS18" i="1"/>
  <c r="AA18" i="7" s="1"/>
  <c r="DR111" i="1"/>
  <c r="Z111" i="7" s="1"/>
  <c r="DK22" i="1"/>
  <c r="S22" i="7" s="1"/>
  <c r="DO78" i="1"/>
  <c r="W78" i="7" s="1"/>
  <c r="DQ36" i="1"/>
  <c r="Y36" i="7" s="1"/>
  <c r="DP19" i="1"/>
  <c r="X19" i="7" s="1"/>
  <c r="DM78" i="1"/>
  <c r="U78" i="7" s="1"/>
  <c r="DR47" i="1"/>
  <c r="Z47" i="7" s="1"/>
  <c r="DN142" i="1"/>
  <c r="V142" i="7" s="1"/>
  <c r="DK49" i="1"/>
  <c r="S49" i="7" s="1"/>
  <c r="DL95" i="1"/>
  <c r="T95" i="7" s="1"/>
  <c r="DO6" i="1"/>
  <c r="W6" i="7" s="1"/>
  <c r="DI20" i="1"/>
  <c r="Q20" i="7" s="1"/>
  <c r="DJ27" i="1"/>
  <c r="R27" i="7" s="1"/>
  <c r="DL30" i="1"/>
  <c r="T30" i="7" s="1"/>
  <c r="DN50" i="1"/>
  <c r="V50" i="7" s="1"/>
  <c r="DS78" i="1"/>
  <c r="AA78" i="7" s="1"/>
  <c r="DJ53" i="1"/>
  <c r="R53" i="7" s="1"/>
  <c r="DL58" i="1"/>
  <c r="T58" i="7" s="1"/>
  <c r="DK65" i="1"/>
  <c r="S65" i="7" s="1"/>
  <c r="DK106" i="1"/>
  <c r="S106" i="7" s="1"/>
  <c r="DP99" i="1"/>
  <c r="X99" i="7" s="1"/>
  <c r="DR73" i="1"/>
  <c r="Z73" i="7" s="1"/>
  <c r="DL99" i="1"/>
  <c r="T99" i="7" s="1"/>
  <c r="DN68" i="1"/>
  <c r="V68" i="7" s="1"/>
  <c r="DP63" i="1"/>
  <c r="X63" i="7" s="1"/>
  <c r="DO8" i="1"/>
  <c r="W8" i="7" s="1"/>
  <c r="DT38" i="1"/>
  <c r="AB38" i="7" s="1"/>
  <c r="DN114" i="1"/>
  <c r="V114" i="7" s="1"/>
  <c r="DM51" i="1"/>
  <c r="U51" i="7" s="1"/>
  <c r="DI106" i="1"/>
  <c r="Q106" i="7" s="1"/>
  <c r="DK75" i="1"/>
  <c r="S75" i="7" s="1"/>
  <c r="DM32" i="1"/>
  <c r="U32" i="7" s="1"/>
  <c r="DN16" i="1"/>
  <c r="V16" i="7" s="1"/>
  <c r="DO90" i="1"/>
  <c r="W90" i="7" s="1"/>
  <c r="DO30" i="1"/>
  <c r="W30" i="7" s="1"/>
  <c r="DS51" i="1"/>
  <c r="AA51" i="7" s="1"/>
  <c r="DT18" i="1"/>
  <c r="AB18" i="7" s="1"/>
  <c r="DQ64" i="1"/>
  <c r="Y64" i="7" s="1"/>
  <c r="DP71" i="1"/>
  <c r="X71" i="7" s="1"/>
  <c r="DK100" i="1"/>
  <c r="S100" i="7" s="1"/>
  <c r="DR13" i="1"/>
  <c r="Z13" i="7" s="1"/>
  <c r="DM77" i="1"/>
  <c r="U77" i="7" s="1"/>
  <c r="DT16" i="1"/>
  <c r="AB16" i="7" s="1"/>
  <c r="DS101" i="1"/>
  <c r="AA101" i="7" s="1"/>
  <c r="DK37" i="1"/>
  <c r="S37" i="7" s="1"/>
  <c r="DJ84" i="1"/>
  <c r="R84" i="7" s="1"/>
  <c r="DL26" i="1"/>
  <c r="T26" i="7" s="1"/>
  <c r="DQ62" i="1"/>
  <c r="Y62" i="7" s="1"/>
  <c r="DL24" i="1"/>
  <c r="T24" i="7" s="1"/>
  <c r="DO93" i="1"/>
  <c r="W93" i="7" s="1"/>
  <c r="DP39" i="1"/>
  <c r="X39" i="7" s="1"/>
  <c r="DS104" i="1"/>
  <c r="AA104" i="7" s="1"/>
  <c r="DT110" i="1"/>
  <c r="AB110" i="7" s="1"/>
  <c r="DK20" i="1"/>
  <c r="S20" i="7" s="1"/>
  <c r="DO80" i="1"/>
  <c r="W80" i="7" s="1"/>
  <c r="DS53" i="1"/>
  <c r="AA53" i="7" s="1"/>
  <c r="DT13" i="1"/>
  <c r="AB13" i="7" s="1"/>
  <c r="DI6" i="1"/>
  <c r="Q6" i="7" s="1"/>
  <c r="DQ35" i="1"/>
  <c r="Y35" i="7" s="1"/>
  <c r="DO23" i="1"/>
  <c r="W23" i="7" s="1"/>
  <c r="DO100" i="1"/>
  <c r="W100" i="7" s="1"/>
  <c r="DL31" i="1"/>
  <c r="T31" i="7" s="1"/>
  <c r="DO54" i="1"/>
  <c r="W54" i="7" s="1"/>
  <c r="DM100" i="1"/>
  <c r="U100" i="7" s="1"/>
  <c r="DM47" i="1"/>
  <c r="U47" i="7" s="1"/>
  <c r="DT74" i="1"/>
  <c r="AB74" i="7" s="1"/>
  <c r="DT79" i="1"/>
  <c r="AB79" i="7" s="1"/>
  <c r="DJ76" i="1"/>
  <c r="R76" i="7" s="1"/>
  <c r="DT7" i="1"/>
  <c r="AB7" i="7" s="1"/>
  <c r="DQ82" i="1"/>
  <c r="Y82" i="7" s="1"/>
  <c r="DP53" i="1"/>
  <c r="X53" i="7" s="1"/>
  <c r="DK55" i="1"/>
  <c r="S55" i="7" s="1"/>
  <c r="DI47" i="1"/>
  <c r="Q47" i="7" s="1"/>
  <c r="DN71" i="1"/>
  <c r="V71" i="7" s="1"/>
  <c r="DT35" i="1"/>
  <c r="AB35" i="7" s="1"/>
  <c r="DL41" i="1"/>
  <c r="T41" i="7" s="1"/>
  <c r="DK45" i="1"/>
  <c r="S45" i="7" s="1"/>
  <c r="DR33" i="1"/>
  <c r="Z33" i="7" s="1"/>
  <c r="DJ86" i="1"/>
  <c r="R86" i="7" s="1"/>
  <c r="DS54" i="1"/>
  <c r="AA54" i="7" s="1"/>
  <c r="DO17" i="1"/>
  <c r="W17" i="7" s="1"/>
  <c r="DK88" i="1"/>
  <c r="S88" i="7" s="1"/>
  <c r="DK12" i="1"/>
  <c r="S12" i="7" s="1"/>
  <c r="DN54" i="1"/>
  <c r="V54" i="7" s="1"/>
  <c r="DI88" i="1"/>
  <c r="Q88" i="7" s="1"/>
  <c r="DM9" i="1"/>
  <c r="U9" i="7" s="1"/>
  <c r="DN85" i="1"/>
  <c r="V85" i="7" s="1"/>
  <c r="DR27" i="1"/>
  <c r="Z27" i="7" s="1"/>
  <c r="DQ113" i="1"/>
  <c r="Y113" i="7" s="1"/>
  <c r="DO27" i="1"/>
  <c r="W27" i="7" s="1"/>
  <c r="DN73" i="1"/>
  <c r="V73" i="7" s="1"/>
  <c r="DT105" i="1"/>
  <c r="AB105" i="7" s="1"/>
  <c r="DK98" i="1"/>
  <c r="S98" i="7" s="1"/>
  <c r="DT6" i="1"/>
  <c r="AB6" i="7" s="1"/>
  <c r="DN60" i="1"/>
  <c r="V60" i="7" s="1"/>
  <c r="DM111" i="1"/>
  <c r="U111" i="7" s="1"/>
  <c r="DM63" i="1"/>
  <c r="U63" i="7" s="1"/>
  <c r="DS35" i="1"/>
  <c r="AA35" i="7" s="1"/>
  <c r="DK39" i="1"/>
  <c r="S39" i="7" s="1"/>
  <c r="DO76" i="1"/>
  <c r="W76" i="7" s="1"/>
  <c r="DN94" i="1"/>
  <c r="V94" i="7" s="1"/>
  <c r="DP72" i="1"/>
  <c r="X72" i="7" s="1"/>
  <c r="DJ55" i="1"/>
  <c r="R55" i="7" s="1"/>
  <c r="DI13" i="1"/>
  <c r="Q13" i="7" s="1"/>
  <c r="DQ58" i="1"/>
  <c r="Y58" i="7" s="1"/>
  <c r="DP112" i="1"/>
  <c r="X112" i="7" s="1"/>
  <c r="DR106" i="1"/>
  <c r="Z106" i="7" s="1"/>
  <c r="DR108" i="1"/>
  <c r="Z108" i="7" s="1"/>
  <c r="DL35" i="1"/>
  <c r="T35" i="7" s="1"/>
  <c r="DL46" i="1"/>
  <c r="T46" i="7" s="1"/>
  <c r="DS80" i="1"/>
  <c r="AA80" i="7" s="1"/>
  <c r="DO110" i="1"/>
  <c r="W110" i="7" s="1"/>
  <c r="DL39" i="1"/>
  <c r="T39" i="7" s="1"/>
  <c r="DM106" i="1"/>
  <c r="U106" i="7" s="1"/>
  <c r="DQ47" i="1"/>
  <c r="Y47" i="7" s="1"/>
  <c r="DP34" i="1"/>
  <c r="X34" i="7" s="1"/>
  <c r="DN87" i="1"/>
  <c r="V87" i="7" s="1"/>
  <c r="DJ29" i="1"/>
  <c r="R29" i="7" s="1"/>
  <c r="DJ90" i="1"/>
  <c r="R90" i="7" s="1"/>
  <c r="DI113" i="1"/>
  <c r="Q113" i="7" s="1"/>
  <c r="DJ105" i="1"/>
  <c r="R105" i="7" s="1"/>
  <c r="DN32" i="1"/>
  <c r="V32" i="7" s="1"/>
  <c r="DK86" i="1"/>
  <c r="S86" i="7" s="1"/>
  <c r="DT48" i="1"/>
  <c r="AB48" i="7" s="1"/>
  <c r="DN95" i="1"/>
  <c r="V95" i="7" s="1"/>
  <c r="DQ11" i="1"/>
  <c r="Y11" i="7" s="1"/>
  <c r="DI105" i="1"/>
  <c r="Q105" i="7" s="1"/>
  <c r="DP65" i="1"/>
  <c r="X65" i="7" s="1"/>
  <c r="DR21" i="1"/>
  <c r="Z21" i="7" s="1"/>
  <c r="DR56" i="1"/>
  <c r="Z56" i="7" s="1"/>
  <c r="DP12" i="1"/>
  <c r="X12" i="7" s="1"/>
  <c r="DP10" i="1"/>
  <c r="X10" i="7" s="1"/>
  <c r="DK87" i="1"/>
  <c r="S87" i="7" s="1"/>
  <c r="DO58" i="1"/>
  <c r="W58" i="7" s="1"/>
  <c r="DR25" i="1"/>
  <c r="Z25" i="7" s="1"/>
  <c r="DO55" i="1"/>
  <c r="W55" i="7" s="1"/>
  <c r="DK85" i="1"/>
  <c r="S85" i="7" s="1"/>
  <c r="DO83" i="1"/>
  <c r="W83" i="7" s="1"/>
  <c r="DI61" i="1"/>
  <c r="Q61" i="7" s="1"/>
  <c r="DP97" i="1"/>
  <c r="X97" i="7" s="1"/>
  <c r="DJ32" i="1"/>
  <c r="R32" i="7" s="1"/>
  <c r="DS110" i="1"/>
  <c r="AA110" i="7" s="1"/>
  <c r="DT78" i="1"/>
  <c r="AB78" i="7" s="1"/>
  <c r="DO32" i="1"/>
  <c r="W32" i="7" s="1"/>
  <c r="DJ12" i="1"/>
  <c r="R12" i="7" s="1"/>
  <c r="DI11" i="1"/>
  <c r="Q11" i="7" s="1"/>
  <c r="DQ83" i="1"/>
  <c r="Y83" i="7" s="1"/>
  <c r="DQ72" i="1"/>
  <c r="Y72" i="7" s="1"/>
  <c r="DJ104" i="1"/>
  <c r="R104" i="7" s="1"/>
  <c r="DN33" i="1"/>
  <c r="V33" i="7" s="1"/>
  <c r="DQ98" i="1"/>
  <c r="Y98" i="7" s="1"/>
  <c r="DR38" i="1"/>
  <c r="Z38" i="7" s="1"/>
  <c r="DO77" i="1"/>
  <c r="W77" i="7" s="1"/>
  <c r="DR98" i="1"/>
  <c r="Z98" i="7" s="1"/>
  <c r="DI43" i="1"/>
  <c r="Q43" i="7" s="1"/>
  <c r="DO59" i="1"/>
  <c r="W59" i="7" s="1"/>
  <c r="DO14" i="1"/>
  <c r="W14" i="7" s="1"/>
  <c r="DQ102" i="1"/>
  <c r="Y102" i="7" s="1"/>
  <c r="DN57" i="1"/>
  <c r="V57" i="7" s="1"/>
  <c r="DK109" i="1"/>
  <c r="S109" i="7" s="1"/>
  <c r="DK58" i="1"/>
  <c r="S58" i="7" s="1"/>
  <c r="DN17" i="1"/>
  <c r="V17" i="7" s="1"/>
  <c r="DP81" i="1"/>
  <c r="X81" i="7" s="1"/>
  <c r="DR93" i="1"/>
  <c r="Z93" i="7" s="1"/>
  <c r="DP57" i="1"/>
  <c r="X57" i="7" s="1"/>
  <c r="DM53" i="1"/>
  <c r="U53" i="7" s="1"/>
  <c r="DR26" i="1"/>
  <c r="Z26" i="7" s="1"/>
  <c r="DP102" i="1"/>
  <c r="X102" i="7" s="1"/>
  <c r="DQ104" i="1"/>
  <c r="Y104" i="7" s="1"/>
  <c r="DJ95" i="1"/>
  <c r="R95" i="7" s="1"/>
  <c r="DO89" i="1"/>
  <c r="W89" i="7" s="1"/>
  <c r="DP108" i="1"/>
  <c r="X108" i="7" s="1"/>
  <c r="DN96" i="1"/>
  <c r="V96" i="7" s="1"/>
  <c r="DR94" i="1"/>
  <c r="Z94" i="7" s="1"/>
  <c r="DS20" i="1"/>
  <c r="AA20" i="7" s="1"/>
  <c r="DS61" i="1"/>
  <c r="AA61" i="7" s="1"/>
  <c r="DQ110" i="1"/>
  <c r="Y110" i="7" s="1"/>
  <c r="DT20" i="1"/>
  <c r="AB20" i="7" s="1"/>
  <c r="DR10" i="1"/>
  <c r="Z10" i="7" s="1"/>
  <c r="DT27" i="1"/>
  <c r="AB27" i="7" s="1"/>
  <c r="DL19" i="1"/>
  <c r="T19" i="7" s="1"/>
  <c r="DR36" i="1"/>
  <c r="Z36" i="7" s="1"/>
  <c r="DM18" i="1"/>
  <c r="U18" i="7" s="1"/>
  <c r="DI53" i="1"/>
  <c r="Q53" i="7" s="1"/>
  <c r="DM91" i="1"/>
  <c r="U91" i="7" s="1"/>
  <c r="DT62" i="1"/>
  <c r="AB62" i="7" s="1"/>
  <c r="DJ20" i="1"/>
  <c r="R20" i="7" s="1"/>
  <c r="DI77" i="1"/>
  <c r="Q77" i="7" s="1"/>
  <c r="DT8" i="1"/>
  <c r="AB8" i="7" s="1"/>
  <c r="DS115" i="1"/>
  <c r="AA115" i="7" s="1"/>
  <c r="DN104" i="1"/>
  <c r="V104" i="7" s="1"/>
  <c r="DN37" i="1"/>
  <c r="V37" i="7" s="1"/>
  <c r="DN14" i="1"/>
  <c r="V14" i="7" s="1"/>
  <c r="DP75" i="1"/>
  <c r="X75" i="7" s="1"/>
  <c r="DP92" i="1"/>
  <c r="X92" i="7" s="1"/>
  <c r="DM50" i="1"/>
  <c r="U50" i="7" s="1"/>
  <c r="DO114" i="1"/>
  <c r="W114" i="7" s="1"/>
  <c r="DL62" i="1"/>
  <c r="T62" i="7" s="1"/>
  <c r="DO35" i="1"/>
  <c r="W35" i="7" s="1"/>
  <c r="DL10" i="1"/>
  <c r="T10" i="7" s="1"/>
  <c r="DT17" i="1"/>
  <c r="AB17" i="7" s="1"/>
  <c r="DS33" i="1"/>
  <c r="AA33" i="7" s="1"/>
  <c r="DK35" i="1"/>
  <c r="S35" i="7" s="1"/>
  <c r="DK16" i="1"/>
  <c r="S16" i="7" s="1"/>
  <c r="DN100" i="1"/>
  <c r="V100" i="7" s="1"/>
  <c r="DK18" i="1"/>
  <c r="S18" i="7" s="1"/>
  <c r="DT142" i="1"/>
  <c r="AB142" i="7" s="1"/>
  <c r="DS113" i="1"/>
  <c r="AA113" i="7" s="1"/>
  <c r="DT107" i="1"/>
  <c r="AB107" i="7" s="1"/>
  <c r="DN38" i="1"/>
  <c r="V38" i="7" s="1"/>
  <c r="DN89" i="1"/>
  <c r="V89" i="7" s="1"/>
  <c r="DI36" i="1"/>
  <c r="Q36" i="7" s="1"/>
  <c r="DT92" i="1"/>
  <c r="AB92" i="7" s="1"/>
  <c r="DM14" i="1"/>
  <c r="U14" i="7" s="1"/>
  <c r="DL51" i="1"/>
  <c r="T51" i="7" s="1"/>
  <c r="DO69" i="1"/>
  <c r="W69" i="7" s="1"/>
  <c r="DM82" i="1"/>
  <c r="U82" i="7" s="1"/>
  <c r="DN112" i="1"/>
  <c r="V112" i="7" s="1"/>
  <c r="DP70" i="1"/>
  <c r="X70" i="7" s="1"/>
  <c r="DI58" i="1"/>
  <c r="Q58" i="7" s="1"/>
  <c r="DO112" i="1"/>
  <c r="W112" i="7" s="1"/>
  <c r="DL72" i="1"/>
  <c r="T72" i="7" s="1"/>
  <c r="DT84" i="1"/>
  <c r="AB84" i="7" s="1"/>
  <c r="DQ107" i="1"/>
  <c r="Y107" i="7" s="1"/>
  <c r="DI70" i="1"/>
  <c r="Q70" i="7" s="1"/>
  <c r="DT29" i="1"/>
  <c r="AB29" i="7" s="1"/>
  <c r="DT24" i="1"/>
  <c r="AB24" i="7" s="1"/>
  <c r="DK79" i="1"/>
  <c r="S79" i="7" s="1"/>
  <c r="DJ22" i="1"/>
  <c r="R22" i="7" s="1"/>
  <c r="DN103" i="1"/>
  <c r="V103" i="7" s="1"/>
  <c r="DR31" i="1"/>
  <c r="Z31" i="7" s="1"/>
  <c r="DP68" i="1"/>
  <c r="X68" i="7" s="1"/>
  <c r="DT103" i="1"/>
  <c r="AB103" i="7" s="1"/>
  <c r="DK95" i="1"/>
  <c r="S95" i="7" s="1"/>
  <c r="DN58" i="1"/>
  <c r="V58" i="7" s="1"/>
  <c r="DJ18" i="1"/>
  <c r="R18" i="7" s="1"/>
  <c r="DJ41" i="1"/>
  <c r="R41" i="7" s="1"/>
  <c r="DT88" i="1"/>
  <c r="AB88" i="7" s="1"/>
  <c r="DL66" i="1"/>
  <c r="T66" i="7" s="1"/>
  <c r="DR78" i="1"/>
  <c r="Z78" i="7" s="1"/>
  <c r="DP31" i="1"/>
  <c r="X31" i="7" s="1"/>
  <c r="DK46" i="1"/>
  <c r="S46" i="7" s="1"/>
  <c r="DJ71" i="1"/>
  <c r="R71" i="7" s="1"/>
  <c r="DL6" i="1"/>
  <c r="T6" i="7" s="1"/>
  <c r="DL68" i="1"/>
  <c r="T68" i="7" s="1"/>
  <c r="DT80" i="1"/>
  <c r="AB80" i="7" s="1"/>
  <c r="DT61" i="1"/>
  <c r="AB61" i="7" s="1"/>
  <c r="DS40" i="1"/>
  <c r="AA40" i="7" s="1"/>
  <c r="DQ46" i="1"/>
  <c r="Y46" i="7" s="1"/>
  <c r="DQ14" i="1"/>
  <c r="Y14" i="7" s="1"/>
  <c r="DQ87" i="1"/>
  <c r="Y87" i="7" s="1"/>
  <c r="DT100" i="1"/>
  <c r="AB100" i="7" s="1"/>
  <c r="DO101" i="1"/>
  <c r="W101" i="7" s="1"/>
  <c r="DR74" i="1"/>
  <c r="Z74" i="7" s="1"/>
  <c r="DS56" i="1"/>
  <c r="AA56" i="7" s="1"/>
  <c r="DT36" i="1"/>
  <c r="AB36" i="7" s="1"/>
  <c r="DP59" i="1"/>
  <c r="X59" i="7" s="1"/>
  <c r="DL7" i="1"/>
  <c r="T7" i="7" s="1"/>
  <c r="DL50" i="1"/>
  <c r="T50" i="7" s="1"/>
  <c r="DM104" i="1"/>
  <c r="U104" i="7" s="1"/>
  <c r="DS10" i="1"/>
  <c r="AA10" i="7" s="1"/>
  <c r="DM88" i="1"/>
  <c r="U88" i="7" s="1"/>
  <c r="DJ39" i="1"/>
  <c r="R39" i="7" s="1"/>
  <c r="DS94" i="1"/>
  <c r="AA94" i="7" s="1"/>
  <c r="DL104" i="1"/>
  <c r="T104" i="7" s="1"/>
  <c r="DQ71" i="1"/>
  <c r="Y71" i="7" s="1"/>
  <c r="DL88" i="1"/>
  <c r="T88" i="7" s="1"/>
  <c r="DI57" i="1"/>
  <c r="Q57" i="7" s="1"/>
  <c r="DR95" i="1"/>
  <c r="Z95" i="7" s="1"/>
  <c r="DL13" i="1"/>
  <c r="T13" i="7" s="1"/>
  <c r="DS102" i="1"/>
  <c r="AA102" i="7" s="1"/>
  <c r="DO38" i="1"/>
  <c r="W38" i="7" s="1"/>
  <c r="DS99" i="1"/>
  <c r="AA99" i="7" s="1"/>
  <c r="DI92" i="1"/>
  <c r="Q92" i="7" s="1"/>
  <c r="DK90" i="1"/>
  <c r="S90" i="7" s="1"/>
  <c r="DL67" i="1"/>
  <c r="T67" i="7" s="1"/>
  <c r="DN36" i="1"/>
  <c r="V36" i="7" s="1"/>
  <c r="DJ75" i="1"/>
  <c r="R75" i="7" s="1"/>
  <c r="DP88" i="1"/>
  <c r="X88" i="7" s="1"/>
  <c r="DN66" i="1"/>
  <c r="V66" i="7" s="1"/>
  <c r="DJ89" i="1"/>
  <c r="R89" i="7" s="1"/>
  <c r="DN29" i="1"/>
  <c r="V29" i="7" s="1"/>
  <c r="DR39" i="1"/>
  <c r="Z39" i="7" s="1"/>
  <c r="DS82" i="1"/>
  <c r="AA82" i="7" s="1"/>
  <c r="DI18" i="1"/>
  <c r="Q18" i="7" s="1"/>
  <c r="DI90" i="1"/>
  <c r="Q90" i="7" s="1"/>
  <c r="DQ43" i="1"/>
  <c r="Y43" i="7" s="1"/>
  <c r="DS114" i="1"/>
  <c r="AA114" i="7" s="1"/>
  <c r="DQ18" i="1"/>
  <c r="Y18" i="7" s="1"/>
  <c r="DR35" i="1"/>
  <c r="Z35" i="7" s="1"/>
  <c r="DN105" i="1"/>
  <c r="V105" i="7" s="1"/>
  <c r="DJ50" i="1"/>
  <c r="R50" i="7" s="1"/>
  <c r="DJ79" i="1"/>
  <c r="R79" i="7" s="1"/>
  <c r="DK73" i="1"/>
  <c r="S73" i="7" s="1"/>
  <c r="DP50" i="1"/>
  <c r="X50" i="7" s="1"/>
  <c r="DJ80" i="1"/>
  <c r="R80" i="7" s="1"/>
  <c r="DT42" i="1"/>
  <c r="AB42" i="7" s="1"/>
  <c r="DL55" i="1"/>
  <c r="T55" i="7" s="1"/>
  <c r="DP6" i="1"/>
  <c r="X6" i="7" s="1"/>
  <c r="DO97" i="1"/>
  <c r="W97" i="7" s="1"/>
  <c r="DQ106" i="1"/>
  <c r="Y106" i="7" s="1"/>
  <c r="DP77" i="1"/>
  <c r="X77" i="7" s="1"/>
  <c r="DQ33" i="1"/>
  <c r="Y33" i="7" s="1"/>
  <c r="DQ6" i="1"/>
  <c r="Y6" i="7" s="1"/>
  <c r="DM54" i="1"/>
  <c r="U54" i="7" s="1"/>
  <c r="DK59" i="1"/>
  <c r="S59" i="7" s="1"/>
  <c r="DN65" i="1"/>
  <c r="V65" i="7" s="1"/>
  <c r="DJ81" i="1"/>
  <c r="R81" i="7" s="1"/>
  <c r="DR115" i="1"/>
  <c r="Z115" i="7" s="1"/>
  <c r="DP106" i="1"/>
  <c r="X106" i="7" s="1"/>
  <c r="DT94" i="1"/>
  <c r="AB94" i="7" s="1"/>
  <c r="DN46" i="1"/>
  <c r="V46" i="7" s="1"/>
  <c r="DO48" i="1"/>
  <c r="W48" i="7" s="1"/>
  <c r="DP89" i="1"/>
  <c r="X89" i="7" s="1"/>
  <c r="DR52" i="1"/>
  <c r="Z52" i="7" s="1"/>
  <c r="DO9" i="1"/>
  <c r="W9" i="7" s="1"/>
  <c r="DR76" i="1"/>
  <c r="Z76" i="7" s="1"/>
  <c r="DR64" i="1"/>
  <c r="Z64" i="7" s="1"/>
  <c r="DT81" i="1"/>
  <c r="AB81" i="7" s="1"/>
  <c r="DK13" i="1"/>
  <c r="S13" i="7" s="1"/>
  <c r="DR30" i="1"/>
  <c r="Z30" i="7" s="1"/>
  <c r="DQ27" i="1"/>
  <c r="Y27" i="7" s="1"/>
  <c r="DR46" i="1"/>
  <c r="Z46" i="7" s="1"/>
  <c r="DN48" i="1"/>
  <c r="V48" i="7" s="1"/>
  <c r="DO46" i="1"/>
  <c r="W46" i="7" s="1"/>
  <c r="DN99" i="1"/>
  <c r="V99" i="7" s="1"/>
  <c r="DJ70" i="1"/>
  <c r="R70" i="7" s="1"/>
  <c r="DM76" i="1"/>
  <c r="U76" i="7" s="1"/>
  <c r="DR81" i="1"/>
  <c r="Z81" i="7" s="1"/>
  <c r="DO98" i="1"/>
  <c r="W98" i="7" s="1"/>
  <c r="DO72" i="1"/>
  <c r="W72" i="7" s="1"/>
  <c r="DQ26" i="1"/>
  <c r="Y26" i="7" s="1"/>
  <c r="DR48" i="1"/>
  <c r="Z48" i="7" s="1"/>
  <c r="DN13" i="1"/>
  <c r="V13" i="7" s="1"/>
  <c r="DR41" i="1"/>
  <c r="Z41" i="7" s="1"/>
  <c r="DO43" i="1"/>
  <c r="W43" i="7" s="1"/>
  <c r="DP49" i="1"/>
  <c r="X49" i="7" s="1"/>
  <c r="DP36" i="1"/>
  <c r="X36" i="7" s="1"/>
  <c r="DI45" i="1"/>
  <c r="Q45" i="7" s="1"/>
  <c r="DR142" i="1"/>
  <c r="Z142" i="7" s="1"/>
  <c r="DI95" i="1"/>
  <c r="Q95" i="7" s="1"/>
  <c r="DJ102" i="1"/>
  <c r="R102" i="7" s="1"/>
  <c r="DR43" i="1"/>
  <c r="Z43" i="7" s="1"/>
  <c r="DO64" i="1"/>
  <c r="W64" i="7" s="1"/>
  <c r="DM86" i="1"/>
  <c r="U86" i="7" s="1"/>
  <c r="DO13" i="1"/>
  <c r="W13" i="7" s="1"/>
  <c r="DT23" i="1"/>
  <c r="AB23" i="7" s="1"/>
  <c r="DI74" i="1"/>
  <c r="Q74" i="7" s="1"/>
  <c r="DK112" i="1"/>
  <c r="S112" i="7" s="1"/>
  <c r="DS65" i="1"/>
  <c r="AA65" i="7" s="1"/>
  <c r="DS11" i="1"/>
  <c r="AA11" i="7" s="1"/>
  <c r="DM94" i="1"/>
  <c r="U94" i="7" s="1"/>
  <c r="DS47" i="1"/>
  <c r="AA47" i="7" s="1"/>
  <c r="DO19" i="1"/>
  <c r="W19" i="7" s="1"/>
  <c r="DR19" i="1"/>
  <c r="Z19" i="7" s="1"/>
  <c r="DS142" i="1"/>
  <c r="AA142" i="7" s="1"/>
  <c r="DS13" i="1"/>
  <c r="AA13" i="7" s="1"/>
  <c r="DT86" i="1"/>
  <c r="AB86" i="7" s="1"/>
  <c r="DT50" i="1"/>
  <c r="AB50" i="7" s="1"/>
  <c r="DP103" i="1"/>
  <c r="X103" i="7" s="1"/>
  <c r="DK43" i="1"/>
  <c r="S43" i="7" s="1"/>
  <c r="DO84" i="1"/>
  <c r="W84" i="7" s="1"/>
  <c r="DN24" i="1"/>
  <c r="V24" i="7" s="1"/>
  <c r="DS21" i="1"/>
  <c r="AA21" i="7" s="1"/>
  <c r="DM12" i="1"/>
  <c r="U12" i="7" s="1"/>
  <c r="DM72" i="1"/>
  <c r="U72" i="7" s="1"/>
  <c r="DN84" i="1"/>
  <c r="V84" i="7" s="1"/>
  <c r="DP94" i="1"/>
  <c r="X94" i="7" s="1"/>
  <c r="DP28" i="1"/>
  <c r="X28" i="7" s="1"/>
  <c r="DO11" i="1"/>
  <c r="W11" i="7" s="1"/>
  <c r="DT46" i="1"/>
  <c r="AB46" i="7" s="1"/>
  <c r="DI37" i="1"/>
  <c r="Q37" i="7" s="1"/>
  <c r="DK68" i="1"/>
  <c r="S68" i="7" s="1"/>
  <c r="DN115" i="1"/>
  <c r="V115" i="7" s="1"/>
  <c r="DQ39" i="1"/>
  <c r="Y39" i="7" s="1"/>
  <c r="DP67" i="1"/>
  <c r="X67" i="7" s="1"/>
  <c r="DI86" i="1"/>
  <c r="Q86" i="7" s="1"/>
  <c r="DK61" i="1"/>
  <c r="S61" i="7" s="1"/>
  <c r="DP21" i="1"/>
  <c r="X21" i="7" s="1"/>
  <c r="DR51" i="1"/>
  <c r="Z51" i="7" s="1"/>
  <c r="DS59" i="1"/>
  <c r="AA59" i="7" s="1"/>
  <c r="DQ92" i="1"/>
  <c r="Y92" i="7" s="1"/>
  <c r="DT82" i="1"/>
  <c r="AB82" i="7" s="1"/>
  <c r="DL28" i="1"/>
  <c r="T28" i="7" s="1"/>
  <c r="DM62" i="1"/>
  <c r="U62" i="7" s="1"/>
  <c r="DK94" i="1"/>
  <c r="S94" i="7" s="1"/>
  <c r="DI34" i="1"/>
  <c r="Q34" i="7" s="1"/>
  <c r="DJ73" i="1"/>
  <c r="R73" i="7" s="1"/>
  <c r="DJ60" i="1"/>
  <c r="R60" i="7" s="1"/>
  <c r="DQ52" i="1"/>
  <c r="Y52" i="7" s="1"/>
  <c r="DQ56" i="1"/>
  <c r="Y56" i="7" s="1"/>
  <c r="DS58" i="1"/>
  <c r="AA58" i="7" s="1"/>
  <c r="DT34" i="1"/>
  <c r="AB34" i="7" s="1"/>
  <c r="DL83" i="1"/>
  <c r="T83" i="7" s="1"/>
  <c r="DR53" i="1"/>
  <c r="Z53" i="7" s="1"/>
  <c r="DJ100" i="1"/>
  <c r="R100" i="7" s="1"/>
  <c r="DT14" i="1"/>
  <c r="AB14" i="7" s="1"/>
  <c r="DN113" i="1"/>
  <c r="V113" i="7" s="1"/>
  <c r="DM10" i="1"/>
  <c r="U10" i="7" s="1"/>
  <c r="DM25" i="1"/>
  <c r="U25" i="7" s="1"/>
  <c r="DM31" i="1"/>
  <c r="U31" i="7" s="1"/>
  <c r="DR80" i="1"/>
  <c r="Z80" i="7" s="1"/>
  <c r="DL73" i="1"/>
  <c r="T73" i="7" s="1"/>
  <c r="DL87" i="1"/>
  <c r="T87" i="7" s="1"/>
  <c r="DS38" i="1"/>
  <c r="AA38" i="7" s="1"/>
  <c r="DT11" i="1"/>
  <c r="AB11" i="7" s="1"/>
  <c r="DN91" i="1"/>
  <c r="V91" i="7" s="1"/>
  <c r="DQ109" i="1"/>
  <c r="Y109" i="7" s="1"/>
  <c r="DP7" i="1"/>
  <c r="X7" i="7" s="1"/>
  <c r="DL106" i="1"/>
  <c r="T106" i="7" s="1"/>
  <c r="DN34" i="1"/>
  <c r="V34" i="7" s="1"/>
  <c r="DR32" i="1"/>
  <c r="Z32" i="7" s="1"/>
  <c r="DL70" i="1"/>
  <c r="T70" i="7" s="1"/>
  <c r="DJ96" i="1"/>
  <c r="R96" i="7" s="1"/>
  <c r="DJ44" i="1"/>
  <c r="R44" i="7" s="1"/>
  <c r="DL102" i="1"/>
  <c r="T102" i="7" s="1"/>
  <c r="DO21" i="1"/>
  <c r="W21" i="7" s="1"/>
  <c r="DI54" i="1"/>
  <c r="Q54" i="7" s="1"/>
  <c r="DJ106" i="1"/>
  <c r="R106" i="7" s="1"/>
  <c r="DP60" i="1"/>
  <c r="X60" i="7" s="1"/>
  <c r="DK11" i="1"/>
  <c r="S11" i="7" s="1"/>
  <c r="DS14" i="1"/>
  <c r="AA14" i="7" s="1"/>
  <c r="DQ68" i="1"/>
  <c r="Y68" i="7" s="1"/>
  <c r="DJ21" i="1"/>
  <c r="R21" i="7" s="1"/>
  <c r="DJ114" i="1"/>
  <c r="R114" i="7" s="1"/>
  <c r="DI84" i="1"/>
  <c r="Q84" i="7" s="1"/>
  <c r="DI82" i="1"/>
  <c r="Q82" i="7" s="1"/>
  <c r="DS63" i="1"/>
  <c r="AA63" i="7" s="1"/>
  <c r="DT10" i="1"/>
  <c r="AB10" i="7" s="1"/>
  <c r="DK25" i="1"/>
  <c r="S25" i="7" s="1"/>
  <c r="DR34" i="1"/>
  <c r="Z34" i="7" s="1"/>
  <c r="DI98" i="1"/>
  <c r="Q98" i="7" s="1"/>
  <c r="DJ23" i="1"/>
  <c r="R23" i="7" s="1"/>
  <c r="DT104" i="1"/>
  <c r="AB104" i="7" s="1"/>
  <c r="DO91" i="1"/>
  <c r="W91" i="7" s="1"/>
  <c r="DS7" i="1"/>
  <c r="AA7" i="7" s="1"/>
  <c r="DL93" i="1"/>
  <c r="T93" i="7" s="1"/>
  <c r="DJ30" i="1"/>
  <c r="R30" i="7" s="1"/>
  <c r="DS50" i="1"/>
  <c r="AA50" i="7" s="1"/>
  <c r="DK111" i="1"/>
  <c r="S111" i="7" s="1"/>
  <c r="DM142" i="1"/>
  <c r="U142" i="7" s="1"/>
  <c r="DT9" i="1"/>
  <c r="AB9" i="7" s="1"/>
  <c r="DK14" i="1"/>
  <c r="S14" i="7" s="1"/>
  <c r="DL108" i="1"/>
  <c r="T108" i="7" s="1"/>
  <c r="DN10" i="1"/>
  <c r="V10" i="7" s="1"/>
  <c r="DS106" i="1"/>
  <c r="AA106" i="7" s="1"/>
  <c r="DM73" i="1"/>
  <c r="U73" i="7" s="1"/>
  <c r="DL22" i="1"/>
  <c r="T22" i="7" s="1"/>
  <c r="DL25" i="1"/>
  <c r="T25" i="7" s="1"/>
  <c r="DM6" i="1"/>
  <c r="U6" i="7" s="1"/>
  <c r="DK64" i="1"/>
  <c r="S64" i="7" s="1"/>
  <c r="DL48" i="1"/>
  <c r="T48" i="7" s="1"/>
  <c r="DL11" i="1"/>
  <c r="T11" i="7" s="1"/>
  <c r="DL34" i="1"/>
  <c r="T34" i="7" s="1"/>
  <c r="DN75" i="1"/>
  <c r="V75" i="7" s="1"/>
  <c r="DN83" i="1"/>
  <c r="V83" i="7" s="1"/>
  <c r="DT64" i="1"/>
  <c r="AB64" i="7" s="1"/>
  <c r="DT108" i="1"/>
  <c r="AB108" i="7" s="1"/>
  <c r="DK30" i="1"/>
  <c r="S30" i="7" s="1"/>
  <c r="DS90" i="1"/>
  <c r="AA90" i="7" s="1"/>
  <c r="DS112" i="1"/>
  <c r="AA112" i="7" s="1"/>
  <c r="DJ17" i="1"/>
  <c r="R17" i="7" s="1"/>
  <c r="DM84" i="1"/>
  <c r="U84" i="7" s="1"/>
  <c r="DS89" i="1"/>
  <c r="AA89" i="7" s="1"/>
  <c r="DM102" i="1"/>
  <c r="U102" i="7" s="1"/>
  <c r="DN102" i="1"/>
  <c r="V102" i="7" s="1"/>
  <c r="DP8" i="1"/>
  <c r="X8" i="7" s="1"/>
  <c r="DL96" i="1"/>
  <c r="T96" i="7" s="1"/>
  <c r="DL65" i="1"/>
  <c r="T65" i="7" s="1"/>
  <c r="DQ142" i="1"/>
  <c r="Y142" i="7" s="1"/>
  <c r="DJ28" i="1"/>
  <c r="R28" i="7" s="1"/>
  <c r="DM110" i="1"/>
  <c r="U110" i="7" s="1"/>
  <c r="DJ101" i="1"/>
  <c r="R101" i="7" s="1"/>
  <c r="DT114" i="1"/>
  <c r="AB114" i="7" s="1"/>
  <c r="DP27" i="1"/>
  <c r="X27" i="7" s="1"/>
  <c r="DO113" i="1"/>
  <c r="W113" i="7" s="1"/>
  <c r="DT53" i="1"/>
  <c r="AB53" i="7" s="1"/>
  <c r="DS68" i="1"/>
  <c r="AA68" i="7" s="1"/>
  <c r="DJ115" i="1"/>
  <c r="R115" i="7" s="1"/>
  <c r="DI107" i="1"/>
  <c r="Q107" i="7" s="1"/>
  <c r="DK62" i="1"/>
  <c r="S62" i="7" s="1"/>
  <c r="DJ6" i="1"/>
  <c r="R6" i="7" s="1"/>
  <c r="DR101" i="1"/>
  <c r="Z101" i="7" s="1"/>
  <c r="DL112" i="1"/>
  <c r="T112" i="7" s="1"/>
  <c r="DI8" i="1"/>
  <c r="Q8" i="7" s="1"/>
  <c r="DI39" i="1"/>
  <c r="Q39" i="7" s="1"/>
  <c r="DO95" i="1"/>
  <c r="W95" i="7" s="1"/>
  <c r="DQ65" i="1"/>
  <c r="Y65" i="7" s="1"/>
  <c r="DQ30" i="1"/>
  <c r="Y30" i="7" s="1"/>
  <c r="DN109" i="1"/>
  <c r="V109" i="7" s="1"/>
  <c r="DI94" i="1"/>
  <c r="Q94" i="7" s="1"/>
  <c r="DI42" i="1"/>
  <c r="Q42" i="7" s="1"/>
  <c r="DR11" i="1"/>
  <c r="Z11" i="7" s="1"/>
  <c r="DR12" i="1"/>
  <c r="Z12" i="7" s="1"/>
  <c r="DN12" i="1"/>
  <c r="V12" i="7" s="1"/>
  <c r="DO18" i="1"/>
  <c r="W18" i="7" s="1"/>
  <c r="DN40" i="1"/>
  <c r="V40" i="7" s="1"/>
  <c r="DS79" i="1"/>
  <c r="AA79" i="7" s="1"/>
  <c r="DO70" i="1"/>
  <c r="W70" i="7" s="1"/>
  <c r="DI59" i="1"/>
  <c r="Q59" i="7" s="1"/>
  <c r="DR55" i="1"/>
  <c r="Z55" i="7" s="1"/>
  <c r="DK33" i="1"/>
  <c r="S33" i="7" s="1"/>
  <c r="DJ111" i="1"/>
  <c r="R111" i="7" s="1"/>
  <c r="DO96" i="1"/>
  <c r="W96" i="7" s="1"/>
  <c r="DP55" i="1"/>
  <c r="X55" i="7" s="1"/>
  <c r="DL92" i="1"/>
  <c r="T92" i="7" s="1"/>
  <c r="DI114" i="1"/>
  <c r="Q114" i="7" s="1"/>
  <c r="DN62" i="1"/>
  <c r="V62" i="7" s="1"/>
  <c r="DO31" i="1"/>
  <c r="W31" i="7" s="1"/>
  <c r="DM75" i="1"/>
  <c r="U75" i="7" s="1"/>
  <c r="DR9" i="1"/>
  <c r="Z9" i="7" s="1"/>
  <c r="DR72" i="1"/>
  <c r="Z72" i="7" s="1"/>
  <c r="DN53" i="1"/>
  <c r="V53" i="7" s="1"/>
  <c r="DI97" i="1"/>
  <c r="Q97" i="7" s="1"/>
  <c r="DR84" i="1"/>
  <c r="Z84" i="7" s="1"/>
  <c r="DR59" i="1"/>
  <c r="Z59" i="7" s="1"/>
  <c r="DO53" i="1"/>
  <c r="W53" i="7" s="1"/>
  <c r="DP109" i="1"/>
  <c r="X109" i="7" s="1"/>
  <c r="DM38" i="1"/>
  <c r="U38" i="7" s="1"/>
  <c r="DM61" i="1"/>
  <c r="U61" i="7" s="1"/>
  <c r="DM46" i="1"/>
  <c r="U46" i="7" s="1"/>
  <c r="DQ29" i="1"/>
  <c r="Y29" i="7" s="1"/>
  <c r="DN81" i="1"/>
  <c r="V81" i="7" s="1"/>
  <c r="DP33" i="1"/>
  <c r="X33" i="7" s="1"/>
  <c r="DP48" i="1"/>
  <c r="X48" i="7" s="1"/>
  <c r="DP17" i="1"/>
  <c r="X17" i="7" s="1"/>
  <c r="DQ96" i="1"/>
  <c r="Y96" i="7" s="1"/>
  <c r="DR7" i="1"/>
  <c r="Z7" i="7" s="1"/>
  <c r="DP40" i="1"/>
  <c r="X40" i="7" s="1"/>
  <c r="DQ74" i="1"/>
  <c r="Y74" i="7" s="1"/>
  <c r="DO87" i="1"/>
  <c r="W87" i="7" s="1"/>
  <c r="DN72" i="1"/>
  <c r="V72" i="7" s="1"/>
  <c r="DR45" i="1"/>
  <c r="Z45" i="7" s="1"/>
  <c r="DO36" i="1"/>
  <c r="W36" i="7" s="1"/>
  <c r="DI30" i="1"/>
  <c r="Q30" i="7" s="1"/>
  <c r="DM40" i="1"/>
  <c r="U40" i="7" s="1"/>
  <c r="DR40" i="1"/>
  <c r="Z40" i="7" s="1"/>
  <c r="DR54" i="1"/>
  <c r="Z54" i="7" s="1"/>
  <c r="DP42" i="1"/>
  <c r="X42" i="7" s="1"/>
  <c r="DN80" i="1"/>
  <c r="V80" i="7" s="1"/>
  <c r="DT30" i="1"/>
  <c r="AB30" i="7" s="1"/>
  <c r="DS37" i="1"/>
  <c r="AA37" i="7" s="1"/>
  <c r="DN90" i="1"/>
  <c r="V90" i="7" s="1"/>
  <c r="DT102" i="1"/>
  <c r="AB102" i="7" s="1"/>
  <c r="DN101" i="1"/>
  <c r="V101" i="7" s="1"/>
  <c r="DN19" i="1"/>
  <c r="V19" i="7" s="1"/>
  <c r="DJ19" i="1"/>
  <c r="R19" i="7" s="1"/>
  <c r="DJ35" i="1"/>
  <c r="R35" i="7" s="1"/>
  <c r="DL82" i="1"/>
  <c r="T82" i="7" s="1"/>
  <c r="DM27" i="1"/>
  <c r="U27" i="7" s="1"/>
  <c r="DQ53" i="1"/>
  <c r="Y53" i="7" s="1"/>
  <c r="DI55" i="1"/>
  <c r="Q55" i="7" s="1"/>
  <c r="DJ45" i="1"/>
  <c r="R45" i="7" s="1"/>
  <c r="DR83" i="1"/>
  <c r="Z83" i="7" s="1"/>
  <c r="DI7" i="1"/>
  <c r="Q7" i="7" s="1"/>
  <c r="DQ88" i="1"/>
  <c r="Y88" i="7" s="1"/>
  <c r="DM41" i="1"/>
  <c r="U41" i="7" s="1"/>
  <c r="DM64" i="1"/>
  <c r="U64" i="7" s="1"/>
  <c r="DM16" i="1"/>
  <c r="U16" i="7" s="1"/>
  <c r="DP16" i="1"/>
  <c r="X16" i="7" s="1"/>
  <c r="DM39" i="1"/>
  <c r="U39" i="7" s="1"/>
  <c r="DO62" i="1"/>
  <c r="W62" i="7" s="1"/>
  <c r="DO104" i="1"/>
  <c r="W104" i="7" s="1"/>
  <c r="DI25" i="1"/>
  <c r="Q25" i="7" s="1"/>
  <c r="DJ94" i="1"/>
  <c r="R94" i="7" s="1"/>
  <c r="DM48" i="1"/>
  <c r="U48" i="7" s="1"/>
  <c r="DN93" i="1"/>
  <c r="V93" i="7" s="1"/>
  <c r="DJ68" i="1"/>
  <c r="R68" i="7" s="1"/>
  <c r="DO105" i="1"/>
  <c r="W105" i="7" s="1"/>
  <c r="DP83" i="1"/>
  <c r="X83" i="7" s="1"/>
  <c r="DN79" i="1"/>
  <c r="V79" i="7" s="1"/>
  <c r="DL47" i="1"/>
  <c r="T47" i="7" s="1"/>
  <c r="DR91" i="1"/>
  <c r="Z91" i="7" s="1"/>
  <c r="DR66" i="1"/>
  <c r="Z66" i="7" s="1"/>
  <c r="DL42" i="1"/>
  <c r="T42" i="7" s="1"/>
  <c r="DO111" i="1"/>
  <c r="W111" i="7" s="1"/>
  <c r="DJ33" i="1"/>
  <c r="R33" i="7" s="1"/>
  <c r="DO102" i="1"/>
  <c r="W102" i="7" s="1"/>
  <c r="DS98" i="1"/>
  <c r="AA98" i="7" s="1"/>
  <c r="DJ66" i="1"/>
  <c r="R66" i="7" s="1"/>
  <c r="DP100" i="1"/>
  <c r="X100" i="7" s="1"/>
  <c r="DL114" i="1"/>
  <c r="T114" i="7" s="1"/>
  <c r="DT37" i="1"/>
  <c r="AB37" i="7" s="1"/>
  <c r="DS81" i="1"/>
  <c r="AA81" i="7" s="1"/>
  <c r="DL78" i="1"/>
  <c r="T78" i="7" s="1"/>
  <c r="DT77" i="1"/>
  <c r="AB77" i="7" s="1"/>
  <c r="DS109" i="1"/>
  <c r="AA109" i="7" s="1"/>
  <c r="DJ47" i="1"/>
  <c r="R47" i="7" s="1"/>
  <c r="DI62" i="1"/>
  <c r="Q62" i="7" s="1"/>
  <c r="DS92" i="1"/>
  <c r="AA92" i="7" s="1"/>
  <c r="DT99" i="1"/>
  <c r="AB99" i="7" s="1"/>
  <c r="DR65" i="1"/>
  <c r="Z65" i="7" s="1"/>
  <c r="DO71" i="1"/>
  <c r="W71" i="7" s="1"/>
  <c r="DT89" i="1"/>
  <c r="AB89" i="7" s="1"/>
  <c r="DJ10" i="1"/>
  <c r="R10" i="7" s="1"/>
  <c r="DL105" i="1"/>
  <c r="T105" i="7" s="1"/>
  <c r="DJ48" i="1"/>
  <c r="R48" i="7" s="1"/>
  <c r="DP62" i="1"/>
  <c r="X62" i="7" s="1"/>
  <c r="DL74" i="1"/>
  <c r="T74" i="7" s="1"/>
  <c r="DT72" i="1"/>
  <c r="AB72" i="7" s="1"/>
  <c r="DT69" i="1"/>
  <c r="AB69" i="7" s="1"/>
  <c r="DT12" i="1"/>
  <c r="AB12" i="7" s="1"/>
  <c r="DT33" i="1"/>
  <c r="AB33" i="7" s="1"/>
  <c r="DQ54" i="1"/>
  <c r="Y54" i="7" s="1"/>
  <c r="DS25" i="1"/>
  <c r="AA25" i="7" s="1"/>
  <c r="DL33" i="1"/>
  <c r="T33" i="7" s="1"/>
  <c r="DK93" i="1"/>
  <c r="S93" i="7" s="1"/>
  <c r="DN44" i="1"/>
  <c r="V44" i="7" s="1"/>
  <c r="DM26" i="1"/>
  <c r="U26" i="7" s="1"/>
  <c r="DS39" i="1"/>
  <c r="AA39" i="7" s="1"/>
  <c r="DJ64" i="1"/>
  <c r="R64" i="7" s="1"/>
  <c r="DJ54" i="1"/>
  <c r="R54" i="7" s="1"/>
  <c r="DK7" i="1"/>
  <c r="S7" i="7" s="1"/>
  <c r="DK110" i="1"/>
  <c r="S110" i="7" s="1"/>
  <c r="DL23" i="1"/>
  <c r="T23" i="7" s="1"/>
  <c r="DK89" i="1"/>
  <c r="S89" i="7" s="1"/>
  <c r="DK38" i="1"/>
  <c r="S38" i="7" s="1"/>
  <c r="DS73" i="1"/>
  <c r="AA73" i="7" s="1"/>
  <c r="DR110" i="1"/>
  <c r="Z110" i="7" s="1"/>
  <c r="DT101" i="1"/>
  <c r="AB101" i="7" s="1"/>
  <c r="DT57" i="1"/>
  <c r="AB57" i="7" s="1"/>
  <c r="DJ13" i="1"/>
  <c r="R13" i="7" s="1"/>
  <c r="DS57" i="1"/>
  <c r="AA57" i="7" s="1"/>
  <c r="DN39" i="1"/>
  <c r="V39" i="7" s="1"/>
  <c r="DR28" i="1"/>
  <c r="Z28" i="7" s="1"/>
  <c r="DP22" i="1"/>
  <c r="X22" i="7" s="1"/>
  <c r="DI112" i="1"/>
  <c r="Q112" i="7" s="1"/>
  <c r="DM113" i="1"/>
  <c r="U113" i="7" s="1"/>
  <c r="DM96" i="1"/>
  <c r="U96" i="7" s="1"/>
  <c r="DJ56" i="1"/>
  <c r="R56" i="7" s="1"/>
  <c r="DL75" i="1"/>
  <c r="T75" i="7" s="1"/>
  <c r="DT95" i="1"/>
  <c r="AB95" i="7" s="1"/>
  <c r="DL97" i="1"/>
  <c r="T97" i="7" s="1"/>
  <c r="DL8" i="1"/>
  <c r="T8" i="7" s="1"/>
  <c r="DK27" i="1"/>
  <c r="S27" i="7" s="1"/>
  <c r="DT65" i="1"/>
  <c r="AB65" i="7" s="1"/>
  <c r="DO29" i="1"/>
  <c r="W29" i="7" s="1"/>
  <c r="DL53" i="1"/>
  <c r="T53" i="7" s="1"/>
  <c r="DL115" i="1"/>
  <c r="T115" i="7" s="1"/>
  <c r="DM11" i="1"/>
  <c r="U11" i="7" s="1"/>
  <c r="DT45" i="1"/>
  <c r="AB45" i="7" s="1"/>
  <c r="DI81" i="1"/>
  <c r="Q81" i="7" s="1"/>
  <c r="DO40" i="1"/>
  <c r="W40" i="7" s="1"/>
  <c r="DQ51" i="1"/>
  <c r="Y51" i="7" s="1"/>
  <c r="DI10" i="1"/>
  <c r="Q10" i="7" s="1"/>
  <c r="DQ8" i="1"/>
  <c r="Y8" i="7" s="1"/>
  <c r="DQ70" i="1"/>
  <c r="Y70" i="7" s="1"/>
  <c r="DJ108" i="1"/>
  <c r="R108" i="7" s="1"/>
  <c r="DJ34" i="1"/>
  <c r="R34" i="7" s="1"/>
  <c r="DQ78" i="1"/>
  <c r="Y78" i="7" s="1"/>
  <c r="DI41" i="1"/>
  <c r="Q41" i="7" s="1"/>
  <c r="DL20" i="1"/>
  <c r="T20" i="7" s="1"/>
  <c r="DQ90" i="1"/>
  <c r="Y90" i="7" s="1"/>
  <c r="DK83" i="1"/>
  <c r="S83" i="7" s="1"/>
  <c r="DQ67" i="1"/>
  <c r="Y67" i="7" s="1"/>
  <c r="DS107" i="1"/>
  <c r="AA107" i="7" s="1"/>
  <c r="DR17" i="1"/>
  <c r="Z17" i="7" s="1"/>
  <c r="DN61" i="1"/>
  <c r="V61" i="7" s="1"/>
  <c r="DP41" i="1"/>
  <c r="X41" i="7" s="1"/>
  <c r="DI63" i="1"/>
  <c r="Q63" i="7" s="1"/>
  <c r="DK103" i="1"/>
  <c r="S103" i="7" s="1"/>
  <c r="DK24" i="1"/>
  <c r="S24" i="7" s="1"/>
  <c r="DR67" i="1"/>
  <c r="Z67" i="7" s="1"/>
  <c r="DQ114" i="1"/>
  <c r="Y114" i="7" s="1"/>
  <c r="DT63" i="1"/>
  <c r="AB63" i="7" s="1"/>
  <c r="DJ40" i="1"/>
  <c r="R40" i="7" s="1"/>
  <c r="DP23" i="1"/>
  <c r="X23" i="7" s="1"/>
  <c r="DS77" i="1"/>
  <c r="AA77" i="7" s="1"/>
  <c r="DO65" i="1"/>
  <c r="W65" i="7" s="1"/>
  <c r="DN11" i="1"/>
  <c r="V11" i="7" s="1"/>
  <c r="DR112" i="1"/>
  <c r="Z112" i="7" s="1"/>
  <c r="DI44" i="1"/>
  <c r="Q44" i="7" s="1"/>
  <c r="DM52" i="1"/>
  <c r="U52" i="7" s="1"/>
  <c r="DK6" i="1"/>
  <c r="S6" i="7" s="1"/>
  <c r="DR68" i="1"/>
  <c r="Z68" i="7" s="1"/>
  <c r="DO41" i="1"/>
  <c r="W41" i="7" s="1"/>
  <c r="DI67" i="1"/>
  <c r="Q67" i="7" s="1"/>
  <c r="DR6" i="1"/>
  <c r="Z6" i="7" s="1"/>
  <c r="DJ61" i="1"/>
  <c r="R61" i="7" s="1"/>
  <c r="DN107" i="1"/>
  <c r="V107" i="7" s="1"/>
  <c r="DP47" i="1"/>
  <c r="X47" i="7" s="1"/>
  <c r="DM60" i="1"/>
  <c r="U60" i="7" s="1"/>
  <c r="DO73" i="1"/>
  <c r="W73" i="7" s="1"/>
  <c r="DP52" i="1"/>
  <c r="X52" i="7" s="1"/>
  <c r="DR96" i="1"/>
  <c r="Z96" i="7" s="1"/>
  <c r="DI109" i="1"/>
  <c r="Q109" i="7" s="1"/>
  <c r="DM71" i="1"/>
  <c r="U71" i="7" s="1"/>
  <c r="DO26" i="1"/>
  <c r="W26" i="7" s="1"/>
  <c r="DP114" i="1"/>
  <c r="X114" i="7" s="1"/>
  <c r="DP84" i="1"/>
  <c r="X84" i="7" s="1"/>
  <c r="DO79" i="1"/>
  <c r="W79" i="7" s="1"/>
  <c r="DQ57" i="1"/>
  <c r="Y57" i="7" s="1"/>
  <c r="DN20" i="1"/>
  <c r="V20" i="7" s="1"/>
  <c r="DQ81" i="1"/>
  <c r="Y81" i="7" s="1"/>
  <c r="DN41" i="1"/>
  <c r="V41" i="7" s="1"/>
  <c r="DR86" i="1"/>
  <c r="Z86" i="7" s="1"/>
  <c r="DI21" i="1"/>
  <c r="Q21" i="7" s="1"/>
  <c r="DS36" i="1"/>
  <c r="AA36" i="7" s="1"/>
  <c r="DN82" i="1"/>
  <c r="V82" i="7" s="1"/>
  <c r="DJ113" i="1"/>
  <c r="R113" i="7" s="1"/>
  <c r="DP11" i="1"/>
  <c r="X11" i="7" s="1"/>
  <c r="DK99" i="1"/>
  <c r="S99" i="7" s="1"/>
  <c r="DQ61" i="1"/>
  <c r="Y61" i="7" s="1"/>
  <c r="DR14" i="1"/>
  <c r="Z14" i="7" s="1"/>
  <c r="DO63" i="1"/>
  <c r="W63" i="7" s="1"/>
  <c r="DI108" i="1"/>
  <c r="Q108" i="7" s="1"/>
  <c r="DQ69" i="1"/>
  <c r="Y69" i="7" s="1"/>
  <c r="DO39" i="1"/>
  <c r="W39" i="7" s="1"/>
  <c r="DO51" i="1"/>
  <c r="W51" i="7" s="1"/>
  <c r="DR90" i="1"/>
  <c r="Z90" i="7" s="1"/>
  <c r="DM43" i="1"/>
  <c r="U43" i="7" s="1"/>
  <c r="DO33" i="1"/>
  <c r="W33" i="7" s="1"/>
  <c r="DI101" i="1"/>
  <c r="Q101" i="7" s="1"/>
  <c r="DJ63" i="1"/>
  <c r="R63" i="7" s="1"/>
  <c r="DM22" i="1"/>
  <c r="U22" i="7" s="1"/>
  <c r="DM35" i="1"/>
  <c r="U35" i="7" s="1"/>
  <c r="DQ89" i="1"/>
  <c r="Y89" i="7" s="1"/>
  <c r="DR103" i="1"/>
  <c r="Z103" i="7" s="1"/>
  <c r="DR8" i="1"/>
  <c r="Z8" i="7" s="1"/>
  <c r="DS27" i="1"/>
  <c r="AA27" i="7" s="1"/>
  <c r="DP98" i="1"/>
  <c r="X98" i="7" s="1"/>
  <c r="DJ7" i="1"/>
  <c r="R7" i="7" s="1"/>
  <c r="DI52" i="1"/>
  <c r="Q52" i="7" s="1"/>
  <c r="DP95" i="1"/>
  <c r="X95" i="7" s="1"/>
  <c r="DR77" i="1"/>
  <c r="Z77" i="7" s="1"/>
  <c r="DS88" i="1"/>
  <c r="AA88" i="7" s="1"/>
  <c r="DS31" i="1"/>
  <c r="AA31" i="7" s="1"/>
  <c r="DJ110" i="1"/>
  <c r="R110" i="7" s="1"/>
  <c r="DM19" i="1"/>
  <c r="U19" i="7" s="1"/>
  <c r="DQ19" i="1"/>
  <c r="Y19" i="7" s="1"/>
  <c r="DP80" i="1"/>
  <c r="X80" i="7" s="1"/>
  <c r="DJ37" i="1"/>
  <c r="R37" i="7" s="1"/>
  <c r="DS103" i="1"/>
  <c r="AA103" i="7" s="1"/>
  <c r="DT75" i="1"/>
  <c r="AB75" i="7" s="1"/>
  <c r="DL94" i="1"/>
  <c r="T94" i="7" s="1"/>
  <c r="DL69" i="1"/>
  <c r="T69" i="7" s="1"/>
  <c r="DN42" i="1"/>
  <c r="V42" i="7" s="1"/>
  <c r="DI33" i="1"/>
  <c r="Q33" i="7" s="1"/>
  <c r="DT22" i="1"/>
  <c r="AB22" i="7" s="1"/>
  <c r="DI64" i="1"/>
  <c r="Q64" i="7" s="1"/>
  <c r="DR62" i="1"/>
  <c r="Z62" i="7" s="1"/>
  <c r="DK92" i="1"/>
  <c r="S92" i="7" s="1"/>
  <c r="DS43" i="1"/>
  <c r="AA43" i="7" s="1"/>
  <c r="DL79" i="1"/>
  <c r="T79" i="7" s="1"/>
  <c r="DP29" i="1"/>
  <c r="X29" i="7" s="1"/>
  <c r="DJ69" i="1"/>
  <c r="R69" i="7" s="1"/>
  <c r="DJ93" i="1"/>
  <c r="R93" i="7" s="1"/>
  <c r="DP13" i="1"/>
  <c r="X13" i="7" s="1"/>
  <c r="DM87" i="1"/>
  <c r="U87" i="7" s="1"/>
  <c r="DL107" i="1"/>
  <c r="T107" i="7" s="1"/>
  <c r="DS66" i="1"/>
  <c r="AA66" i="7" s="1"/>
  <c r="DK50" i="1"/>
  <c r="S50" i="7" s="1"/>
  <c r="DL86" i="1"/>
  <c r="T86" i="7" s="1"/>
  <c r="DK107" i="1"/>
  <c r="S107" i="7" s="1"/>
  <c r="DO25" i="1"/>
  <c r="W25" i="7" s="1"/>
  <c r="DO75" i="1"/>
  <c r="W75" i="7" s="1"/>
  <c r="DQ37" i="1"/>
  <c r="Y37" i="7" s="1"/>
  <c r="DN56" i="1"/>
  <c r="V56" i="7" s="1"/>
  <c r="DO74" i="1"/>
  <c r="W74" i="7" s="1"/>
  <c r="DK74" i="1"/>
  <c r="S74" i="7" s="1"/>
  <c r="DM83" i="1"/>
  <c r="U83" i="7" s="1"/>
  <c r="DT111" i="1"/>
  <c r="AB111" i="7" s="1"/>
  <c r="DL21" i="1"/>
  <c r="T21" i="7" s="1"/>
  <c r="DL113" i="1"/>
  <c r="T113" i="7" s="1"/>
  <c r="DJ97" i="1"/>
  <c r="R97" i="7" s="1"/>
  <c r="DK84" i="1"/>
  <c r="S84" i="7" s="1"/>
  <c r="DN51" i="1"/>
  <c r="V51" i="7" s="1"/>
  <c r="DL63" i="1"/>
  <c r="T63" i="7" s="1"/>
  <c r="DP46" i="1"/>
  <c r="X46" i="7" s="1"/>
  <c r="DL52" i="1"/>
  <c r="T52" i="7" s="1"/>
  <c r="DK114" i="1"/>
  <c r="S114" i="7" s="1"/>
  <c r="DQ40" i="1"/>
  <c r="Y40" i="7" s="1"/>
  <c r="DL40" i="1"/>
  <c r="T40" i="7" s="1"/>
  <c r="DT87" i="1"/>
  <c r="AB87" i="7" s="1"/>
  <c r="DL54" i="1"/>
  <c r="T54" i="7" s="1"/>
  <c r="DP76" i="1"/>
  <c r="X76" i="7" s="1"/>
  <c r="DI40" i="1"/>
  <c r="Q40" i="7" s="1"/>
  <c r="DS97" i="1"/>
  <c r="AA97" i="7" s="1"/>
  <c r="DQ76" i="1"/>
  <c r="Y76" i="7" s="1"/>
  <c r="DO16" i="1"/>
  <c r="W16" i="7" s="1"/>
  <c r="DK96" i="1"/>
  <c r="S96" i="7" s="1"/>
  <c r="DS46" i="1"/>
  <c r="AA46" i="7" s="1"/>
  <c r="DQ45" i="1"/>
  <c r="Y45" i="7" s="1"/>
  <c r="DT113" i="1"/>
  <c r="AB113" i="7" s="1"/>
  <c r="DI72" i="1"/>
  <c r="Q72" i="7" s="1"/>
  <c r="DL60" i="1"/>
  <c r="T60" i="7" s="1"/>
  <c r="DI28" i="1"/>
  <c r="Q28" i="7" s="1"/>
  <c r="DK142" i="1"/>
  <c r="S142" i="7" s="1"/>
  <c r="DR79" i="1"/>
  <c r="Z79" i="7" s="1"/>
  <c r="DS91" i="1"/>
  <c r="AA91" i="7" s="1"/>
  <c r="DS96" i="1"/>
  <c r="AA96" i="7" s="1"/>
  <c r="DK32" i="1"/>
  <c r="S32" i="7" s="1"/>
  <c r="DJ52" i="1"/>
  <c r="R52" i="7" s="1"/>
  <c r="DQ77" i="1"/>
  <c r="Y77" i="7" s="1"/>
  <c r="DK36" i="1"/>
  <c r="S36" i="7" s="1"/>
  <c r="DR97" i="1"/>
  <c r="Z97" i="7" s="1"/>
  <c r="DS30" i="1"/>
  <c r="AA30" i="7" s="1"/>
  <c r="DK66" i="1"/>
  <c r="S66" i="7" s="1"/>
  <c r="DS28" i="1"/>
  <c r="AA28" i="7" s="1"/>
  <c r="DO99" i="1"/>
  <c r="W99" i="7" s="1"/>
  <c r="DS9" i="1"/>
  <c r="AA9" i="7" s="1"/>
  <c r="DM21" i="1"/>
  <c r="U21" i="7" s="1"/>
  <c r="DQ48" i="1"/>
  <c r="Y48" i="7" s="1"/>
  <c r="DS29" i="1"/>
  <c r="AA29" i="7" s="1"/>
  <c r="DJ9" i="1"/>
  <c r="R9" i="7" s="1"/>
  <c r="DR63" i="1"/>
  <c r="Z63" i="7" s="1"/>
  <c r="DN106" i="1"/>
  <c r="V106" i="7" s="1"/>
  <c r="DL91" i="1"/>
  <c r="T91" i="7" s="1"/>
  <c r="DT76" i="1"/>
  <c r="AB76" i="7" s="1"/>
  <c r="DS64" i="1"/>
  <c r="AA64" i="7" s="1"/>
  <c r="DM45" i="1"/>
  <c r="U45" i="7" s="1"/>
  <c r="DS49" i="1"/>
  <c r="AA49" i="7" s="1"/>
  <c r="DM42" i="1"/>
  <c r="U42" i="7" s="1"/>
  <c r="DK78" i="1"/>
  <c r="S78" i="7" s="1"/>
  <c r="DQ9" i="1"/>
  <c r="Y9" i="7" s="1"/>
  <c r="DK8" i="1"/>
  <c r="S8" i="7" s="1"/>
  <c r="DP35" i="1"/>
  <c r="X35" i="7" s="1"/>
  <c r="DS72" i="1"/>
  <c r="AA72" i="7" s="1"/>
  <c r="DK102" i="1"/>
  <c r="S102" i="7" s="1"/>
  <c r="DM37" i="1"/>
  <c r="U37" i="7" s="1"/>
  <c r="DT112" i="1"/>
  <c r="AB112" i="7" s="1"/>
  <c r="DO34" i="1"/>
  <c r="W34" i="7" s="1"/>
  <c r="DK67" i="1"/>
  <c r="S67" i="7" s="1"/>
  <c r="DM80" i="1"/>
  <c r="U80" i="7" s="1"/>
  <c r="DM33" i="1"/>
  <c r="U33" i="7" s="1"/>
  <c r="DT41" i="1"/>
  <c r="AB41" i="7" s="1"/>
  <c r="DJ77" i="1"/>
  <c r="R77" i="7" s="1"/>
  <c r="DS60" i="1"/>
  <c r="AA60" i="7" s="1"/>
  <c r="DK63" i="1"/>
  <c r="S63" i="7" s="1"/>
  <c r="DQ99" i="1"/>
  <c r="Y99" i="7" s="1"/>
  <c r="DM49" i="1"/>
  <c r="U49" i="7" s="1"/>
  <c r="DJ112" i="1"/>
  <c r="R112" i="7" s="1"/>
  <c r="DQ101" i="1"/>
  <c r="Y101" i="7" s="1"/>
  <c r="DL44" i="1"/>
  <c r="T44" i="7" s="1"/>
  <c r="DI22" i="1"/>
  <c r="Q22" i="7" s="1"/>
  <c r="DP111" i="1"/>
  <c r="X111" i="7" s="1"/>
  <c r="DP74" i="1"/>
  <c r="X74" i="7" s="1"/>
  <c r="DQ49" i="1"/>
  <c r="Y49" i="7" s="1"/>
  <c r="DI24" i="1"/>
  <c r="Q24" i="7" s="1"/>
  <c r="DK9" i="1"/>
  <c r="S9" i="7" s="1"/>
  <c r="DT54" i="1"/>
  <c r="AB54" i="7" s="1"/>
  <c r="DQ7" i="1"/>
  <c r="Y7" i="7" s="1"/>
  <c r="DP45" i="1"/>
  <c r="X45" i="7" s="1"/>
  <c r="DS108" i="1"/>
  <c r="AA108" i="7" s="1"/>
  <c r="DP73" i="1"/>
  <c r="X73" i="7" s="1"/>
  <c r="DO94" i="1"/>
  <c r="W94" i="7" s="1"/>
  <c r="DJ142" i="1"/>
  <c r="R142" i="7" s="1"/>
  <c r="DT47" i="1"/>
  <c r="AB47" i="7" s="1"/>
  <c r="DJ51" i="1"/>
  <c r="R51" i="7" s="1"/>
  <c r="DM92" i="1"/>
  <c r="U92" i="7" s="1"/>
  <c r="DR104" i="1"/>
  <c r="Z104" i="7" s="1"/>
  <c r="DK80" i="1"/>
  <c r="S80" i="7" s="1"/>
  <c r="DL29" i="1"/>
  <c r="T29" i="7" s="1"/>
  <c r="DT40" i="1"/>
  <c r="AB40" i="7" s="1"/>
  <c r="DM109" i="1"/>
  <c r="U109" i="7" s="1"/>
  <c r="DK81" i="1"/>
  <c r="S81" i="7" s="1"/>
  <c r="DO103" i="1"/>
  <c r="W103" i="7" s="1"/>
  <c r="DJ25" i="1"/>
  <c r="R25" i="7" s="1"/>
  <c r="DO88" i="1"/>
  <c r="W88" i="7" s="1"/>
  <c r="DP18" i="1"/>
  <c r="X18" i="7" s="1"/>
  <c r="DI85" i="1"/>
  <c r="Q85" i="7" s="1"/>
  <c r="DS52" i="1"/>
  <c r="AA52" i="7" s="1"/>
  <c r="DI26" i="1"/>
  <c r="Q26" i="7" s="1"/>
  <c r="DS100" i="1"/>
  <c r="AA100" i="7" s="1"/>
  <c r="DN69" i="1"/>
  <c r="V69" i="7" s="1"/>
  <c r="DR85" i="1"/>
  <c r="Z85" i="7" s="1"/>
  <c r="DQ23" i="1"/>
  <c r="Y23" i="7" s="1"/>
  <c r="DO92" i="1"/>
  <c r="W92" i="7" s="1"/>
  <c r="DS44" i="1"/>
  <c r="AA44" i="7" s="1"/>
  <c r="DO107" i="1"/>
  <c r="W107" i="7" s="1"/>
  <c r="DJ85" i="1"/>
  <c r="R85" i="7" s="1"/>
  <c r="DQ59" i="1"/>
  <c r="Y59" i="7" s="1"/>
  <c r="DO24" i="1"/>
  <c r="W24" i="7" s="1"/>
  <c r="DN31" i="1"/>
  <c r="V31" i="7" s="1"/>
  <c r="DP37" i="1"/>
  <c r="X37" i="7" s="1"/>
  <c r="DP25" i="1"/>
  <c r="X25" i="7" s="1"/>
  <c r="DR89" i="1"/>
  <c r="Z89" i="7" s="1"/>
  <c r="DR113" i="1"/>
  <c r="Z113" i="7" s="1"/>
  <c r="DL59" i="1"/>
  <c r="T59" i="7" s="1"/>
  <c r="DO44" i="1"/>
  <c r="W44" i="7" s="1"/>
  <c r="DN49" i="1"/>
  <c r="V49" i="7" s="1"/>
  <c r="DJ42" i="1"/>
  <c r="R42" i="7" s="1"/>
  <c r="DQ79" i="1"/>
  <c r="Y79" i="7" s="1"/>
  <c r="DR50" i="1"/>
  <c r="Z50" i="7" s="1"/>
  <c r="DI100" i="1"/>
  <c r="Q100" i="7" s="1"/>
  <c r="DM34" i="1"/>
  <c r="U34" i="7" s="1"/>
  <c r="DP82" i="1"/>
  <c r="X82" i="7" s="1"/>
  <c r="DK76" i="1"/>
  <c r="S76" i="7" s="1"/>
  <c r="DS75" i="1"/>
  <c r="AA75" i="7" s="1"/>
  <c r="DL101" i="1"/>
  <c r="T101" i="7" s="1"/>
  <c r="DK21" i="1"/>
  <c r="S21" i="7" s="1"/>
  <c r="DJ58" i="1"/>
  <c r="R58" i="7" s="1"/>
  <c r="DJ83" i="1"/>
  <c r="R83" i="7" s="1"/>
  <c r="DR60" i="1"/>
  <c r="Z60" i="7" s="1"/>
  <c r="DM65" i="1"/>
  <c r="U65" i="7" s="1"/>
  <c r="DQ16" i="1"/>
  <c r="Y16" i="7" s="1"/>
  <c r="DO50" i="1"/>
  <c r="W50" i="7" s="1"/>
  <c r="DR22" i="1"/>
  <c r="Z22" i="7" s="1"/>
  <c r="DR114" i="1"/>
  <c r="Z114" i="7" s="1"/>
  <c r="DM81" i="1"/>
  <c r="U81" i="7" s="1"/>
  <c r="DN45" i="1"/>
  <c r="V45" i="7" s="1"/>
  <c r="DJ57" i="1"/>
  <c r="R57" i="7" s="1"/>
  <c r="DI35" i="1"/>
  <c r="Q35" i="7" s="1"/>
  <c r="DK34" i="1"/>
  <c r="S34" i="7" s="1"/>
  <c r="DM107" i="1"/>
  <c r="U107" i="7" s="1"/>
  <c r="DJ99" i="1"/>
  <c r="R99" i="7" s="1"/>
  <c r="DP105" i="1"/>
  <c r="X105" i="7" s="1"/>
  <c r="DP93" i="1"/>
  <c r="X93" i="7" s="1"/>
  <c r="DM30" i="1"/>
  <c r="U30" i="7" s="1"/>
  <c r="DI14" i="1"/>
  <c r="Q14" i="7" s="1"/>
  <c r="DN92" i="1"/>
  <c r="V92" i="7" s="1"/>
  <c r="DN23" i="1"/>
  <c r="V23" i="7" s="1"/>
  <c r="DL17" i="1"/>
  <c r="T17" i="7" s="1"/>
  <c r="DL16" i="1"/>
  <c r="T16" i="7" s="1"/>
  <c r="DI75" i="1"/>
  <c r="Q75" i="7" s="1"/>
  <c r="DI31" i="1"/>
  <c r="Q31" i="7" s="1"/>
  <c r="DM97" i="1"/>
  <c r="U97" i="7" s="1"/>
  <c r="DL14" i="1"/>
  <c r="T14" i="7" s="1"/>
  <c r="DI50" i="1"/>
  <c r="Q50" i="7" s="1"/>
  <c r="DR57" i="1"/>
  <c r="Z57" i="7" s="1"/>
  <c r="DT19" i="1"/>
  <c r="AB19" i="7" s="1"/>
  <c r="DI19" i="1"/>
  <c r="Q19" i="7" s="1"/>
  <c r="DL5" i="1"/>
  <c r="T5" i="7" s="1"/>
  <c r="DK5" i="1"/>
  <c r="S5" i="7" s="1"/>
  <c r="DQ5" i="1"/>
  <c r="Y5" i="7" s="1"/>
  <c r="DP5" i="1"/>
  <c r="X5" i="7" s="1"/>
  <c r="DS5" i="1"/>
  <c r="AA5" i="7" s="1"/>
  <c r="DN5" i="1"/>
  <c r="V5" i="7" s="1"/>
  <c r="DR5" i="1"/>
  <c r="Z5" i="7" s="1"/>
  <c r="DM5" i="1"/>
  <c r="U5" i="7" s="1"/>
  <c r="DJ5" i="1"/>
  <c r="R5" i="7" s="1"/>
  <c r="DT5" i="1"/>
  <c r="AB5" i="7" s="1"/>
  <c r="DO5" i="1"/>
  <c r="W5" i="7" s="1"/>
  <c r="DI5" i="1"/>
  <c r="Q5" i="7" s="1"/>
  <c r="DI115" i="1"/>
  <c r="Q115" i="7" s="1"/>
  <c r="DJ74" i="1"/>
  <c r="R74" i="7" s="1"/>
  <c r="DJ15" i="1"/>
  <c r="R15" i="7" s="1"/>
  <c r="DM15" i="1"/>
  <c r="U15" i="7" s="1"/>
  <c r="DQ108" i="1"/>
  <c r="Y108" i="7" s="1"/>
  <c r="DL15" i="1"/>
  <c r="T15" i="7" s="1"/>
  <c r="DR15" i="1"/>
  <c r="Z15" i="7" s="1"/>
  <c r="DJ26" i="1"/>
  <c r="R26" i="7" s="1"/>
  <c r="DL56" i="1"/>
  <c r="T56" i="7" s="1"/>
  <c r="DS15" i="1"/>
  <c r="AA15" i="7" s="1"/>
  <c r="DI15" i="1"/>
  <c r="Q15" i="7" s="1"/>
  <c r="DN15" i="1"/>
  <c r="V15" i="7" s="1"/>
  <c r="DT15" i="1"/>
  <c r="AB15" i="7" s="1"/>
  <c r="DN98" i="1"/>
  <c r="V98" i="7" s="1"/>
  <c r="DN78" i="1"/>
  <c r="V78" i="7" s="1"/>
  <c r="DQ42" i="1"/>
  <c r="Y42" i="7" s="1"/>
  <c r="DT43" i="1"/>
  <c r="AB43" i="7" s="1"/>
  <c r="DJ82" i="1"/>
  <c r="R82" i="7" s="1"/>
  <c r="DK15" i="1"/>
  <c r="S15" i="7" s="1"/>
  <c r="DQ115" i="1"/>
  <c r="Y115" i="7" s="1"/>
  <c r="DP15" i="1"/>
  <c r="X15" i="7" s="1"/>
  <c r="DT109" i="1"/>
  <c r="AB109" i="7" s="1"/>
  <c r="DI32" i="1"/>
  <c r="Q32" i="7" s="1"/>
  <c r="DK56" i="1"/>
  <c r="S56" i="7" s="1"/>
  <c r="DL109" i="1"/>
  <c r="T109" i="7" s="1"/>
  <c r="DQ15" i="1"/>
  <c r="Y15" i="7" s="1"/>
  <c r="DK54" i="1"/>
  <c r="S54" i="7" s="1"/>
  <c r="DO15" i="1"/>
  <c r="W15" i="7" s="1"/>
  <c r="DI103" i="1"/>
  <c r="Q103" i="7" s="1"/>
  <c r="DM44" i="1"/>
  <c r="U44" i="7" s="1"/>
  <c r="DB9" i="1"/>
  <c r="J9" i="7" s="1"/>
  <c r="BF9" i="7" s="1"/>
  <c r="DE12" i="1"/>
  <c r="M12" i="7" s="1"/>
  <c r="BI12" i="7" s="1"/>
  <c r="DA17" i="1"/>
  <c r="I17" i="7" s="1"/>
  <c r="BE17" i="7" s="1"/>
  <c r="O3" i="7" l="1"/>
  <c r="EE28" i="5"/>
  <c r="EE26" i="5"/>
  <c r="EE53" i="5"/>
  <c r="EE86" i="5"/>
  <c r="EE124" i="5"/>
  <c r="EE8" i="5"/>
  <c r="EE114" i="5"/>
  <c r="EE93" i="5"/>
  <c r="EE126" i="5"/>
  <c r="EE129" i="5"/>
  <c r="EE34" i="5"/>
  <c r="EE61" i="5"/>
  <c r="EE48" i="5"/>
  <c r="EE95" i="5"/>
  <c r="EE19" i="5"/>
  <c r="EE32" i="5"/>
  <c r="EE30" i="5"/>
  <c r="EE71" i="5"/>
  <c r="EE57" i="5"/>
  <c r="EE96" i="5"/>
  <c r="EE66" i="5"/>
  <c r="EE46" i="5"/>
  <c r="EE18" i="5"/>
  <c r="EE45" i="5"/>
  <c r="EE16" i="5"/>
  <c r="EE69" i="5"/>
  <c r="EE120" i="5"/>
  <c r="EE5" i="5"/>
  <c r="EE29" i="5"/>
  <c r="EE68" i="5"/>
  <c r="EE118" i="5"/>
  <c r="EE135" i="5"/>
  <c r="EE141" i="5"/>
  <c r="EE99" i="5"/>
  <c r="EE89" i="5"/>
  <c r="EE78" i="5"/>
  <c r="EE131" i="5"/>
  <c r="EE6" i="5"/>
  <c r="EE37" i="5"/>
  <c r="EE73" i="5"/>
  <c r="EE63" i="5"/>
  <c r="EE47" i="5"/>
  <c r="EE83" i="5"/>
  <c r="EE15" i="5"/>
  <c r="EE76" i="5"/>
  <c r="EE117" i="5"/>
  <c r="EE23" i="5"/>
  <c r="EE98" i="5"/>
  <c r="EE62" i="5"/>
  <c r="EE109" i="5"/>
  <c r="EE139" i="5"/>
  <c r="EE110" i="5"/>
  <c r="EE56" i="5"/>
  <c r="EE103" i="5"/>
  <c r="EE39" i="5"/>
  <c r="EE136" i="5"/>
  <c r="EE7" i="5"/>
  <c r="EE121" i="5"/>
  <c r="EE74" i="5"/>
  <c r="EE101" i="5"/>
  <c r="EE58" i="5"/>
  <c r="EE10" i="5"/>
  <c r="EE142" i="5"/>
  <c r="EE79" i="5"/>
  <c r="EE137" i="5"/>
  <c r="EE9" i="5"/>
  <c r="EE17" i="5"/>
  <c r="EE112" i="5"/>
  <c r="EE116" i="5"/>
  <c r="EE127" i="5"/>
  <c r="EE140" i="5"/>
  <c r="EE72" i="5"/>
  <c r="EE25" i="5"/>
  <c r="EE85" i="5"/>
  <c r="EE21" i="5"/>
  <c r="EE122" i="5"/>
  <c r="EE40" i="5"/>
  <c r="EE94" i="5"/>
  <c r="EE90" i="5"/>
  <c r="EE33" i="5"/>
  <c r="EE134" i="5"/>
  <c r="EE107" i="5"/>
  <c r="EE132" i="5"/>
  <c r="EE42" i="5"/>
  <c r="EE82" i="5"/>
  <c r="EE81" i="5"/>
  <c r="EE123" i="5"/>
  <c r="EE113" i="5"/>
  <c r="EE64" i="5"/>
  <c r="EE77" i="5"/>
  <c r="EE106" i="5"/>
  <c r="EE13" i="5"/>
  <c r="EE55" i="5"/>
  <c r="EE41" i="5"/>
  <c r="EE88" i="5"/>
  <c r="EE125" i="5"/>
  <c r="EE24" i="5"/>
  <c r="EE22" i="5"/>
  <c r="EE49" i="5"/>
  <c r="EE75" i="5"/>
  <c r="EE70" i="5"/>
  <c r="EE91" i="5"/>
  <c r="EE51" i="5"/>
  <c r="EE52" i="5"/>
  <c r="EE111" i="5"/>
  <c r="EE92" i="5"/>
  <c r="EE36" i="5"/>
  <c r="EE59" i="5"/>
  <c r="EE84" i="5"/>
  <c r="EE43" i="5"/>
  <c r="EE12" i="5"/>
  <c r="EE31" i="5"/>
  <c r="EE20" i="5"/>
  <c r="EE35" i="5"/>
  <c r="EE87" i="5"/>
  <c r="EE14" i="5"/>
  <c r="EE102" i="5"/>
  <c r="EE27" i="5"/>
  <c r="EE115" i="5"/>
  <c r="EE130" i="5"/>
  <c r="EE50" i="5"/>
  <c r="EE100" i="5"/>
  <c r="EE11" i="5"/>
  <c r="EE44" i="5"/>
  <c r="EE80" i="5"/>
  <c r="EE65" i="5"/>
  <c r="EE108" i="5"/>
  <c r="EE104" i="5"/>
  <c r="EE67" i="5"/>
  <c r="EE128" i="5"/>
  <c r="EE38" i="5"/>
  <c r="EE54" i="5"/>
  <c r="EE105" i="5"/>
  <c r="EE138" i="5"/>
  <c r="EE133" i="5"/>
  <c r="EE119" i="5"/>
  <c r="EE97" i="5"/>
  <c r="EE60" i="5"/>
  <c r="EF8" i="5"/>
  <c r="EF60" i="5"/>
  <c r="EF132" i="5"/>
  <c r="EF86" i="5"/>
  <c r="EF62" i="5"/>
  <c r="EF85" i="5"/>
  <c r="EF127" i="5"/>
  <c r="EF129" i="5"/>
  <c r="EF126" i="5"/>
  <c r="EF50" i="5"/>
  <c r="EF88" i="5"/>
  <c r="EF137" i="5"/>
  <c r="EF89" i="5"/>
  <c r="EF23" i="5"/>
  <c r="EF15" i="5"/>
  <c r="EF17" i="5"/>
  <c r="EF40" i="5"/>
  <c r="EF122" i="5"/>
  <c r="EF140" i="5"/>
  <c r="EF94" i="5"/>
  <c r="EF64" i="5"/>
  <c r="EF124" i="5"/>
  <c r="EF142" i="5"/>
  <c r="EF104" i="5"/>
  <c r="EF131" i="5"/>
  <c r="EF25" i="5"/>
  <c r="EF103" i="5"/>
  <c r="EF96" i="5"/>
  <c r="EF133" i="5"/>
  <c r="EF48" i="5"/>
  <c r="EF45" i="5"/>
  <c r="EF72" i="5"/>
  <c r="EF74" i="5"/>
  <c r="EF31" i="5"/>
  <c r="EF33" i="5"/>
  <c r="EF47" i="5"/>
  <c r="EF116" i="5"/>
  <c r="EF44" i="5"/>
  <c r="EF100" i="5"/>
  <c r="EF10" i="5"/>
  <c r="EF43" i="5"/>
  <c r="EF115" i="5"/>
  <c r="EF141" i="5"/>
  <c r="EF51" i="5"/>
  <c r="EF98" i="5"/>
  <c r="EF117" i="5"/>
  <c r="EF83" i="5"/>
  <c r="EF78" i="5"/>
  <c r="EF109" i="5"/>
  <c r="EF130" i="5"/>
  <c r="EF114" i="5"/>
  <c r="EF14" i="5"/>
  <c r="EF58" i="5"/>
  <c r="EF84" i="5"/>
  <c r="EF65" i="5"/>
  <c r="EF120" i="5"/>
  <c r="EF54" i="5"/>
  <c r="EF82" i="5"/>
  <c r="EF35" i="5"/>
  <c r="EF67" i="5"/>
  <c r="EF24" i="5"/>
  <c r="EF57" i="5"/>
  <c r="EF66" i="5"/>
  <c r="EF95" i="5"/>
  <c r="EF68" i="5"/>
  <c r="EF101" i="5"/>
  <c r="EF30" i="5"/>
  <c r="EF59" i="5"/>
  <c r="EF92" i="5"/>
  <c r="EF80" i="5"/>
  <c r="EF112" i="5"/>
  <c r="EF139" i="5"/>
  <c r="EF75" i="5"/>
  <c r="EF52" i="5"/>
  <c r="EF70" i="5"/>
  <c r="EF76" i="5"/>
  <c r="EF99" i="5"/>
  <c r="EF108" i="5"/>
  <c r="EF128" i="5"/>
  <c r="EF135" i="5"/>
  <c r="EF22" i="5"/>
  <c r="EF28" i="5"/>
  <c r="EF27" i="5"/>
  <c r="EF97" i="5"/>
  <c r="EF87" i="5"/>
  <c r="EF63" i="5"/>
  <c r="EF11" i="5"/>
  <c r="EF37" i="5"/>
  <c r="EF91" i="5"/>
  <c r="EF107" i="5"/>
  <c r="EF20" i="5"/>
  <c r="EF42" i="5"/>
  <c r="EF77" i="5"/>
  <c r="EF110" i="5"/>
  <c r="EF61" i="5"/>
  <c r="EF123" i="5"/>
  <c r="EF6" i="5"/>
  <c r="EF106" i="5"/>
  <c r="EF34" i="5"/>
  <c r="EF12" i="5"/>
  <c r="EF90" i="5"/>
  <c r="EF5" i="5"/>
  <c r="EF46" i="5"/>
  <c r="EF111" i="5"/>
  <c r="EF121" i="5"/>
  <c r="EF18" i="5"/>
  <c r="EF49" i="5"/>
  <c r="EF7" i="5"/>
  <c r="EF26" i="5"/>
  <c r="EF79" i="5"/>
  <c r="EF55" i="5"/>
  <c r="EF102" i="5"/>
  <c r="EF16" i="5"/>
  <c r="EF32" i="5"/>
  <c r="EF9" i="5"/>
  <c r="EF125" i="5"/>
  <c r="EF118" i="5"/>
  <c r="EF41" i="5"/>
  <c r="EF73" i="5"/>
  <c r="EF138" i="5"/>
  <c r="EF134" i="5"/>
  <c r="EF53" i="5"/>
  <c r="EF69" i="5"/>
  <c r="EF113" i="5"/>
  <c r="EF29" i="5"/>
  <c r="EF105" i="5"/>
  <c r="EF39" i="5"/>
  <c r="EF19" i="5"/>
  <c r="EF21" i="5"/>
  <c r="EF56" i="5"/>
  <c r="EF93" i="5"/>
  <c r="EF38" i="5"/>
  <c r="EF71" i="5"/>
  <c r="EF13" i="5"/>
  <c r="EF36" i="5"/>
  <c r="EF81" i="5"/>
  <c r="EF136" i="5"/>
  <c r="EF119" i="5"/>
  <c r="DY66" i="5"/>
  <c r="DY142" i="5"/>
  <c r="DY20" i="5"/>
  <c r="DY50" i="5"/>
  <c r="DY125" i="5"/>
  <c r="DY61" i="5"/>
  <c r="DY70" i="5"/>
  <c r="DY103" i="5"/>
  <c r="DY107" i="5"/>
  <c r="DY112" i="5"/>
  <c r="DY73" i="5"/>
  <c r="DY28" i="5"/>
  <c r="DY22" i="5"/>
  <c r="DY122" i="5"/>
  <c r="DY47" i="5"/>
  <c r="DY12" i="5"/>
  <c r="DY41" i="5"/>
  <c r="DY76" i="5"/>
  <c r="DY34" i="5"/>
  <c r="DY8" i="5"/>
  <c r="DY32" i="5"/>
  <c r="DY126" i="5"/>
  <c r="DY110" i="5"/>
  <c r="DY94" i="5"/>
  <c r="DY108" i="5"/>
  <c r="DY54" i="5"/>
  <c r="DY141" i="5"/>
  <c r="DY19" i="5"/>
  <c r="DY17" i="5"/>
  <c r="DY39" i="5"/>
  <c r="DY44" i="5"/>
  <c r="DY77" i="5"/>
  <c r="DY109" i="5"/>
  <c r="DY86" i="5"/>
  <c r="DY89" i="5"/>
  <c r="DY117" i="5"/>
  <c r="DY26" i="5"/>
  <c r="DY43" i="5"/>
  <c r="DY100" i="5"/>
  <c r="DY123" i="5"/>
  <c r="DY121" i="5"/>
  <c r="DY91" i="5"/>
  <c r="DY111" i="5"/>
  <c r="DY80" i="5"/>
  <c r="DY133" i="5"/>
  <c r="DY120" i="5"/>
  <c r="DY92" i="5"/>
  <c r="DY40" i="5"/>
  <c r="DY37" i="5"/>
  <c r="DY42" i="5"/>
  <c r="DY62" i="5"/>
  <c r="DY115" i="5"/>
  <c r="DY48" i="5"/>
  <c r="DY88" i="5"/>
  <c r="DY6" i="5"/>
  <c r="DY33" i="5"/>
  <c r="DY60" i="5"/>
  <c r="DY99" i="5"/>
  <c r="DY53" i="5"/>
  <c r="DY46" i="5"/>
  <c r="DY140" i="5"/>
  <c r="DY75" i="5"/>
  <c r="DY69" i="5"/>
  <c r="DY118" i="5"/>
  <c r="DY81" i="5"/>
  <c r="DY95" i="5"/>
  <c r="DY104" i="5"/>
  <c r="DY114" i="5"/>
  <c r="DY137" i="5"/>
  <c r="DY35" i="5"/>
  <c r="DY63" i="5"/>
  <c r="DY93" i="5"/>
  <c r="DY101" i="5"/>
  <c r="DY136" i="5"/>
  <c r="DY38" i="5"/>
  <c r="DY98" i="5"/>
  <c r="DY129" i="5"/>
  <c r="DY134" i="5"/>
  <c r="DY5" i="5"/>
  <c r="DY36" i="5"/>
  <c r="DY15" i="5"/>
  <c r="DY13" i="5"/>
  <c r="DY78" i="5"/>
  <c r="DY30" i="5"/>
  <c r="DY87" i="5"/>
  <c r="DY124" i="5"/>
  <c r="DY132" i="5"/>
  <c r="DY106" i="5"/>
  <c r="DY11" i="5"/>
  <c r="DY96" i="5"/>
  <c r="DY55" i="5"/>
  <c r="DY7" i="5"/>
  <c r="DY67" i="5"/>
  <c r="DY51" i="5"/>
  <c r="DY116" i="5"/>
  <c r="DY10" i="5"/>
  <c r="DY23" i="5"/>
  <c r="DY74" i="5"/>
  <c r="DY21" i="5"/>
  <c r="DY82" i="5"/>
  <c r="DY102" i="5"/>
  <c r="DY135" i="5"/>
  <c r="DY97" i="5"/>
  <c r="DY16" i="5"/>
  <c r="DY14" i="5"/>
  <c r="DY31" i="5"/>
  <c r="DY29" i="5"/>
  <c r="DY56" i="5"/>
  <c r="DY113" i="5"/>
  <c r="DY27" i="5"/>
  <c r="DY25" i="5"/>
  <c r="DY52" i="5"/>
  <c r="DY45" i="5"/>
  <c r="DY128" i="5"/>
  <c r="DY49" i="5"/>
  <c r="DY65" i="5"/>
  <c r="DY9" i="5"/>
  <c r="DY71" i="5"/>
  <c r="DY18" i="5"/>
  <c r="DY59" i="5"/>
  <c r="DY64" i="5"/>
  <c r="DY24" i="5"/>
  <c r="DY139" i="5"/>
  <c r="DY84" i="5"/>
  <c r="DY119" i="5"/>
  <c r="DY57" i="5"/>
  <c r="DY72" i="5"/>
  <c r="DY79" i="5"/>
  <c r="DY105" i="5"/>
  <c r="DY130" i="5"/>
  <c r="DY127" i="5"/>
  <c r="DY138" i="5"/>
  <c r="DY68" i="5"/>
  <c r="DY58" i="5"/>
  <c r="DY90" i="5"/>
  <c r="DY83" i="5"/>
  <c r="DY131" i="5"/>
  <c r="DY85" i="5"/>
  <c r="DV44" i="5"/>
  <c r="DV110" i="5"/>
  <c r="DV9" i="5"/>
  <c r="DV64" i="5"/>
  <c r="DV36" i="5"/>
  <c r="DV74" i="5"/>
  <c r="DV88" i="5"/>
  <c r="DV141" i="5"/>
  <c r="DV59" i="5"/>
  <c r="DV129" i="5"/>
  <c r="DV107" i="5"/>
  <c r="DV77" i="5"/>
  <c r="DV136" i="5"/>
  <c r="DV21" i="5"/>
  <c r="DV142" i="5"/>
  <c r="DV123" i="5"/>
  <c r="DV67" i="5"/>
  <c r="DV15" i="5"/>
  <c r="DV115" i="5"/>
  <c r="DV39" i="5"/>
  <c r="DV81" i="5"/>
  <c r="DV113" i="5"/>
  <c r="DV140" i="5"/>
  <c r="DV58" i="5"/>
  <c r="DV106" i="5"/>
  <c r="DV33" i="5"/>
  <c r="DV10" i="5"/>
  <c r="DV46" i="5"/>
  <c r="DV126" i="5"/>
  <c r="DV133" i="5"/>
  <c r="DV51" i="5"/>
  <c r="DV79" i="5"/>
  <c r="DV104" i="5"/>
  <c r="DV23" i="5"/>
  <c r="DV52" i="5"/>
  <c r="DV99" i="5"/>
  <c r="DV128" i="5"/>
  <c r="DV65" i="5"/>
  <c r="DV82" i="5"/>
  <c r="DV5" i="5"/>
  <c r="DV31" i="5"/>
  <c r="DV60" i="5"/>
  <c r="DV94" i="5"/>
  <c r="DV111" i="5"/>
  <c r="DV8" i="5"/>
  <c r="DV27" i="5"/>
  <c r="DV56" i="5"/>
  <c r="DV103" i="5"/>
  <c r="DV100" i="5"/>
  <c r="DV108" i="5"/>
  <c r="DV49" i="5"/>
  <c r="DV71" i="5"/>
  <c r="DV73" i="5"/>
  <c r="DV68" i="5"/>
  <c r="DV96" i="5"/>
  <c r="DV127" i="5"/>
  <c r="DV53" i="5"/>
  <c r="DV24" i="5"/>
  <c r="DV26" i="5"/>
  <c r="DV137" i="5"/>
  <c r="DV45" i="5"/>
  <c r="DV42" i="5"/>
  <c r="DV66" i="5"/>
  <c r="DV105" i="5"/>
  <c r="DV114" i="5"/>
  <c r="DV117" i="5"/>
  <c r="DV122" i="5"/>
  <c r="DV84" i="5"/>
  <c r="DV97" i="5"/>
  <c r="DV50" i="5"/>
  <c r="DV69" i="5"/>
  <c r="DV78" i="5"/>
  <c r="DV72" i="5"/>
  <c r="DV92" i="5"/>
  <c r="DV29" i="5"/>
  <c r="DV6" i="5"/>
  <c r="DV61" i="5"/>
  <c r="DV125" i="5"/>
  <c r="DV132" i="5"/>
  <c r="DV139" i="5"/>
  <c r="DV47" i="5"/>
  <c r="DV87" i="5"/>
  <c r="DV70" i="5"/>
  <c r="DV90" i="5"/>
  <c r="DV121" i="5"/>
  <c r="DV80" i="5"/>
  <c r="DV102" i="5"/>
  <c r="DV98" i="5"/>
  <c r="DV89" i="5"/>
  <c r="DV85" i="5"/>
  <c r="DV109" i="5"/>
  <c r="DV12" i="5"/>
  <c r="DV14" i="5"/>
  <c r="DV37" i="5"/>
  <c r="DV120" i="5"/>
  <c r="DV93" i="5"/>
  <c r="DV95" i="5"/>
  <c r="DV75" i="5"/>
  <c r="DV20" i="5"/>
  <c r="DV22" i="5"/>
  <c r="DV119" i="5"/>
  <c r="DV118" i="5"/>
  <c r="DV13" i="5"/>
  <c r="DV16" i="5"/>
  <c r="DV62" i="5"/>
  <c r="DV18" i="5"/>
  <c r="DV34" i="5"/>
  <c r="DV41" i="5"/>
  <c r="DV17" i="5"/>
  <c r="DV101" i="5"/>
  <c r="DV124" i="5"/>
  <c r="DV35" i="5"/>
  <c r="DV83" i="5"/>
  <c r="DV19" i="5"/>
  <c r="DV57" i="5"/>
  <c r="DV131" i="5"/>
  <c r="DV40" i="5"/>
  <c r="DV134" i="5"/>
  <c r="DV11" i="5"/>
  <c r="DV28" i="5"/>
  <c r="DV30" i="5"/>
  <c r="DV91" i="5"/>
  <c r="DV112" i="5"/>
  <c r="DV38" i="5"/>
  <c r="DV86" i="5"/>
  <c r="DV138" i="5"/>
  <c r="DV63" i="5"/>
  <c r="DV116" i="5"/>
  <c r="DV130" i="5"/>
  <c r="DV25" i="5"/>
  <c r="DV54" i="5"/>
  <c r="DV135" i="5"/>
  <c r="DV43" i="5"/>
  <c r="DV32" i="5"/>
  <c r="DV48" i="5"/>
  <c r="DV76" i="5"/>
  <c r="DV55" i="5"/>
  <c r="DV7" i="5"/>
  <c r="DX34" i="5"/>
  <c r="DX63" i="5"/>
  <c r="DX19" i="5"/>
  <c r="DX21" i="5"/>
  <c r="DX35" i="5"/>
  <c r="DX91" i="5"/>
  <c r="DX115" i="5"/>
  <c r="DX32" i="5"/>
  <c r="DX52" i="5"/>
  <c r="DX104" i="5"/>
  <c r="DX117" i="5"/>
  <c r="DX37" i="5"/>
  <c r="DX71" i="5"/>
  <c r="DX99" i="5"/>
  <c r="DX9" i="5"/>
  <c r="DX73" i="5"/>
  <c r="DX125" i="5"/>
  <c r="DX95" i="5"/>
  <c r="DX67" i="5"/>
  <c r="DX53" i="5"/>
  <c r="DX26" i="5"/>
  <c r="DX106" i="5"/>
  <c r="DX87" i="5"/>
  <c r="DX128" i="5"/>
  <c r="DX134" i="5"/>
  <c r="DX126" i="5"/>
  <c r="DX68" i="5"/>
  <c r="DX131" i="5"/>
  <c r="DX61" i="5"/>
  <c r="DX75" i="5"/>
  <c r="DX85" i="5"/>
  <c r="DX113" i="5"/>
  <c r="DX83" i="5"/>
  <c r="DX130" i="5"/>
  <c r="DX78" i="5"/>
  <c r="DX16" i="5"/>
  <c r="DX42" i="5"/>
  <c r="DX46" i="5"/>
  <c r="DX140" i="5"/>
  <c r="DX44" i="5"/>
  <c r="DX48" i="5"/>
  <c r="DX88" i="5"/>
  <c r="DX69" i="5"/>
  <c r="DX74" i="5"/>
  <c r="DX15" i="5"/>
  <c r="DX17" i="5"/>
  <c r="DX40" i="5"/>
  <c r="DX119" i="5"/>
  <c r="DX109" i="5"/>
  <c r="DX62" i="5"/>
  <c r="DX13" i="5"/>
  <c r="DX36" i="5"/>
  <c r="DX118" i="5"/>
  <c r="DX132" i="5"/>
  <c r="DX97" i="5"/>
  <c r="DX96" i="5"/>
  <c r="DX41" i="5"/>
  <c r="DX111" i="5"/>
  <c r="DX66" i="5"/>
  <c r="DX103" i="5"/>
  <c r="DX93" i="5"/>
  <c r="DX123" i="5"/>
  <c r="DX136" i="5"/>
  <c r="DX7" i="5"/>
  <c r="DX22" i="5"/>
  <c r="DX23" i="5"/>
  <c r="DX25" i="5"/>
  <c r="DX122" i="5"/>
  <c r="DX50" i="5"/>
  <c r="DX58" i="5"/>
  <c r="DX86" i="5"/>
  <c r="DX31" i="5"/>
  <c r="DX33" i="5"/>
  <c r="DX47" i="5"/>
  <c r="DX24" i="5"/>
  <c r="DX27" i="5"/>
  <c r="DX29" i="5"/>
  <c r="DX90" i="5"/>
  <c r="DX120" i="5"/>
  <c r="DX64" i="5"/>
  <c r="DX138" i="5"/>
  <c r="DX56" i="5"/>
  <c r="DX14" i="5"/>
  <c r="DX133" i="5"/>
  <c r="DX107" i="5"/>
  <c r="DX80" i="5"/>
  <c r="DX101" i="5"/>
  <c r="DX112" i="5"/>
  <c r="DX139" i="5"/>
  <c r="DX38" i="5"/>
  <c r="DX84" i="5"/>
  <c r="DX77" i="5"/>
  <c r="DX100" i="5"/>
  <c r="DX116" i="5"/>
  <c r="DX60" i="5"/>
  <c r="DX142" i="5"/>
  <c r="DX6" i="5"/>
  <c r="DX92" i="5"/>
  <c r="DX30" i="5"/>
  <c r="DX59" i="5"/>
  <c r="DX110" i="5"/>
  <c r="DX127" i="5"/>
  <c r="DX57" i="5"/>
  <c r="DX94" i="5"/>
  <c r="DX79" i="5"/>
  <c r="DX39" i="5"/>
  <c r="DX89" i="5"/>
  <c r="DX54" i="5"/>
  <c r="DX82" i="5"/>
  <c r="DX43" i="5"/>
  <c r="DX105" i="5"/>
  <c r="DX18" i="5"/>
  <c r="DX121" i="5"/>
  <c r="DX114" i="5"/>
  <c r="DX55" i="5"/>
  <c r="DX102" i="5"/>
  <c r="DX51" i="5"/>
  <c r="DX98" i="5"/>
  <c r="DX10" i="5"/>
  <c r="DX137" i="5"/>
  <c r="DX28" i="5"/>
  <c r="DX129" i="5"/>
  <c r="DX11" i="5"/>
  <c r="DX45" i="5"/>
  <c r="DX49" i="5"/>
  <c r="DX65" i="5"/>
  <c r="DX124" i="5"/>
  <c r="DX70" i="5"/>
  <c r="DX76" i="5"/>
  <c r="DX108" i="5"/>
  <c r="DX135" i="5"/>
  <c r="DX12" i="5"/>
  <c r="DX20" i="5"/>
  <c r="DX141" i="5"/>
  <c r="DX5" i="5"/>
  <c r="DX81" i="5"/>
  <c r="DX8" i="5"/>
  <c r="DX72" i="5"/>
  <c r="ED68" i="5"/>
  <c r="ED10" i="5"/>
  <c r="ED46" i="5"/>
  <c r="ED96" i="5"/>
  <c r="ED126" i="5"/>
  <c r="ED129" i="5"/>
  <c r="ED44" i="5"/>
  <c r="ED115" i="5"/>
  <c r="ED123" i="5"/>
  <c r="ED43" i="5"/>
  <c r="ED104" i="5"/>
  <c r="ED5" i="5"/>
  <c r="ED31" i="5"/>
  <c r="ED60" i="5"/>
  <c r="ED35" i="5"/>
  <c r="ED40" i="5"/>
  <c r="ED50" i="5"/>
  <c r="ED83" i="5"/>
  <c r="ED92" i="5"/>
  <c r="ED131" i="5"/>
  <c r="ED91" i="5"/>
  <c r="ED94" i="5"/>
  <c r="ED25" i="5"/>
  <c r="ED45" i="5"/>
  <c r="ED28" i="5"/>
  <c r="ED54" i="5"/>
  <c r="ED97" i="5"/>
  <c r="ED23" i="5"/>
  <c r="ED13" i="5"/>
  <c r="ED24" i="5"/>
  <c r="ED26" i="5"/>
  <c r="ED47" i="5"/>
  <c r="ED95" i="5"/>
  <c r="ED112" i="5"/>
  <c r="ED17" i="5"/>
  <c r="ED73" i="5"/>
  <c r="ED86" i="5"/>
  <c r="ED62" i="5"/>
  <c r="ED127" i="5"/>
  <c r="ED16" i="5"/>
  <c r="ED18" i="5"/>
  <c r="ED41" i="5"/>
  <c r="ED82" i="5"/>
  <c r="ED14" i="5"/>
  <c r="ED38" i="5"/>
  <c r="ED72" i="5"/>
  <c r="ED69" i="5"/>
  <c r="ED49" i="5"/>
  <c r="ED51" i="5"/>
  <c r="ED79" i="5"/>
  <c r="ED88" i="5"/>
  <c r="ED110" i="5"/>
  <c r="ED134" i="5"/>
  <c r="ED132" i="5"/>
  <c r="ED139" i="5"/>
  <c r="ED52" i="5"/>
  <c r="ED122" i="5"/>
  <c r="ED141" i="5"/>
  <c r="ED118" i="5"/>
  <c r="ED32" i="5"/>
  <c r="ED34" i="5"/>
  <c r="ED48" i="5"/>
  <c r="ED85" i="5"/>
  <c r="ED53" i="5"/>
  <c r="ED12" i="5"/>
  <c r="ED61" i="5"/>
  <c r="ED105" i="5"/>
  <c r="ED78" i="5"/>
  <c r="ED100" i="5"/>
  <c r="ED117" i="5"/>
  <c r="ED111" i="5"/>
  <c r="ED98" i="5"/>
  <c r="ED67" i="5"/>
  <c r="ED93" i="5"/>
  <c r="ED133" i="5"/>
  <c r="ED7" i="5"/>
  <c r="ED20" i="5"/>
  <c r="ED22" i="5"/>
  <c r="ED57" i="5"/>
  <c r="ED119" i="5"/>
  <c r="ED36" i="5"/>
  <c r="ED106" i="5"/>
  <c r="ED101" i="5"/>
  <c r="ED30" i="5"/>
  <c r="ED66" i="5"/>
  <c r="ED138" i="5"/>
  <c r="ED75" i="5"/>
  <c r="ED108" i="5"/>
  <c r="ED58" i="5"/>
  <c r="ED125" i="5"/>
  <c r="ED135" i="5"/>
  <c r="ED70" i="5"/>
  <c r="ED121" i="5"/>
  <c r="ED37" i="5"/>
  <c r="ED87" i="5"/>
  <c r="ED114" i="5"/>
  <c r="ED15" i="5"/>
  <c r="ED39" i="5"/>
  <c r="ED80" i="5"/>
  <c r="ED55" i="5"/>
  <c r="ED6" i="5"/>
  <c r="ED124" i="5"/>
  <c r="ED19" i="5"/>
  <c r="ED63" i="5"/>
  <c r="ED116" i="5"/>
  <c r="ED130" i="5"/>
  <c r="ED33" i="5"/>
  <c r="ED89" i="5"/>
  <c r="ED84" i="5"/>
  <c r="ED59" i="5"/>
  <c r="ED137" i="5"/>
  <c r="ED11" i="5"/>
  <c r="ED42" i="5"/>
  <c r="ED71" i="5"/>
  <c r="ED77" i="5"/>
  <c r="ED109" i="5"/>
  <c r="ED136" i="5"/>
  <c r="ED29" i="5"/>
  <c r="ED9" i="5"/>
  <c r="ED64" i="5"/>
  <c r="ED102" i="5"/>
  <c r="ED76" i="5"/>
  <c r="ED120" i="5"/>
  <c r="ED99" i="5"/>
  <c r="ED142" i="5"/>
  <c r="ED65" i="5"/>
  <c r="ED90" i="5"/>
  <c r="ED81" i="5"/>
  <c r="ED113" i="5"/>
  <c r="ED140" i="5"/>
  <c r="ED8" i="5"/>
  <c r="ED27" i="5"/>
  <c r="ED56" i="5"/>
  <c r="ED103" i="5"/>
  <c r="ED128" i="5"/>
  <c r="ED21" i="5"/>
  <c r="ED107" i="5"/>
  <c r="ED74" i="5"/>
  <c r="DZ84" i="5"/>
  <c r="DZ61" i="5"/>
  <c r="DZ126" i="5"/>
  <c r="DZ128" i="5"/>
  <c r="DZ139" i="5"/>
  <c r="DZ10" i="5"/>
  <c r="DZ9" i="5"/>
  <c r="DZ27" i="5"/>
  <c r="DZ48" i="5"/>
  <c r="DZ50" i="5"/>
  <c r="DZ6" i="5"/>
  <c r="DZ25" i="5"/>
  <c r="DZ54" i="5"/>
  <c r="DZ101" i="5"/>
  <c r="DZ130" i="5"/>
  <c r="DZ69" i="5"/>
  <c r="DZ75" i="5"/>
  <c r="DZ122" i="5"/>
  <c r="DZ133" i="5"/>
  <c r="DZ15" i="5"/>
  <c r="DZ42" i="5"/>
  <c r="DZ72" i="5"/>
  <c r="DZ78" i="5"/>
  <c r="DZ65" i="5"/>
  <c r="DZ17" i="5"/>
  <c r="DZ100" i="5"/>
  <c r="DZ88" i="5"/>
  <c r="DZ94" i="5"/>
  <c r="DZ142" i="5"/>
  <c r="DZ31" i="5"/>
  <c r="DZ92" i="5"/>
  <c r="DZ118" i="5"/>
  <c r="DZ60" i="5"/>
  <c r="DZ36" i="5"/>
  <c r="DZ63" i="5"/>
  <c r="DZ70" i="5"/>
  <c r="DZ5" i="5"/>
  <c r="DZ56" i="5"/>
  <c r="DZ90" i="5"/>
  <c r="DZ105" i="5"/>
  <c r="DZ140" i="5"/>
  <c r="DZ96" i="5"/>
  <c r="DZ19" i="5"/>
  <c r="DZ7" i="5"/>
  <c r="DZ33" i="5"/>
  <c r="DZ52" i="5"/>
  <c r="DZ62" i="5"/>
  <c r="DZ108" i="5"/>
  <c r="DZ119" i="5"/>
  <c r="DZ121" i="5"/>
  <c r="DZ141" i="5"/>
  <c r="DZ113" i="5"/>
  <c r="DZ116" i="5"/>
  <c r="DZ44" i="5"/>
  <c r="DZ98" i="5"/>
  <c r="DZ123" i="5"/>
  <c r="DZ8" i="5"/>
  <c r="DZ129" i="5"/>
  <c r="DZ21" i="5"/>
  <c r="DZ43" i="5"/>
  <c r="DZ97" i="5"/>
  <c r="DZ37" i="5"/>
  <c r="DZ23" i="5"/>
  <c r="DZ41" i="5"/>
  <c r="DZ51" i="5"/>
  <c r="DZ81" i="5"/>
  <c r="DZ77" i="5"/>
  <c r="DZ110" i="5"/>
  <c r="DZ95" i="5"/>
  <c r="DZ132" i="5"/>
  <c r="DZ80" i="5"/>
  <c r="DZ20" i="5"/>
  <c r="DZ14" i="5"/>
  <c r="DZ16" i="5"/>
  <c r="DZ39" i="5"/>
  <c r="DZ11" i="5"/>
  <c r="DZ66" i="5"/>
  <c r="DZ131" i="5"/>
  <c r="DZ74" i="5"/>
  <c r="DZ59" i="5"/>
  <c r="DZ136" i="5"/>
  <c r="DZ103" i="5"/>
  <c r="DZ34" i="5"/>
  <c r="DZ30" i="5"/>
  <c r="DZ32" i="5"/>
  <c r="DZ46" i="5"/>
  <c r="DZ71" i="5"/>
  <c r="DZ93" i="5"/>
  <c r="DZ114" i="5"/>
  <c r="DZ125" i="5"/>
  <c r="DZ47" i="5"/>
  <c r="DZ124" i="5"/>
  <c r="DZ135" i="5"/>
  <c r="DZ112" i="5"/>
  <c r="DZ117" i="5"/>
  <c r="DZ18" i="5"/>
  <c r="DZ22" i="5"/>
  <c r="DZ24" i="5"/>
  <c r="DZ45" i="5"/>
  <c r="DZ134" i="5"/>
  <c r="DZ67" i="5"/>
  <c r="DZ40" i="5"/>
  <c r="DZ13" i="5"/>
  <c r="DZ120" i="5"/>
  <c r="DZ49" i="5"/>
  <c r="DZ57" i="5"/>
  <c r="DZ83" i="5"/>
  <c r="DZ38" i="5"/>
  <c r="DZ76" i="5"/>
  <c r="DZ115" i="5"/>
  <c r="DZ12" i="5"/>
  <c r="DZ35" i="5"/>
  <c r="DZ64" i="5"/>
  <c r="DZ82" i="5"/>
  <c r="DZ29" i="5"/>
  <c r="DZ58" i="5"/>
  <c r="DZ107" i="5"/>
  <c r="DZ87" i="5"/>
  <c r="DZ137" i="5"/>
  <c r="DZ85" i="5"/>
  <c r="DZ86" i="5"/>
  <c r="DZ109" i="5"/>
  <c r="DZ104" i="5"/>
  <c r="DZ53" i="5"/>
  <c r="DZ73" i="5"/>
  <c r="DZ79" i="5"/>
  <c r="DZ106" i="5"/>
  <c r="DZ111" i="5"/>
  <c r="DZ138" i="5"/>
  <c r="DZ55" i="5"/>
  <c r="DZ102" i="5"/>
  <c r="DZ99" i="5"/>
  <c r="DZ68" i="5"/>
  <c r="DZ26" i="5"/>
  <c r="DZ28" i="5"/>
  <c r="DZ89" i="5"/>
  <c r="DZ127" i="5"/>
  <c r="DZ91" i="5"/>
  <c r="DU64" i="5"/>
  <c r="DU100" i="5"/>
  <c r="DU112" i="5"/>
  <c r="DU35" i="5"/>
  <c r="DU90" i="5"/>
  <c r="DU137" i="5"/>
  <c r="DU34" i="5"/>
  <c r="DU71" i="5"/>
  <c r="DU113" i="5"/>
  <c r="DU142" i="5"/>
  <c r="DU111" i="5"/>
  <c r="DU53" i="5"/>
  <c r="DU86" i="5"/>
  <c r="DU117" i="5"/>
  <c r="DU78" i="5"/>
  <c r="DU128" i="5"/>
  <c r="DU101" i="5"/>
  <c r="DU14" i="5"/>
  <c r="DU118" i="5"/>
  <c r="DU55" i="5"/>
  <c r="DU132" i="5"/>
  <c r="DU141" i="5"/>
  <c r="DU102" i="5"/>
  <c r="DU110" i="5"/>
  <c r="DU26" i="5"/>
  <c r="DU48" i="5"/>
  <c r="DU40" i="5"/>
  <c r="DU59" i="5"/>
  <c r="DU57" i="5"/>
  <c r="DU85" i="5"/>
  <c r="DU52" i="5"/>
  <c r="DU120" i="5"/>
  <c r="DU138" i="5"/>
  <c r="DU140" i="5"/>
  <c r="DU139" i="5"/>
  <c r="DU121" i="5"/>
  <c r="DU22" i="5"/>
  <c r="DU81" i="5"/>
  <c r="DU61" i="5"/>
  <c r="DU72" i="5"/>
  <c r="DU29" i="5"/>
  <c r="DU95" i="5"/>
  <c r="DU108" i="5"/>
  <c r="DU135" i="5"/>
  <c r="DU82" i="5"/>
  <c r="DU109" i="5"/>
  <c r="DU27" i="5"/>
  <c r="DU60" i="5"/>
  <c r="DU65" i="5"/>
  <c r="DU12" i="5"/>
  <c r="DU17" i="5"/>
  <c r="DU74" i="5"/>
  <c r="DU80" i="5"/>
  <c r="DU13" i="5"/>
  <c r="DU9" i="5"/>
  <c r="DU125" i="5"/>
  <c r="DU28" i="5"/>
  <c r="DU25" i="5"/>
  <c r="DU23" i="5"/>
  <c r="DU126" i="5"/>
  <c r="DU93" i="5"/>
  <c r="DU106" i="5"/>
  <c r="DU54" i="5"/>
  <c r="DU15" i="5"/>
  <c r="DU115" i="5"/>
  <c r="DU105" i="5"/>
  <c r="DU18" i="5"/>
  <c r="DU43" i="5"/>
  <c r="DU37" i="5"/>
  <c r="DU42" i="5"/>
  <c r="DU96" i="5"/>
  <c r="DU84" i="5"/>
  <c r="DU119" i="5"/>
  <c r="DU70" i="5"/>
  <c r="DU94" i="5"/>
  <c r="DU97" i="5"/>
  <c r="DU66" i="5"/>
  <c r="DU91" i="5"/>
  <c r="DU16" i="5"/>
  <c r="DU50" i="5"/>
  <c r="DU92" i="5"/>
  <c r="DU83" i="5"/>
  <c r="DU41" i="5"/>
  <c r="DU68" i="5"/>
  <c r="DU46" i="5"/>
  <c r="DU76" i="5"/>
  <c r="DU88" i="5"/>
  <c r="DU124" i="5"/>
  <c r="DU39" i="5"/>
  <c r="DU33" i="5"/>
  <c r="DU31" i="5"/>
  <c r="DU58" i="5"/>
  <c r="DU6" i="5"/>
  <c r="DU30" i="5"/>
  <c r="DU99" i="5"/>
  <c r="DU79" i="5"/>
  <c r="DU133" i="5"/>
  <c r="DU24" i="5"/>
  <c r="DU116" i="5"/>
  <c r="DU45" i="5"/>
  <c r="DU69" i="5"/>
  <c r="DU127" i="5"/>
  <c r="DU49" i="5"/>
  <c r="DU75" i="5"/>
  <c r="DU32" i="5"/>
  <c r="DU21" i="5"/>
  <c r="DU19" i="5"/>
  <c r="DU44" i="5"/>
  <c r="DU73" i="5"/>
  <c r="DU136" i="5"/>
  <c r="DU36" i="5"/>
  <c r="DU87" i="5"/>
  <c r="DU131" i="5"/>
  <c r="DU130" i="5"/>
  <c r="DU8" i="5"/>
  <c r="DU98" i="5"/>
  <c r="DU134" i="5"/>
  <c r="DU123" i="5"/>
  <c r="DU129" i="5"/>
  <c r="DU10" i="5"/>
  <c r="DU11" i="5"/>
  <c r="DU77" i="5"/>
  <c r="DU47" i="5"/>
  <c r="DU89" i="5"/>
  <c r="DU103" i="5"/>
  <c r="DU67" i="5"/>
  <c r="DU62" i="5"/>
  <c r="DU104" i="5"/>
  <c r="DU7" i="5"/>
  <c r="DU63" i="5"/>
  <c r="DU51" i="5"/>
  <c r="DU38" i="5"/>
  <c r="DU20" i="5"/>
  <c r="DU56" i="5"/>
  <c r="DU122" i="5"/>
  <c r="DU5" i="5"/>
  <c r="DU107" i="5"/>
  <c r="DU114" i="5"/>
  <c r="EA29" i="5"/>
  <c r="EA21" i="5"/>
  <c r="EA81" i="5"/>
  <c r="EA110" i="5"/>
  <c r="EA112" i="5"/>
  <c r="EA119" i="5"/>
  <c r="EA77" i="5"/>
  <c r="EA126" i="5"/>
  <c r="EA26" i="5"/>
  <c r="EA24" i="5"/>
  <c r="EA51" i="5"/>
  <c r="EA92" i="5"/>
  <c r="EA83" i="5"/>
  <c r="EA8" i="5"/>
  <c r="EA39" i="5"/>
  <c r="EA44" i="5"/>
  <c r="EA98" i="5"/>
  <c r="EA116" i="5"/>
  <c r="EA19" i="5"/>
  <c r="EA70" i="5"/>
  <c r="EA95" i="5"/>
  <c r="EA66" i="5"/>
  <c r="EA67" i="5"/>
  <c r="EA127" i="5"/>
  <c r="EA130" i="5"/>
  <c r="EA135" i="5"/>
  <c r="EA62" i="5"/>
  <c r="EA73" i="5"/>
  <c r="EA60" i="5"/>
  <c r="EA48" i="5"/>
  <c r="EA45" i="5"/>
  <c r="EA99" i="5"/>
  <c r="EA118" i="5"/>
  <c r="EA132" i="5"/>
  <c r="EA137" i="5"/>
  <c r="EA63" i="5"/>
  <c r="EA141" i="5"/>
  <c r="EA16" i="5"/>
  <c r="EA101" i="5"/>
  <c r="EA114" i="5"/>
  <c r="EA46" i="5"/>
  <c r="EA79" i="5"/>
  <c r="EA11" i="5"/>
  <c r="EA75" i="5"/>
  <c r="EA49" i="5"/>
  <c r="EA88" i="5"/>
  <c r="EA5" i="5"/>
  <c r="EA54" i="5"/>
  <c r="EA138" i="5"/>
  <c r="EA90" i="5"/>
  <c r="EA17" i="5"/>
  <c r="EA131" i="5"/>
  <c r="EA27" i="5"/>
  <c r="EA50" i="5"/>
  <c r="EA80" i="5"/>
  <c r="EA61" i="5"/>
  <c r="EA133" i="5"/>
  <c r="EA87" i="5"/>
  <c r="EA120" i="5"/>
  <c r="EA115" i="5"/>
  <c r="EA140" i="5"/>
  <c r="EA103" i="5"/>
  <c r="EA129" i="5"/>
  <c r="EA123" i="5"/>
  <c r="EA58" i="5"/>
  <c r="EA105" i="5"/>
  <c r="EA91" i="5"/>
  <c r="EA18" i="5"/>
  <c r="EA97" i="5"/>
  <c r="EA9" i="5"/>
  <c r="EA34" i="5"/>
  <c r="EA52" i="5"/>
  <c r="EA41" i="5"/>
  <c r="EA38" i="5"/>
  <c r="EA43" i="5"/>
  <c r="EA85" i="5"/>
  <c r="EA117" i="5"/>
  <c r="EA65" i="5"/>
  <c r="EA13" i="5"/>
  <c r="EA94" i="5"/>
  <c r="EA108" i="5"/>
  <c r="EA134" i="5"/>
  <c r="EA7" i="5"/>
  <c r="EA31" i="5"/>
  <c r="EA142" i="5"/>
  <c r="EA23" i="5"/>
  <c r="EA102" i="5"/>
  <c r="EA64" i="5"/>
  <c r="EA84" i="5"/>
  <c r="EA111" i="5"/>
  <c r="EA36" i="5"/>
  <c r="EA71" i="5"/>
  <c r="EA59" i="5"/>
  <c r="EA42" i="5"/>
  <c r="EA57" i="5"/>
  <c r="EA25" i="5"/>
  <c r="EA14" i="5"/>
  <c r="EA37" i="5"/>
  <c r="EA12" i="5"/>
  <c r="EA74" i="5"/>
  <c r="EA100" i="5"/>
  <c r="EA10" i="5"/>
  <c r="EA113" i="5"/>
  <c r="EA124" i="5"/>
  <c r="EA15" i="5"/>
  <c r="EA56" i="5"/>
  <c r="EA139" i="5"/>
  <c r="EA96" i="5"/>
  <c r="EA104" i="5"/>
  <c r="EA109" i="5"/>
  <c r="EA128" i="5"/>
  <c r="EA136" i="5"/>
  <c r="EA6" i="5"/>
  <c r="EA89" i="5"/>
  <c r="EA125" i="5"/>
  <c r="EA40" i="5"/>
  <c r="EA122" i="5"/>
  <c r="EA68" i="5"/>
  <c r="EA93" i="5"/>
  <c r="EA121" i="5"/>
  <c r="EA107" i="5"/>
  <c r="EA53" i="5"/>
  <c r="EA82" i="5"/>
  <c r="EA35" i="5"/>
  <c r="EA30" i="5"/>
  <c r="EA28" i="5"/>
  <c r="EA55" i="5"/>
  <c r="EA86" i="5"/>
  <c r="EA32" i="5"/>
  <c r="EA22" i="5"/>
  <c r="EA69" i="5"/>
  <c r="EA20" i="5"/>
  <c r="EA76" i="5"/>
  <c r="EA72" i="5"/>
  <c r="EA47" i="5"/>
  <c r="EA78" i="5"/>
  <c r="EA106" i="5"/>
  <c r="EA33" i="5"/>
  <c r="DW66" i="5"/>
  <c r="DW111" i="5"/>
  <c r="DW55" i="5"/>
  <c r="DW118" i="5"/>
  <c r="DW20" i="5"/>
  <c r="DW18" i="5"/>
  <c r="DW58" i="5"/>
  <c r="DW75" i="5"/>
  <c r="DW64" i="5"/>
  <c r="DW78" i="5"/>
  <c r="DW105" i="5"/>
  <c r="DW136" i="5"/>
  <c r="DW31" i="5"/>
  <c r="DW42" i="5"/>
  <c r="DW17" i="5"/>
  <c r="DW97" i="5"/>
  <c r="DW138" i="5"/>
  <c r="DW29" i="5"/>
  <c r="DW116" i="5"/>
  <c r="DW12" i="5"/>
  <c r="DW44" i="5"/>
  <c r="DW110" i="5"/>
  <c r="DW115" i="5"/>
  <c r="DW11" i="5"/>
  <c r="DW23" i="5"/>
  <c r="DW39" i="5"/>
  <c r="DW51" i="5"/>
  <c r="DW52" i="5"/>
  <c r="DW84" i="5"/>
  <c r="DW99" i="5"/>
  <c r="DW101" i="5"/>
  <c r="DW10" i="5"/>
  <c r="DW41" i="5"/>
  <c r="DW74" i="5"/>
  <c r="DW46" i="5"/>
  <c r="DW142" i="5"/>
  <c r="DW7" i="5"/>
  <c r="DW34" i="5"/>
  <c r="DW61" i="5"/>
  <c r="DW8" i="5"/>
  <c r="DW40" i="5"/>
  <c r="DW45" i="5"/>
  <c r="DW87" i="5"/>
  <c r="DW133" i="5"/>
  <c r="DW119" i="5"/>
  <c r="DW48" i="5"/>
  <c r="DW36" i="5"/>
  <c r="DW120" i="5"/>
  <c r="DW127" i="5"/>
  <c r="DW28" i="5"/>
  <c r="DW26" i="5"/>
  <c r="DW53" i="5"/>
  <c r="DW98" i="5"/>
  <c r="DW137" i="5"/>
  <c r="DW56" i="5"/>
  <c r="DW47" i="5"/>
  <c r="DW141" i="5"/>
  <c r="DW129" i="5"/>
  <c r="DW82" i="5"/>
  <c r="DW107" i="5"/>
  <c r="DW96" i="5"/>
  <c r="DW134" i="5"/>
  <c r="DW43" i="5"/>
  <c r="DW16" i="5"/>
  <c r="DW14" i="5"/>
  <c r="DW19" i="5"/>
  <c r="DW79" i="5"/>
  <c r="DW88" i="5"/>
  <c r="DW69" i="5"/>
  <c r="DW95" i="5"/>
  <c r="DW117" i="5"/>
  <c r="DW112" i="5"/>
  <c r="DW124" i="5"/>
  <c r="DW94" i="5"/>
  <c r="DW89" i="5"/>
  <c r="DW76" i="5"/>
  <c r="DW103" i="5"/>
  <c r="DW6" i="5"/>
  <c r="DW37" i="5"/>
  <c r="DW72" i="5"/>
  <c r="DW24" i="5"/>
  <c r="DW59" i="5"/>
  <c r="DW32" i="5"/>
  <c r="DW30" i="5"/>
  <c r="DW57" i="5"/>
  <c r="DW106" i="5"/>
  <c r="DW132" i="5"/>
  <c r="DW83" i="5"/>
  <c r="DW139" i="5"/>
  <c r="DW86" i="5"/>
  <c r="DW63" i="5"/>
  <c r="DW140" i="5"/>
  <c r="DW50" i="5"/>
  <c r="DW60" i="5"/>
  <c r="DW109" i="5"/>
  <c r="DW122" i="5"/>
  <c r="DW54" i="5"/>
  <c r="DW25" i="5"/>
  <c r="DW102" i="5"/>
  <c r="DW35" i="5"/>
  <c r="DW73" i="5"/>
  <c r="DW90" i="5"/>
  <c r="DW135" i="5"/>
  <c r="DW15" i="5"/>
  <c r="DW62" i="5"/>
  <c r="DW114" i="5"/>
  <c r="DW125" i="5"/>
  <c r="DW100" i="5"/>
  <c r="DW13" i="5"/>
  <c r="DW81" i="5"/>
  <c r="DW123" i="5"/>
  <c r="DW67" i="5"/>
  <c r="DW92" i="5"/>
  <c r="DW85" i="5"/>
  <c r="DW121" i="5"/>
  <c r="DW126" i="5"/>
  <c r="DW9" i="5"/>
  <c r="DW33" i="5"/>
  <c r="DW108" i="5"/>
  <c r="DW113" i="5"/>
  <c r="DW27" i="5"/>
  <c r="DW77" i="5"/>
  <c r="DW130" i="5"/>
  <c r="DW68" i="5"/>
  <c r="DW93" i="5"/>
  <c r="DW22" i="5"/>
  <c r="DW65" i="5"/>
  <c r="DW128" i="5"/>
  <c r="DW21" i="5"/>
  <c r="DW80" i="5"/>
  <c r="DW70" i="5"/>
  <c r="DW104" i="5"/>
  <c r="DW38" i="5"/>
  <c r="DW131" i="5"/>
  <c r="DW71" i="5"/>
  <c r="DW49" i="5"/>
  <c r="DW91" i="5"/>
  <c r="DW5" i="5"/>
  <c r="EC53" i="5"/>
  <c r="EC29" i="5"/>
  <c r="EC27" i="5"/>
  <c r="EC54" i="5"/>
  <c r="EC101" i="5"/>
  <c r="EC121" i="5"/>
  <c r="EC28" i="5"/>
  <c r="EC97" i="5"/>
  <c r="EC79" i="5"/>
  <c r="EC133" i="5"/>
  <c r="EC141" i="5"/>
  <c r="EC95" i="5"/>
  <c r="EC108" i="5"/>
  <c r="EC39" i="5"/>
  <c r="EC69" i="5"/>
  <c r="EC20" i="5"/>
  <c r="EC41" i="5"/>
  <c r="EC46" i="5"/>
  <c r="EC88" i="5"/>
  <c r="EC124" i="5"/>
  <c r="EC106" i="5"/>
  <c r="EC120" i="5"/>
  <c r="EC52" i="5"/>
  <c r="EC70" i="5"/>
  <c r="EC99" i="5"/>
  <c r="EC119" i="5"/>
  <c r="EC128" i="5"/>
  <c r="EC125" i="5"/>
  <c r="EC135" i="5"/>
  <c r="EC51" i="5"/>
  <c r="EC63" i="5"/>
  <c r="EC111" i="5"/>
  <c r="EC45" i="5"/>
  <c r="EC103" i="5"/>
  <c r="EC140" i="5"/>
  <c r="EC32" i="5"/>
  <c r="EC43" i="5"/>
  <c r="EC93" i="5"/>
  <c r="EC98" i="5"/>
  <c r="EC123" i="5"/>
  <c r="EC5" i="5"/>
  <c r="EC17" i="5"/>
  <c r="EC15" i="5"/>
  <c r="EC85" i="5"/>
  <c r="EC76" i="5"/>
  <c r="EC100" i="5"/>
  <c r="EC118" i="5"/>
  <c r="EC40" i="5"/>
  <c r="EC94" i="5"/>
  <c r="EC25" i="5"/>
  <c r="EC23" i="5"/>
  <c r="EC50" i="5"/>
  <c r="EC92" i="5"/>
  <c r="EC21" i="5"/>
  <c r="EC19" i="5"/>
  <c r="EC80" i="5"/>
  <c r="EC42" i="5"/>
  <c r="EC7" i="5"/>
  <c r="EC38" i="5"/>
  <c r="EC75" i="5"/>
  <c r="EC77" i="5"/>
  <c r="EC134" i="5"/>
  <c r="EC127" i="5"/>
  <c r="EC138" i="5"/>
  <c r="EC82" i="5"/>
  <c r="EC16" i="5"/>
  <c r="EC33" i="5"/>
  <c r="EC31" i="5"/>
  <c r="EC59" i="5"/>
  <c r="EC58" i="5"/>
  <c r="EC89" i="5"/>
  <c r="EC35" i="5"/>
  <c r="EC18" i="5"/>
  <c r="EC68" i="5"/>
  <c r="EC87" i="5"/>
  <c r="EC56" i="5"/>
  <c r="EC66" i="5"/>
  <c r="EC8" i="5"/>
  <c r="EC55" i="5"/>
  <c r="EC62" i="5"/>
  <c r="EC139" i="5"/>
  <c r="EC86" i="5"/>
  <c r="EC96" i="5"/>
  <c r="EC24" i="5"/>
  <c r="EC74" i="5"/>
  <c r="EC10" i="5"/>
  <c r="EC34" i="5"/>
  <c r="EC64" i="5"/>
  <c r="EC37" i="5"/>
  <c r="EC71" i="5"/>
  <c r="EC48" i="5"/>
  <c r="EC11" i="5"/>
  <c r="EC47" i="5"/>
  <c r="EC73" i="5"/>
  <c r="EC104" i="5"/>
  <c r="EC113" i="5"/>
  <c r="EC109" i="5"/>
  <c r="EC122" i="5"/>
  <c r="EC142" i="5"/>
  <c r="EC44" i="5"/>
  <c r="EC131" i="5"/>
  <c r="EC81" i="5"/>
  <c r="EC114" i="5"/>
  <c r="EC57" i="5"/>
  <c r="EC136" i="5"/>
  <c r="EC130" i="5"/>
  <c r="EC60" i="5"/>
  <c r="EC107" i="5"/>
  <c r="EC126" i="5"/>
  <c r="EC129" i="5"/>
  <c r="EC78" i="5"/>
  <c r="EC105" i="5"/>
  <c r="EC14" i="5"/>
  <c r="EC12" i="5"/>
  <c r="EC36" i="5"/>
  <c r="EC72" i="5"/>
  <c r="EC110" i="5"/>
  <c r="EC132" i="5"/>
  <c r="EC22" i="5"/>
  <c r="EC61" i="5"/>
  <c r="EC137" i="5"/>
  <c r="EC84" i="5"/>
  <c r="EC65" i="5"/>
  <c r="EC116" i="5"/>
  <c r="EC83" i="5"/>
  <c r="EC9" i="5"/>
  <c r="EC102" i="5"/>
  <c r="EC112" i="5"/>
  <c r="EC6" i="5"/>
  <c r="EC30" i="5"/>
  <c r="EC115" i="5"/>
  <c r="EC91" i="5"/>
  <c r="EC90" i="5"/>
  <c r="EC26" i="5"/>
  <c r="EC49" i="5"/>
  <c r="EC117" i="5"/>
  <c r="EC67" i="5"/>
  <c r="EC13" i="5"/>
  <c r="EB108" i="5"/>
  <c r="EB17" i="5"/>
  <c r="EB19" i="5"/>
  <c r="EB54" i="5"/>
  <c r="EB50" i="5"/>
  <c r="EB52" i="5"/>
  <c r="EB80" i="5"/>
  <c r="EB25" i="5"/>
  <c r="EB27" i="5"/>
  <c r="EB94" i="5"/>
  <c r="EB123" i="5"/>
  <c r="EB110" i="5"/>
  <c r="EB21" i="5"/>
  <c r="EB23" i="5"/>
  <c r="EB58" i="5"/>
  <c r="EB74" i="5"/>
  <c r="EB120" i="5"/>
  <c r="EB8" i="5"/>
  <c r="EB71" i="5"/>
  <c r="EB83" i="5"/>
  <c r="EB33" i="5"/>
  <c r="EB49" i="5"/>
  <c r="EB132" i="5"/>
  <c r="EB26" i="5"/>
  <c r="EB106" i="5"/>
  <c r="EB68" i="5"/>
  <c r="EB133" i="5"/>
  <c r="EB140" i="5"/>
  <c r="EB89" i="5"/>
  <c r="EB126" i="5"/>
  <c r="EB131" i="5"/>
  <c r="EB107" i="5"/>
  <c r="EB136" i="5"/>
  <c r="EB60" i="5"/>
  <c r="EB138" i="5"/>
  <c r="EB14" i="5"/>
  <c r="EB48" i="5"/>
  <c r="EB86" i="5"/>
  <c r="EB5" i="5"/>
  <c r="EB35" i="5"/>
  <c r="EB24" i="5"/>
  <c r="EB51" i="5"/>
  <c r="EB53" i="5"/>
  <c r="EB100" i="5"/>
  <c r="EB129" i="5"/>
  <c r="EB117" i="5"/>
  <c r="EB67" i="5"/>
  <c r="EB115" i="5"/>
  <c r="EB30" i="5"/>
  <c r="EB76" i="5"/>
  <c r="EB127" i="5"/>
  <c r="EB55" i="5"/>
  <c r="EB90" i="5"/>
  <c r="EB82" i="5"/>
  <c r="EB114" i="5"/>
  <c r="EB141" i="5"/>
  <c r="EB112" i="5"/>
  <c r="EB93" i="5"/>
  <c r="EB134" i="5"/>
  <c r="EB40" i="5"/>
  <c r="EB77" i="5"/>
  <c r="EB37" i="5"/>
  <c r="EB59" i="5"/>
  <c r="EB62" i="5"/>
  <c r="EB69" i="5"/>
  <c r="EB103" i="5"/>
  <c r="EB122" i="5"/>
  <c r="EB7" i="5"/>
  <c r="EB88" i="5"/>
  <c r="EB139" i="5"/>
  <c r="EB64" i="5"/>
  <c r="EB118" i="5"/>
  <c r="EB11" i="5"/>
  <c r="EB39" i="5"/>
  <c r="EB66" i="5"/>
  <c r="EB135" i="5"/>
  <c r="EB142" i="5"/>
  <c r="EB9" i="5"/>
  <c r="EB22" i="5"/>
  <c r="EB12" i="5"/>
  <c r="EB85" i="5"/>
  <c r="EB130" i="5"/>
  <c r="EB109" i="5"/>
  <c r="EB20" i="5"/>
  <c r="EB96" i="5"/>
  <c r="EB34" i="5"/>
  <c r="EB121" i="5"/>
  <c r="EB43" i="5"/>
  <c r="EB16" i="5"/>
  <c r="EB91" i="5"/>
  <c r="EB111" i="5"/>
  <c r="EB28" i="5"/>
  <c r="EB42" i="5"/>
  <c r="EB57" i="5"/>
  <c r="EB84" i="5"/>
  <c r="EB78" i="5"/>
  <c r="EB13" i="5"/>
  <c r="EB44" i="5"/>
  <c r="EB15" i="5"/>
  <c r="EB38" i="5"/>
  <c r="EB47" i="5"/>
  <c r="EB10" i="5"/>
  <c r="EB65" i="5"/>
  <c r="EB36" i="5"/>
  <c r="EB6" i="5"/>
  <c r="EB32" i="5"/>
  <c r="EB61" i="5"/>
  <c r="EB63" i="5"/>
  <c r="EB95" i="5"/>
  <c r="EB104" i="5"/>
  <c r="EB72" i="5"/>
  <c r="EB98" i="5"/>
  <c r="EB81" i="5"/>
  <c r="EB125" i="5"/>
  <c r="EB79" i="5"/>
  <c r="EB97" i="5"/>
  <c r="EB116" i="5"/>
  <c r="EB73" i="5"/>
  <c r="EB46" i="5"/>
  <c r="EB29" i="5"/>
  <c r="EB31" i="5"/>
  <c r="EB45" i="5"/>
  <c r="EB70" i="5"/>
  <c r="EB87" i="5"/>
  <c r="EB75" i="5"/>
  <c r="EB92" i="5"/>
  <c r="EB113" i="5"/>
  <c r="EB137" i="5"/>
  <c r="EB128" i="5"/>
  <c r="EB105" i="5"/>
  <c r="EB99" i="5"/>
  <c r="EB18" i="5"/>
  <c r="EB56" i="5"/>
  <c r="EB102" i="5"/>
  <c r="EB41" i="5"/>
  <c r="EB119" i="5"/>
  <c r="EB124" i="5"/>
  <c r="EB101" i="5"/>
  <c r="EA140" i="1"/>
  <c r="EM140" i="1" s="1"/>
  <c r="EA138" i="1"/>
  <c r="EM138" i="1" s="1"/>
  <c r="DW132" i="1"/>
  <c r="EI132" i="1" s="1"/>
  <c r="DU141" i="1"/>
  <c r="EG141" i="1" s="1"/>
  <c r="ED134" i="1"/>
  <c r="EP134" i="1" s="1"/>
  <c r="DW139" i="1"/>
  <c r="EI139" i="1" s="1"/>
  <c r="DZ133" i="1"/>
  <c r="EL133" i="1" s="1"/>
  <c r="DW133" i="1"/>
  <c r="EI133" i="1" s="1"/>
  <c r="EA141" i="1"/>
  <c r="EM141" i="1" s="1"/>
  <c r="DZ135" i="1"/>
  <c r="EL135" i="1" s="1"/>
  <c r="ED138" i="1"/>
  <c r="EP138" i="1" s="1"/>
  <c r="DW141" i="1"/>
  <c r="EI141" i="1" s="1"/>
  <c r="ED139" i="1"/>
  <c r="EP139" i="1" s="1"/>
  <c r="DX141" i="1"/>
  <c r="EJ141" i="1" s="1"/>
  <c r="ED136" i="1"/>
  <c r="EP136" i="1" s="1"/>
  <c r="DZ132" i="1"/>
  <c r="EL132" i="1" s="1"/>
  <c r="ED140" i="1"/>
  <c r="EP140" i="1" s="1"/>
  <c r="EC138" i="1"/>
  <c r="EO138" i="1" s="1"/>
  <c r="ED133" i="1"/>
  <c r="EP133" i="1" s="1"/>
  <c r="EA134" i="1"/>
  <c r="EM134" i="1" s="1"/>
  <c r="EB141" i="1"/>
  <c r="EN141" i="1" s="1"/>
  <c r="EB138" i="1"/>
  <c r="EN138" i="1" s="1"/>
  <c r="EJ136" i="1"/>
  <c r="DY136" i="1"/>
  <c r="EK136" i="1" s="1"/>
  <c r="DX135" i="1"/>
  <c r="EJ135" i="1" s="1"/>
  <c r="DX138" i="1"/>
  <c r="EJ138" i="1" s="1"/>
  <c r="DX139" i="1"/>
  <c r="EJ139" i="1" s="1"/>
  <c r="EE137" i="1"/>
  <c r="EQ137" i="1" s="1"/>
  <c r="EA136" i="1"/>
  <c r="EM136" i="1" s="1"/>
  <c r="EC137" i="1"/>
  <c r="EO137" i="1" s="1"/>
  <c r="DX137" i="1"/>
  <c r="EJ137" i="1" s="1"/>
  <c r="EB137" i="1"/>
  <c r="EN137" i="1" s="1"/>
  <c r="EA132" i="1"/>
  <c r="EM132" i="1" s="1"/>
  <c r="EE136" i="1"/>
  <c r="EQ136" i="1" s="1"/>
  <c r="ED132" i="1"/>
  <c r="EP132" i="1" s="1"/>
  <c r="DX132" i="1"/>
  <c r="EJ132" i="1" s="1"/>
  <c r="EE134" i="1"/>
  <c r="EQ134" i="1" s="1"/>
  <c r="DZ140" i="1"/>
  <c r="EL140" i="1" s="1"/>
  <c r="ED137" i="1"/>
  <c r="EP137" i="1" s="1"/>
  <c r="DU138" i="1"/>
  <c r="EG138" i="1" s="1"/>
  <c r="EE132" i="1"/>
  <c r="EQ132" i="1" s="1"/>
  <c r="EF135" i="1"/>
  <c r="ER135" i="1" s="1"/>
  <c r="EB134" i="1"/>
  <c r="EN134" i="1" s="1"/>
  <c r="DX134" i="1"/>
  <c r="EJ134" i="1" s="1"/>
  <c r="EB135" i="1"/>
  <c r="EN135" i="1" s="1"/>
  <c r="EE139" i="1"/>
  <c r="EQ139" i="1" s="1"/>
  <c r="EE140" i="1"/>
  <c r="EQ140" i="1" s="1"/>
  <c r="DY133" i="1"/>
  <c r="EK133" i="1" s="1"/>
  <c r="DY139" i="1"/>
  <c r="EK139" i="1" s="1"/>
  <c r="DY140" i="1"/>
  <c r="EK140" i="1" s="1"/>
  <c r="DW135" i="1"/>
  <c r="EI135" i="1" s="1"/>
  <c r="EE141" i="1"/>
  <c r="EQ141" i="1" s="1"/>
  <c r="DW136" i="1"/>
  <c r="EI136" i="1" s="1"/>
  <c r="DV136" i="1"/>
  <c r="EH136" i="1" s="1"/>
  <c r="EF140" i="1"/>
  <c r="ER140" i="1" s="1"/>
  <c r="DV139" i="1"/>
  <c r="EH139" i="1" s="1"/>
  <c r="EF139" i="1"/>
  <c r="ER139" i="1" s="1"/>
  <c r="EF137" i="1"/>
  <c r="ER137" i="1" s="1"/>
  <c r="EF133" i="1"/>
  <c r="ER133" i="1" s="1"/>
  <c r="DV133" i="1"/>
  <c r="EH133" i="1" s="1"/>
  <c r="EC135" i="1"/>
  <c r="EO135" i="1" s="1"/>
  <c r="DY138" i="1"/>
  <c r="EK138" i="1" s="1"/>
  <c r="DU136" i="1"/>
  <c r="EG136" i="1" s="1"/>
  <c r="EF136" i="1"/>
  <c r="ER136" i="1" s="1"/>
  <c r="DZ138" i="1"/>
  <c r="EL138" i="1" s="1"/>
  <c r="DX133" i="1"/>
  <c r="EJ133" i="1" s="1"/>
  <c r="ED135" i="1"/>
  <c r="EP135" i="1" s="1"/>
  <c r="DU135" i="1"/>
  <c r="EG135" i="1" s="1"/>
  <c r="EC136" i="1"/>
  <c r="EO136" i="1" s="1"/>
  <c r="EA133" i="1"/>
  <c r="EM133" i="1" s="1"/>
  <c r="EA137" i="1"/>
  <c r="EM137" i="1" s="1"/>
  <c r="EE138" i="1"/>
  <c r="EQ138" i="1" s="1"/>
  <c r="EC139" i="1"/>
  <c r="EO139" i="1" s="1"/>
  <c r="DV135" i="1"/>
  <c r="EH135" i="1" s="1"/>
  <c r="EF141" i="1"/>
  <c r="ER141" i="1" s="1"/>
  <c r="EF134" i="1"/>
  <c r="ER134" i="1" s="1"/>
  <c r="ED141" i="1"/>
  <c r="EP141" i="1" s="1"/>
  <c r="DV134" i="1"/>
  <c r="EH134" i="1" s="1"/>
  <c r="EC132" i="1"/>
  <c r="EO132" i="1" s="1"/>
  <c r="EE135" i="1"/>
  <c r="EQ135" i="1" s="1"/>
  <c r="EC141" i="1"/>
  <c r="EO141" i="1" s="1"/>
  <c r="DW140" i="1"/>
  <c r="EI140" i="1" s="1"/>
  <c r="DZ137" i="1"/>
  <c r="EL137" i="1" s="1"/>
  <c r="EB133" i="1"/>
  <c r="EN133" i="1" s="1"/>
  <c r="DY132" i="1"/>
  <c r="EK132" i="1" s="1"/>
  <c r="DZ139" i="1"/>
  <c r="EL139" i="1" s="1"/>
  <c r="DW134" i="1"/>
  <c r="EI134" i="1" s="1"/>
  <c r="EB139" i="1"/>
  <c r="EN139" i="1" s="1"/>
  <c r="EF132" i="1"/>
  <c r="ER132" i="1" s="1"/>
  <c r="DU134" i="1"/>
  <c r="EG134" i="1" s="1"/>
  <c r="EC134" i="1"/>
  <c r="EO134" i="1" s="1"/>
  <c r="EB132" i="1"/>
  <c r="EN132" i="1" s="1"/>
  <c r="DU132" i="1"/>
  <c r="EG132" i="1" s="1"/>
  <c r="DU137" i="1"/>
  <c r="EG137" i="1" s="1"/>
  <c r="EE133" i="1"/>
  <c r="EQ133" i="1" s="1"/>
  <c r="DY141" i="1"/>
  <c r="EK141" i="1" s="1"/>
  <c r="DY134" i="1"/>
  <c r="EK134" i="1" s="1"/>
  <c r="DU133" i="1"/>
  <c r="EG133" i="1" s="1"/>
  <c r="DZ134" i="1"/>
  <c r="EL134" i="1" s="1"/>
  <c r="DU140" i="1"/>
  <c r="EG140" i="1" s="1"/>
  <c r="DZ136" i="1"/>
  <c r="EL136" i="1" s="1"/>
  <c r="DV138" i="1"/>
  <c r="EH138" i="1" s="1"/>
  <c r="DV140" i="1"/>
  <c r="EH140" i="1" s="1"/>
  <c r="DU139" i="1"/>
  <c r="EG139" i="1" s="1"/>
  <c r="DV132" i="1"/>
  <c r="EH132" i="1" s="1"/>
  <c r="DZ141" i="1"/>
  <c r="EL141" i="1" s="1"/>
  <c r="EA135" i="1"/>
  <c r="EM135" i="1" s="1"/>
  <c r="EB136" i="1"/>
  <c r="EN136" i="1" s="1"/>
  <c r="EC140" i="1"/>
  <c r="EO140" i="1" s="1"/>
  <c r="DW138" i="1"/>
  <c r="EI138" i="1" s="1"/>
  <c r="EB140" i="1"/>
  <c r="EN140" i="1" s="1"/>
  <c r="DV141" i="1"/>
  <c r="EH141" i="1" s="1"/>
  <c r="DY137" i="1"/>
  <c r="EK137" i="1" s="1"/>
  <c r="EA139" i="1"/>
  <c r="EM139" i="1" s="1"/>
  <c r="DV137" i="1"/>
  <c r="EH137" i="1" s="1"/>
  <c r="EF138" i="1"/>
  <c r="ER138" i="1" s="1"/>
  <c r="EC133" i="1"/>
  <c r="EO133" i="1" s="1"/>
  <c r="DW137" i="1"/>
  <c r="EI137" i="1" s="1"/>
  <c r="DX140" i="1"/>
  <c r="EJ140" i="1" s="1"/>
  <c r="DY135" i="1"/>
  <c r="EK135" i="1" s="1"/>
  <c r="DX129" i="1"/>
  <c r="EJ129" i="1" s="1"/>
  <c r="EE117" i="1"/>
  <c r="EQ117" i="1" s="1"/>
  <c r="EE119" i="1"/>
  <c r="EQ119" i="1" s="1"/>
  <c r="ED113" i="1"/>
  <c r="EP113" i="1" s="1"/>
  <c r="DX117" i="1"/>
  <c r="EJ117" i="1" s="1"/>
  <c r="DX118" i="1"/>
  <c r="EJ118" i="1" s="1"/>
  <c r="DW123" i="1"/>
  <c r="EI123" i="1" s="1"/>
  <c r="ED90" i="1"/>
  <c r="EP90" i="1" s="1"/>
  <c r="EA123" i="1"/>
  <c r="EM123" i="1" s="1"/>
  <c r="DX128" i="1"/>
  <c r="EJ128" i="1" s="1"/>
  <c r="DY121" i="1"/>
  <c r="EK121" i="1" s="1"/>
  <c r="DW120" i="1"/>
  <c r="EI120" i="1" s="1"/>
  <c r="DX130" i="1"/>
  <c r="EJ130" i="1" s="1"/>
  <c r="EB129" i="1"/>
  <c r="EN129" i="1" s="1"/>
  <c r="DX122" i="1"/>
  <c r="EJ122" i="1" s="1"/>
  <c r="EE116" i="1"/>
  <c r="EQ116" i="1" s="1"/>
  <c r="DU117" i="1"/>
  <c r="EG117" i="1" s="1"/>
  <c r="DU125" i="1"/>
  <c r="EG125" i="1" s="1"/>
  <c r="DY117" i="1"/>
  <c r="EK117" i="1" s="1"/>
  <c r="DX119" i="1"/>
  <c r="EJ119" i="1" s="1"/>
  <c r="DW119" i="1"/>
  <c r="EI119" i="1" s="1"/>
  <c r="DX124" i="1"/>
  <c r="EJ124" i="1" s="1"/>
  <c r="EE129" i="1"/>
  <c r="EQ129" i="1" s="1"/>
  <c r="DX125" i="1"/>
  <c r="EJ125" i="1" s="1"/>
  <c r="DY118" i="1"/>
  <c r="EK118" i="1" s="1"/>
  <c r="EC119" i="1"/>
  <c r="EO119" i="1" s="1"/>
  <c r="ED10" i="1"/>
  <c r="EP10" i="1" s="1"/>
  <c r="EA120" i="1"/>
  <c r="EM120" i="1" s="1"/>
  <c r="EA121" i="1"/>
  <c r="EM121" i="1" s="1"/>
  <c r="EC126" i="1"/>
  <c r="EO126" i="1" s="1"/>
  <c r="ED129" i="1"/>
  <c r="EP129" i="1" s="1"/>
  <c r="EA127" i="1"/>
  <c r="EM127" i="1" s="1"/>
  <c r="DW116" i="1"/>
  <c r="EI116" i="1" s="1"/>
  <c r="ED128" i="1"/>
  <c r="EP128" i="1" s="1"/>
  <c r="EE128" i="1"/>
  <c r="EQ128" i="1" s="1"/>
  <c r="DY128" i="1"/>
  <c r="EK128" i="1" s="1"/>
  <c r="DZ120" i="1"/>
  <c r="EL120" i="1" s="1"/>
  <c r="ED126" i="1"/>
  <c r="EP126" i="1" s="1"/>
  <c r="ED121" i="1"/>
  <c r="EP121" i="1" s="1"/>
  <c r="EA129" i="1"/>
  <c r="EM129" i="1" s="1"/>
  <c r="DW130" i="1"/>
  <c r="EI130" i="1" s="1"/>
  <c r="ED118" i="1"/>
  <c r="EP118" i="1" s="1"/>
  <c r="EB119" i="1"/>
  <c r="EN119" i="1" s="1"/>
  <c r="ER130" i="1"/>
  <c r="EA122" i="1"/>
  <c r="EM122" i="1" s="1"/>
  <c r="EC131" i="1"/>
  <c r="EO131" i="1" s="1"/>
  <c r="EA46" i="1"/>
  <c r="EM46" i="1" s="1"/>
  <c r="EA126" i="1"/>
  <c r="EM126" i="1" s="1"/>
  <c r="EF131" i="1"/>
  <c r="ER131" i="1" s="1"/>
  <c r="EE121" i="1"/>
  <c r="EQ121" i="1" s="1"/>
  <c r="EC127" i="1"/>
  <c r="EO127" i="1" s="1"/>
  <c r="ED131" i="1"/>
  <c r="EP131" i="1" s="1"/>
  <c r="EA118" i="1"/>
  <c r="EM118" i="1" s="1"/>
  <c r="ED119" i="1"/>
  <c r="EP119" i="1" s="1"/>
  <c r="DZ124" i="1"/>
  <c r="EL124" i="1" s="1"/>
  <c r="EB117" i="1"/>
  <c r="EN117" i="1" s="1"/>
  <c r="DY120" i="1"/>
  <c r="EK120" i="1" s="1"/>
  <c r="DU131" i="1"/>
  <c r="EG131" i="1" s="1"/>
  <c r="EC124" i="1"/>
  <c r="EO124" i="1" s="1"/>
  <c r="EC117" i="1"/>
  <c r="EO117" i="1" s="1"/>
  <c r="DX126" i="1"/>
  <c r="EJ126" i="1" s="1"/>
  <c r="DX116" i="1"/>
  <c r="EJ116" i="1" s="1"/>
  <c r="DY129" i="1"/>
  <c r="EK129" i="1" s="1"/>
  <c r="EA131" i="1"/>
  <c r="EM131" i="1" s="1"/>
  <c r="DX131" i="1"/>
  <c r="EJ131" i="1" s="1"/>
  <c r="ED127" i="1"/>
  <c r="EP127" i="1" s="1"/>
  <c r="DZ116" i="1"/>
  <c r="EL116" i="1" s="1"/>
  <c r="EA124" i="1"/>
  <c r="EM124" i="1" s="1"/>
  <c r="EA103" i="1"/>
  <c r="EM103" i="1" s="1"/>
  <c r="ED104" i="1"/>
  <c r="EP104" i="1" s="1"/>
  <c r="EC116" i="1"/>
  <c r="EO116" i="1" s="1"/>
  <c r="EA125" i="1"/>
  <c r="EM125" i="1" s="1"/>
  <c r="EF125" i="1"/>
  <c r="ER125" i="1" s="1"/>
  <c r="EE130" i="1"/>
  <c r="EQ130" i="1" s="1"/>
  <c r="EA119" i="1"/>
  <c r="EM119" i="1" s="1"/>
  <c r="EC121" i="1"/>
  <c r="EO121" i="1" s="1"/>
  <c r="DY127" i="1"/>
  <c r="EK127" i="1" s="1"/>
  <c r="EC129" i="1"/>
  <c r="EO129" i="1" s="1"/>
  <c r="ED116" i="1"/>
  <c r="EP116" i="1" s="1"/>
  <c r="EB131" i="1"/>
  <c r="EN131" i="1" s="1"/>
  <c r="DX123" i="1"/>
  <c r="EJ123" i="1" s="1"/>
  <c r="DV117" i="1"/>
  <c r="EH117" i="1" s="1"/>
  <c r="DV119" i="1"/>
  <c r="EH119" i="1" s="1"/>
  <c r="DV123" i="1"/>
  <c r="EH123" i="1" s="1"/>
  <c r="EF129" i="1"/>
  <c r="ER129" i="1" s="1"/>
  <c r="EF118" i="1"/>
  <c r="ER118" i="1" s="1"/>
  <c r="DV129" i="1"/>
  <c r="EH129" i="1" s="1"/>
  <c r="EF119" i="1"/>
  <c r="ER119" i="1" s="1"/>
  <c r="EB124" i="1"/>
  <c r="EN124" i="1" s="1"/>
  <c r="DV131" i="1"/>
  <c r="EH131" i="1" s="1"/>
  <c r="DV130" i="1"/>
  <c r="EH130" i="1" s="1"/>
  <c r="DW131" i="1"/>
  <c r="EI131" i="1" s="1"/>
  <c r="DU118" i="1"/>
  <c r="EG118" i="1" s="1"/>
  <c r="DW125" i="1"/>
  <c r="EI125" i="1" s="1"/>
  <c r="EB118" i="1"/>
  <c r="EN118" i="1" s="1"/>
  <c r="DW117" i="1"/>
  <c r="EI117" i="1" s="1"/>
  <c r="DU123" i="1"/>
  <c r="EG123" i="1" s="1"/>
  <c r="EF127" i="1"/>
  <c r="ER127" i="1" s="1"/>
  <c r="EB126" i="1"/>
  <c r="EN126" i="1" s="1"/>
  <c r="DX120" i="1"/>
  <c r="EJ120" i="1" s="1"/>
  <c r="EB125" i="1"/>
  <c r="EN125" i="1" s="1"/>
  <c r="EC125" i="1"/>
  <c r="EO125" i="1" s="1"/>
  <c r="EE124" i="1"/>
  <c r="EQ124" i="1" s="1"/>
  <c r="DU124" i="1"/>
  <c r="EG124" i="1" s="1"/>
  <c r="DY119" i="1"/>
  <c r="EK119" i="1" s="1"/>
  <c r="EA116" i="1"/>
  <c r="EM116" i="1" s="1"/>
  <c r="DY126" i="1"/>
  <c r="EK126" i="1" s="1"/>
  <c r="DY123" i="1"/>
  <c r="EK123" i="1" s="1"/>
  <c r="DZ123" i="1"/>
  <c r="EL123" i="1" s="1"/>
  <c r="EB122" i="1"/>
  <c r="EN122" i="1" s="1"/>
  <c r="DW118" i="1"/>
  <c r="EI118" i="1" s="1"/>
  <c r="EE118" i="1"/>
  <c r="EQ118" i="1" s="1"/>
  <c r="DZ126" i="1"/>
  <c r="EL126" i="1" s="1"/>
  <c r="DX121" i="1"/>
  <c r="EJ121" i="1" s="1"/>
  <c r="DU116" i="1"/>
  <c r="EG116" i="1" s="1"/>
  <c r="DZ128" i="1"/>
  <c r="EL128" i="1" s="1"/>
  <c r="DZ121" i="1"/>
  <c r="EL121" i="1" s="1"/>
  <c r="DX127" i="1"/>
  <c r="EJ127" i="1" s="1"/>
  <c r="EE127" i="1"/>
  <c r="EQ127" i="1" s="1"/>
  <c r="DV122" i="1"/>
  <c r="EH122" i="1" s="1"/>
  <c r="EF120" i="1"/>
  <c r="ER120" i="1" s="1"/>
  <c r="EF126" i="1"/>
  <c r="ER126" i="1" s="1"/>
  <c r="DV127" i="1"/>
  <c r="EH127" i="1" s="1"/>
  <c r="DU129" i="1"/>
  <c r="EG129" i="1" s="1"/>
  <c r="EC120" i="1"/>
  <c r="EO120" i="1" s="1"/>
  <c r="DW128" i="1"/>
  <c r="EI128" i="1" s="1"/>
  <c r="DW124" i="1"/>
  <c r="EI124" i="1" s="1"/>
  <c r="EC122" i="1"/>
  <c r="EO122" i="1" s="1"/>
  <c r="DV121" i="1"/>
  <c r="EH121" i="1" s="1"/>
  <c r="EE125" i="1"/>
  <c r="EQ125" i="1" s="1"/>
  <c r="DY124" i="1"/>
  <c r="EK124" i="1" s="1"/>
  <c r="EA128" i="1"/>
  <c r="EM128" i="1" s="1"/>
  <c r="EF116" i="1"/>
  <c r="ER116" i="1" s="1"/>
  <c r="DV126" i="1"/>
  <c r="EH126" i="1" s="1"/>
  <c r="EC118" i="1"/>
  <c r="EO118" i="1" s="1"/>
  <c r="DZ131" i="1"/>
  <c r="EL131" i="1" s="1"/>
  <c r="EF122" i="1"/>
  <c r="ER122" i="1" s="1"/>
  <c r="DY116" i="1"/>
  <c r="EK116" i="1" s="1"/>
  <c r="EB120" i="1"/>
  <c r="EN120" i="1" s="1"/>
  <c r="DW122" i="1"/>
  <c r="EI122" i="1" s="1"/>
  <c r="DY125" i="1"/>
  <c r="EK125" i="1" s="1"/>
  <c r="DV124" i="1"/>
  <c r="EH124" i="1" s="1"/>
  <c r="DZ127" i="1"/>
  <c r="EL127" i="1" s="1"/>
  <c r="DZ119" i="1"/>
  <c r="EL119" i="1" s="1"/>
  <c r="EF121" i="1"/>
  <c r="ER121" i="1" s="1"/>
  <c r="EB130" i="1"/>
  <c r="EN130" i="1" s="1"/>
  <c r="DU122" i="1"/>
  <c r="EG122" i="1" s="1"/>
  <c r="ED123" i="1"/>
  <c r="EP123" i="1" s="1"/>
  <c r="EE131" i="1"/>
  <c r="EQ131" i="1" s="1"/>
  <c r="EA130" i="1"/>
  <c r="EM130" i="1" s="1"/>
  <c r="DW126" i="1"/>
  <c r="EI126" i="1" s="1"/>
  <c r="EB128" i="1"/>
  <c r="EN128" i="1" s="1"/>
  <c r="DU121" i="1"/>
  <c r="EG121" i="1" s="1"/>
  <c r="EF128" i="1"/>
  <c r="ER128" i="1" s="1"/>
  <c r="ED130" i="1"/>
  <c r="EP130" i="1" s="1"/>
  <c r="DU119" i="1"/>
  <c r="EG119" i="1" s="1"/>
  <c r="EF124" i="1"/>
  <c r="ER124" i="1" s="1"/>
  <c r="DV125" i="1"/>
  <c r="EH125" i="1" s="1"/>
  <c r="EB116" i="1"/>
  <c r="EN116" i="1" s="1"/>
  <c r="EE120" i="1"/>
  <c r="EQ120" i="1" s="1"/>
  <c r="DU127" i="1"/>
  <c r="EG127" i="1" s="1"/>
  <c r="ED125" i="1"/>
  <c r="EP125" i="1" s="1"/>
  <c r="EF117" i="1"/>
  <c r="ER117" i="1" s="1"/>
  <c r="EE122" i="1"/>
  <c r="EQ122" i="1" s="1"/>
  <c r="DU120" i="1"/>
  <c r="EG120" i="1" s="1"/>
  <c r="DV120" i="1"/>
  <c r="EH120" i="1" s="1"/>
  <c r="DW127" i="1"/>
  <c r="EI127" i="1" s="1"/>
  <c r="DY130" i="1"/>
  <c r="EK130" i="1" s="1"/>
  <c r="DZ118" i="1"/>
  <c r="EL118" i="1" s="1"/>
  <c r="DY122" i="1"/>
  <c r="EK122" i="1" s="1"/>
  <c r="EF123" i="1"/>
  <c r="ER123" i="1" s="1"/>
  <c r="DV118" i="1"/>
  <c r="EH118" i="1" s="1"/>
  <c r="DU126" i="1"/>
  <c r="EG126" i="1" s="1"/>
  <c r="DV128" i="1"/>
  <c r="EH128" i="1" s="1"/>
  <c r="DU128" i="1"/>
  <c r="EG128" i="1" s="1"/>
  <c r="DZ122" i="1"/>
  <c r="EL122" i="1" s="1"/>
  <c r="EC128" i="1"/>
  <c r="EO128" i="1" s="1"/>
  <c r="DW129" i="1"/>
  <c r="EI129" i="1" s="1"/>
  <c r="DZ129" i="1"/>
  <c r="EL129" i="1" s="1"/>
  <c r="DZ125" i="1"/>
  <c r="EL125" i="1" s="1"/>
  <c r="ED122" i="1"/>
  <c r="EP122" i="1" s="1"/>
  <c r="EA117" i="1"/>
  <c r="EM117" i="1" s="1"/>
  <c r="EB123" i="1"/>
  <c r="EN123" i="1" s="1"/>
  <c r="ED124" i="1"/>
  <c r="EP124" i="1" s="1"/>
  <c r="DU130" i="1"/>
  <c r="EG130" i="1" s="1"/>
  <c r="DZ117" i="1"/>
  <c r="EL117" i="1" s="1"/>
  <c r="DY131" i="1"/>
  <c r="EK131" i="1" s="1"/>
  <c r="DV116" i="1"/>
  <c r="EH116" i="1" s="1"/>
  <c r="DZ130" i="1"/>
  <c r="EL130" i="1" s="1"/>
  <c r="DW121" i="1"/>
  <c r="EI121" i="1" s="1"/>
  <c r="EB121" i="1"/>
  <c r="EN121" i="1" s="1"/>
  <c r="EC123" i="1"/>
  <c r="EO123" i="1" s="1"/>
  <c r="ED117" i="1"/>
  <c r="EP117" i="1" s="1"/>
  <c r="EE123" i="1"/>
  <c r="EQ123" i="1" s="1"/>
  <c r="EB127" i="1"/>
  <c r="EN127" i="1" s="1"/>
  <c r="EE126" i="1"/>
  <c r="EQ126" i="1" s="1"/>
  <c r="EC130" i="1"/>
  <c r="EO130" i="1" s="1"/>
  <c r="ED120" i="1"/>
  <c r="EP120" i="1" s="1"/>
  <c r="ED26" i="1"/>
  <c r="EP26" i="1" s="1"/>
  <c r="ED9" i="1"/>
  <c r="EP9" i="1" s="1"/>
  <c r="EA98" i="1"/>
  <c r="EM98" i="1" s="1"/>
  <c r="ED22" i="1"/>
  <c r="EP22" i="1" s="1"/>
  <c r="ED74" i="1"/>
  <c r="EP74" i="1" s="1"/>
  <c r="ED59" i="1"/>
  <c r="EP59" i="1" s="1"/>
  <c r="ED41" i="1"/>
  <c r="EP41" i="1" s="1"/>
  <c r="EA97" i="1"/>
  <c r="EM97" i="1" s="1"/>
  <c r="EA38" i="1"/>
  <c r="EM38" i="1" s="1"/>
  <c r="ED17" i="1"/>
  <c r="EP17" i="1" s="1"/>
  <c r="EA64" i="1"/>
  <c r="EM64" i="1" s="1"/>
  <c r="EA48" i="1"/>
  <c r="EM48" i="1" s="1"/>
  <c r="ED78" i="1"/>
  <c r="EP78" i="1" s="1"/>
  <c r="EA34" i="1"/>
  <c r="EM34" i="1" s="1"/>
  <c r="ED97" i="1"/>
  <c r="EP97" i="1" s="1"/>
  <c r="ED79" i="1"/>
  <c r="EP79" i="1" s="1"/>
  <c r="EA25" i="1"/>
  <c r="EM25" i="1" s="1"/>
  <c r="EA51" i="1"/>
  <c r="EM51" i="1" s="1"/>
  <c r="EA79" i="1"/>
  <c r="EM79" i="1" s="1"/>
  <c r="ED6" i="1"/>
  <c r="EP6" i="1" s="1"/>
  <c r="EA105" i="1"/>
  <c r="EM105" i="1" s="1"/>
  <c r="EA104" i="1"/>
  <c r="EM104" i="1" s="1"/>
  <c r="EA36" i="1"/>
  <c r="EM36" i="1" s="1"/>
  <c r="EA31" i="1"/>
  <c r="EM31" i="1" s="1"/>
  <c r="EA18" i="1"/>
  <c r="EM18" i="1" s="1"/>
  <c r="EA84" i="1"/>
  <c r="EM84" i="1" s="1"/>
  <c r="ED19" i="1"/>
  <c r="EP19" i="1" s="1"/>
  <c r="ED46" i="1"/>
  <c r="EP46" i="1" s="1"/>
  <c r="ED64" i="1"/>
  <c r="EP64" i="1" s="1"/>
  <c r="EA89" i="1"/>
  <c r="EM89" i="1" s="1"/>
  <c r="EA40" i="1"/>
  <c r="EM40" i="1" s="1"/>
  <c r="EA33" i="1"/>
  <c r="EM33" i="1" s="1"/>
  <c r="ED32" i="1"/>
  <c r="EP32" i="1" s="1"/>
  <c r="ED57" i="1"/>
  <c r="EP57" i="1" s="1"/>
  <c r="EA92" i="1"/>
  <c r="EM92" i="1" s="1"/>
  <c r="EA16" i="1"/>
  <c r="EM16" i="1" s="1"/>
  <c r="ED62" i="1"/>
  <c r="EP62" i="1" s="1"/>
  <c r="ED86" i="1"/>
  <c r="EP86" i="1" s="1"/>
  <c r="EA73" i="1"/>
  <c r="EM73" i="1" s="1"/>
  <c r="EA62" i="1"/>
  <c r="EM62" i="1" s="1"/>
  <c r="EA43" i="1"/>
  <c r="EM43" i="1" s="1"/>
  <c r="ED76" i="1"/>
  <c r="EP76" i="1" s="1"/>
  <c r="EA50" i="1"/>
  <c r="EM50" i="1" s="1"/>
  <c r="EA107" i="1"/>
  <c r="EM107" i="1" s="1"/>
  <c r="ED8" i="1"/>
  <c r="EP8" i="1" s="1"/>
  <c r="ED48" i="1"/>
  <c r="EP48" i="1" s="1"/>
  <c r="ED39" i="1"/>
  <c r="EP39" i="1" s="1"/>
  <c r="ED31" i="1"/>
  <c r="EP31" i="1" s="1"/>
  <c r="ED114" i="1"/>
  <c r="EP114" i="1" s="1"/>
  <c r="ED60" i="1"/>
  <c r="EP60" i="1" s="1"/>
  <c r="EA44" i="1"/>
  <c r="EM44" i="1" s="1"/>
  <c r="EA99" i="1"/>
  <c r="EM99" i="1" s="1"/>
  <c r="EA74" i="1"/>
  <c r="EM74" i="1" s="1"/>
  <c r="ED65" i="1"/>
  <c r="EP65" i="1" s="1"/>
  <c r="ED91" i="1"/>
  <c r="EP91" i="1" s="1"/>
  <c r="ED72" i="1"/>
  <c r="EP72" i="1" s="1"/>
  <c r="ED12" i="1"/>
  <c r="EP12" i="1" s="1"/>
  <c r="ED34" i="1"/>
  <c r="EP34" i="1" s="1"/>
  <c r="ED30" i="1"/>
  <c r="EP30" i="1" s="1"/>
  <c r="ED93" i="1"/>
  <c r="EP93" i="1" s="1"/>
  <c r="EA32" i="1"/>
  <c r="EM32" i="1" s="1"/>
  <c r="EA83" i="1"/>
  <c r="EM83" i="1" s="1"/>
  <c r="ED96" i="1"/>
  <c r="EP96" i="1" s="1"/>
  <c r="ED83" i="1"/>
  <c r="EP83" i="1" s="1"/>
  <c r="ED66" i="1"/>
  <c r="EP66" i="1" s="1"/>
  <c r="ED55" i="1"/>
  <c r="EP55" i="1" s="1"/>
  <c r="EA114" i="1"/>
  <c r="EM114" i="1" s="1"/>
  <c r="ED38" i="1"/>
  <c r="EP38" i="1" s="1"/>
  <c r="EA27" i="1"/>
  <c r="EM27" i="1" s="1"/>
  <c r="EA5" i="1"/>
  <c r="EM5" i="1" s="1"/>
  <c r="ED63" i="1"/>
  <c r="EP63" i="1" s="1"/>
  <c r="EA102" i="1"/>
  <c r="EM102" i="1" s="1"/>
  <c r="ED40" i="1"/>
  <c r="EP40" i="1" s="1"/>
  <c r="EA87" i="1"/>
  <c r="EM87" i="1" s="1"/>
  <c r="EA53" i="1"/>
  <c r="EM53" i="1" s="1"/>
  <c r="EA91" i="1"/>
  <c r="EM91" i="1" s="1"/>
  <c r="ED51" i="1"/>
  <c r="EP51" i="1" s="1"/>
  <c r="EA13" i="1"/>
  <c r="EM13" i="1" s="1"/>
  <c r="ED142" i="1"/>
  <c r="EP142" i="1" s="1"/>
  <c r="EA72" i="1"/>
  <c r="EM72" i="1" s="1"/>
  <c r="ED94" i="1"/>
  <c r="EP94" i="1" s="1"/>
  <c r="EE37" i="1"/>
  <c r="EQ37" i="1" s="1"/>
  <c r="EE46" i="1"/>
  <c r="EQ46" i="1" s="1"/>
  <c r="EE92" i="1"/>
  <c r="EQ92" i="1" s="1"/>
  <c r="DY48" i="1"/>
  <c r="EK48" i="1" s="1"/>
  <c r="EE7" i="1"/>
  <c r="EQ7" i="1" s="1"/>
  <c r="EF43" i="1"/>
  <c r="ER43" i="1" s="1"/>
  <c r="DV38" i="1"/>
  <c r="EH38" i="1" s="1"/>
  <c r="EA101" i="1"/>
  <c r="EM101" i="1" s="1"/>
  <c r="EA35" i="1"/>
  <c r="EM35" i="1" s="1"/>
  <c r="ED56" i="1"/>
  <c r="EP56" i="1" s="1"/>
  <c r="ED27" i="1"/>
  <c r="EP27" i="1" s="1"/>
  <c r="ED106" i="1"/>
  <c r="EP106" i="1" s="1"/>
  <c r="EC69" i="1"/>
  <c r="EO69" i="1" s="1"/>
  <c r="EC67" i="1"/>
  <c r="EO67" i="1" s="1"/>
  <c r="EC78" i="1"/>
  <c r="EO78" i="1" s="1"/>
  <c r="EC40" i="1"/>
  <c r="EO40" i="1" s="1"/>
  <c r="EC51" i="1"/>
  <c r="EO51" i="1" s="1"/>
  <c r="EC7" i="1"/>
  <c r="EO7" i="1" s="1"/>
  <c r="EC57" i="1"/>
  <c r="EO57" i="1" s="1"/>
  <c r="EC14" i="1"/>
  <c r="EO14" i="1" s="1"/>
  <c r="ED5" i="1"/>
  <c r="EP5" i="1" s="1"/>
  <c r="EA88" i="1"/>
  <c r="EM88" i="1" s="1"/>
  <c r="EA75" i="1"/>
  <c r="EM75" i="1" s="1"/>
  <c r="ED77" i="1"/>
  <c r="EP77" i="1" s="1"/>
  <c r="ED89" i="1"/>
  <c r="EP89" i="1" s="1"/>
  <c r="EA94" i="1"/>
  <c r="EM94" i="1" s="1"/>
  <c r="EA65" i="1"/>
  <c r="EM65" i="1" s="1"/>
  <c r="EA29" i="1"/>
  <c r="EM29" i="1" s="1"/>
  <c r="EA71" i="1"/>
  <c r="EM71" i="1" s="1"/>
  <c r="ED54" i="1"/>
  <c r="EP54" i="1" s="1"/>
  <c r="ED45" i="1"/>
  <c r="EP45" i="1" s="1"/>
  <c r="ED7" i="1"/>
  <c r="EP7" i="1" s="1"/>
  <c r="ED84" i="1"/>
  <c r="EP84" i="1" s="1"/>
  <c r="ED11" i="1"/>
  <c r="EP11" i="1" s="1"/>
  <c r="EA95" i="1"/>
  <c r="EM95" i="1" s="1"/>
  <c r="EA19" i="1"/>
  <c r="EM19" i="1" s="1"/>
  <c r="ED43" i="1"/>
  <c r="EP43" i="1" s="1"/>
  <c r="ED81" i="1"/>
  <c r="EP81" i="1" s="1"/>
  <c r="ED95" i="1"/>
  <c r="EP95" i="1" s="1"/>
  <c r="ED36" i="1"/>
  <c r="EP36" i="1" s="1"/>
  <c r="ED21" i="1"/>
  <c r="EP21" i="1" s="1"/>
  <c r="ED108" i="1"/>
  <c r="EP108" i="1" s="1"/>
  <c r="ED50" i="1"/>
  <c r="EP50" i="1" s="1"/>
  <c r="EA24" i="1"/>
  <c r="EM24" i="1" s="1"/>
  <c r="ED103" i="1"/>
  <c r="EP103" i="1" s="1"/>
  <c r="EA39" i="1"/>
  <c r="EM39" i="1" s="1"/>
  <c r="EA63" i="1"/>
  <c r="EM63" i="1" s="1"/>
  <c r="EA26" i="1"/>
  <c r="EM26" i="1" s="1"/>
  <c r="EA41" i="1"/>
  <c r="EM41" i="1" s="1"/>
  <c r="ED112" i="1"/>
  <c r="EP112" i="1" s="1"/>
  <c r="ED101" i="1"/>
  <c r="EP101" i="1" s="1"/>
  <c r="EA21" i="1"/>
  <c r="EM21" i="1" s="1"/>
  <c r="EA11" i="1"/>
  <c r="EM11" i="1" s="1"/>
  <c r="EA9" i="1"/>
  <c r="EM9" i="1" s="1"/>
  <c r="ED35" i="1"/>
  <c r="EP35" i="1" s="1"/>
  <c r="EA69" i="1"/>
  <c r="EM69" i="1" s="1"/>
  <c r="ED98" i="1"/>
  <c r="EP98" i="1" s="1"/>
  <c r="EA54" i="1"/>
  <c r="EM54" i="1" s="1"/>
  <c r="ED85" i="1"/>
  <c r="EP85" i="1" s="1"/>
  <c r="ED14" i="1"/>
  <c r="EP14" i="1" s="1"/>
  <c r="ED68" i="1"/>
  <c r="EP68" i="1" s="1"/>
  <c r="ED67" i="1"/>
  <c r="EP67" i="1" s="1"/>
  <c r="ED28" i="1"/>
  <c r="EP28" i="1" s="1"/>
  <c r="ED110" i="1"/>
  <c r="EP110" i="1" s="1"/>
  <c r="EA111" i="1"/>
  <c r="EM111" i="1" s="1"/>
  <c r="EA96" i="1"/>
  <c r="EM96" i="1" s="1"/>
  <c r="EA70" i="1"/>
  <c r="EM70" i="1" s="1"/>
  <c r="EA113" i="1"/>
  <c r="EM113" i="1" s="1"/>
  <c r="ED80" i="1"/>
  <c r="EP80" i="1" s="1"/>
  <c r="ED53" i="1"/>
  <c r="EP53" i="1" s="1"/>
  <c r="ED52" i="1"/>
  <c r="EP52" i="1" s="1"/>
  <c r="ED115" i="1"/>
  <c r="EP115" i="1" s="1"/>
  <c r="EA112" i="1"/>
  <c r="EM112" i="1" s="1"/>
  <c r="EA77" i="1"/>
  <c r="EM77" i="1" s="1"/>
  <c r="ED25" i="1"/>
  <c r="EP25" i="1" s="1"/>
  <c r="EC74" i="1"/>
  <c r="EO74" i="1" s="1"/>
  <c r="EC96" i="1"/>
  <c r="EO96" i="1" s="1"/>
  <c r="EC109" i="1"/>
  <c r="EO109" i="1" s="1"/>
  <c r="EC39" i="1"/>
  <c r="EO39" i="1" s="1"/>
  <c r="EC90" i="1"/>
  <c r="EO90" i="1" s="1"/>
  <c r="EC70" i="1"/>
  <c r="EO70" i="1" s="1"/>
  <c r="EC79" i="1"/>
  <c r="EO79" i="1" s="1"/>
  <c r="EA80" i="1"/>
  <c r="EM80" i="1" s="1"/>
  <c r="EA55" i="1"/>
  <c r="EM55" i="1" s="1"/>
  <c r="EA110" i="1"/>
  <c r="EM110" i="1" s="1"/>
  <c r="EA76" i="1"/>
  <c r="EM76" i="1" s="1"/>
  <c r="ED13" i="1"/>
  <c r="EP13" i="1" s="1"/>
  <c r="EA30" i="1"/>
  <c r="EM30" i="1" s="1"/>
  <c r="EC45" i="1"/>
  <c r="EO45" i="1" s="1"/>
  <c r="EC65" i="1"/>
  <c r="EO65" i="1" s="1"/>
  <c r="EC142" i="1"/>
  <c r="EO142" i="1" s="1"/>
  <c r="EC68" i="1"/>
  <c r="EO68" i="1" s="1"/>
  <c r="EC59" i="1"/>
  <c r="EO59" i="1" s="1"/>
  <c r="EC23" i="1"/>
  <c r="EO23" i="1" s="1"/>
  <c r="EC99" i="1"/>
  <c r="EO99" i="1" s="1"/>
  <c r="EC106" i="1"/>
  <c r="EO106" i="1" s="1"/>
  <c r="EC110" i="1"/>
  <c r="EO110" i="1" s="1"/>
  <c r="EA81" i="1"/>
  <c r="EM81" i="1" s="1"/>
  <c r="DU31" i="1"/>
  <c r="EG31" i="1" s="1"/>
  <c r="DX54" i="1"/>
  <c r="EJ54" i="1" s="1"/>
  <c r="DX8" i="1"/>
  <c r="EJ8" i="1" s="1"/>
  <c r="DU100" i="1"/>
  <c r="EG100" i="1" s="1"/>
  <c r="DX115" i="1"/>
  <c r="EJ115" i="1" s="1"/>
  <c r="DX112" i="1"/>
  <c r="EJ112" i="1" s="1"/>
  <c r="DX60" i="1"/>
  <c r="EJ60" i="1" s="1"/>
  <c r="DX86" i="1"/>
  <c r="EJ86" i="1" s="1"/>
  <c r="DX97" i="1"/>
  <c r="EJ97" i="1" s="1"/>
  <c r="DU22" i="1"/>
  <c r="EG22" i="1" s="1"/>
  <c r="DX91" i="1"/>
  <c r="EJ91" i="1" s="1"/>
  <c r="DX105" i="1"/>
  <c r="EJ105" i="1" s="1"/>
  <c r="DX101" i="1"/>
  <c r="EJ101" i="1" s="1"/>
  <c r="DX63" i="1"/>
  <c r="EJ63" i="1" s="1"/>
  <c r="DX107" i="1"/>
  <c r="EJ107" i="1" s="1"/>
  <c r="DU114" i="1"/>
  <c r="EG114" i="1" s="1"/>
  <c r="DX34" i="1"/>
  <c r="EJ34" i="1" s="1"/>
  <c r="DX22" i="1"/>
  <c r="EJ22" i="1" s="1"/>
  <c r="DU92" i="1"/>
  <c r="EG92" i="1" s="1"/>
  <c r="DX21" i="1"/>
  <c r="EJ21" i="1" s="1"/>
  <c r="DX16" i="1"/>
  <c r="EJ16" i="1" s="1"/>
  <c r="DU26" i="1"/>
  <c r="EG26" i="1" s="1"/>
  <c r="DZ23" i="1"/>
  <c r="EL23" i="1" s="1"/>
  <c r="DZ19" i="1"/>
  <c r="EL19" i="1" s="1"/>
  <c r="DZ57" i="1"/>
  <c r="EL57" i="1" s="1"/>
  <c r="DZ5" i="1"/>
  <c r="EL5" i="1" s="1"/>
  <c r="EC16" i="1"/>
  <c r="EO16" i="1" s="1"/>
  <c r="DZ106" i="1"/>
  <c r="EL106" i="1" s="1"/>
  <c r="EC76" i="1"/>
  <c r="EO76" i="1" s="1"/>
  <c r="DZ42" i="1"/>
  <c r="EL42" i="1" s="1"/>
  <c r="DZ20" i="1"/>
  <c r="EL20" i="1" s="1"/>
  <c r="DZ93" i="1"/>
  <c r="EL93" i="1" s="1"/>
  <c r="EC29" i="1"/>
  <c r="EO29" i="1" s="1"/>
  <c r="DZ13" i="1"/>
  <c r="EL13" i="1" s="1"/>
  <c r="DZ65" i="1"/>
  <c r="EL65" i="1" s="1"/>
  <c r="EC71" i="1"/>
  <c r="EO71" i="1" s="1"/>
  <c r="DZ38" i="1"/>
  <c r="EL38" i="1" s="1"/>
  <c r="DZ100" i="1"/>
  <c r="EL100" i="1" s="1"/>
  <c r="DZ31" i="1"/>
  <c r="EL31" i="1" s="1"/>
  <c r="DZ56" i="1"/>
  <c r="EL56" i="1" s="1"/>
  <c r="DZ90" i="1"/>
  <c r="EL90" i="1" s="1"/>
  <c r="DZ14" i="1"/>
  <c r="EL14" i="1" s="1"/>
  <c r="DZ45" i="1"/>
  <c r="EL45" i="1" s="1"/>
  <c r="EC77" i="1"/>
  <c r="EO77" i="1" s="1"/>
  <c r="EC37" i="1"/>
  <c r="EO37" i="1" s="1"/>
  <c r="EC89" i="1"/>
  <c r="EO89" i="1" s="1"/>
  <c r="DZ107" i="1"/>
  <c r="EL107" i="1" s="1"/>
  <c r="EC54" i="1"/>
  <c r="EO54" i="1" s="1"/>
  <c r="DZ12" i="1"/>
  <c r="EL12" i="1" s="1"/>
  <c r="DZ10" i="1"/>
  <c r="EL10" i="1" s="1"/>
  <c r="DZ113" i="1"/>
  <c r="EL113" i="1" s="1"/>
  <c r="DZ24" i="1"/>
  <c r="EL24" i="1" s="1"/>
  <c r="DZ48" i="1"/>
  <c r="EL48" i="1" s="1"/>
  <c r="EC18" i="1"/>
  <c r="EO18" i="1" s="1"/>
  <c r="DZ94" i="1"/>
  <c r="EL94" i="1" s="1"/>
  <c r="DZ54" i="1"/>
  <c r="EL54" i="1" s="1"/>
  <c r="DZ17" i="1"/>
  <c r="EL17" i="1" s="1"/>
  <c r="DZ79" i="1"/>
  <c r="EL79" i="1" s="1"/>
  <c r="DZ83" i="1"/>
  <c r="EL83" i="1" s="1"/>
  <c r="EC5" i="1"/>
  <c r="EO5" i="1" s="1"/>
  <c r="EC9" i="1"/>
  <c r="EO9" i="1" s="1"/>
  <c r="EC19" i="1"/>
  <c r="EO19" i="1" s="1"/>
  <c r="DZ41" i="1"/>
  <c r="EL41" i="1" s="1"/>
  <c r="DZ11" i="1"/>
  <c r="EL11" i="1" s="1"/>
  <c r="EC114" i="1"/>
  <c r="EO114" i="1" s="1"/>
  <c r="DZ61" i="1"/>
  <c r="EL61" i="1" s="1"/>
  <c r="EC88" i="1"/>
  <c r="EO88" i="1" s="1"/>
  <c r="DZ75" i="1"/>
  <c r="EL75" i="1" s="1"/>
  <c r="EC56" i="1"/>
  <c r="EO56" i="1" s="1"/>
  <c r="DZ115" i="1"/>
  <c r="EL115" i="1" s="1"/>
  <c r="EC26" i="1"/>
  <c r="EO26" i="1" s="1"/>
  <c r="EC6" i="1"/>
  <c r="EO6" i="1" s="1"/>
  <c r="EC46" i="1"/>
  <c r="EO46" i="1" s="1"/>
  <c r="DZ103" i="1"/>
  <c r="EL103" i="1" s="1"/>
  <c r="EC107" i="1"/>
  <c r="EO107" i="1" s="1"/>
  <c r="DZ112" i="1"/>
  <c r="EL112" i="1" s="1"/>
  <c r="DZ37" i="1"/>
  <c r="EL37" i="1" s="1"/>
  <c r="DZ33" i="1"/>
  <c r="EL33" i="1" s="1"/>
  <c r="DZ60" i="1"/>
  <c r="EL60" i="1" s="1"/>
  <c r="EC82" i="1"/>
  <c r="EO82" i="1" s="1"/>
  <c r="DZ69" i="1"/>
  <c r="EL69" i="1" s="1"/>
  <c r="DZ53" i="1"/>
  <c r="EL53" i="1" s="1"/>
  <c r="DZ36" i="1"/>
  <c r="EL36" i="1" s="1"/>
  <c r="EC81" i="1"/>
  <c r="EO81" i="1" s="1"/>
  <c r="DZ62" i="1"/>
  <c r="EL62" i="1" s="1"/>
  <c r="EC52" i="1"/>
  <c r="EO52" i="1" s="1"/>
  <c r="DZ84" i="1"/>
  <c r="EL84" i="1" s="1"/>
  <c r="EC33" i="1"/>
  <c r="EO33" i="1" s="1"/>
  <c r="DZ29" i="1"/>
  <c r="EL29" i="1" s="1"/>
  <c r="DZ89" i="1"/>
  <c r="EL89" i="1" s="1"/>
  <c r="DZ104" i="1"/>
  <c r="EL104" i="1" s="1"/>
  <c r="DZ87" i="1"/>
  <c r="EL87" i="1" s="1"/>
  <c r="DZ16" i="1"/>
  <c r="EL16" i="1" s="1"/>
  <c r="DZ114" i="1"/>
  <c r="EL114" i="1" s="1"/>
  <c r="DZ80" i="1"/>
  <c r="EL80" i="1" s="1"/>
  <c r="DZ34" i="1"/>
  <c r="EL34" i="1" s="1"/>
  <c r="DZ46" i="1"/>
  <c r="EL46" i="1" s="1"/>
  <c r="DZ66" i="1"/>
  <c r="EL66" i="1" s="1"/>
  <c r="DZ95" i="1"/>
  <c r="EL95" i="1" s="1"/>
  <c r="DZ51" i="1"/>
  <c r="EL51" i="1" s="1"/>
  <c r="DZ109" i="1"/>
  <c r="EL109" i="1" s="1"/>
  <c r="DZ58" i="1"/>
  <c r="EL58" i="1" s="1"/>
  <c r="DZ49" i="1"/>
  <c r="EL49" i="1" s="1"/>
  <c r="EC101" i="1"/>
  <c r="EO101" i="1" s="1"/>
  <c r="DZ82" i="1"/>
  <c r="EL82" i="1" s="1"/>
  <c r="DZ44" i="1"/>
  <c r="EL44" i="1" s="1"/>
  <c r="DZ72" i="1"/>
  <c r="EL72" i="1" s="1"/>
  <c r="DZ81" i="1"/>
  <c r="EL81" i="1" s="1"/>
  <c r="DZ92" i="1"/>
  <c r="EL92" i="1" s="1"/>
  <c r="EC49" i="1"/>
  <c r="EO49" i="1" s="1"/>
  <c r="EC48" i="1"/>
  <c r="EO48" i="1" s="1"/>
  <c r="EC61" i="1"/>
  <c r="EO61" i="1" s="1"/>
  <c r="EC8" i="1"/>
  <c r="EO8" i="1" s="1"/>
  <c r="DZ39" i="1"/>
  <c r="EL39" i="1" s="1"/>
  <c r="EC53" i="1"/>
  <c r="EO53" i="1" s="1"/>
  <c r="DZ101" i="1"/>
  <c r="EL101" i="1" s="1"/>
  <c r="DZ40" i="1"/>
  <c r="EL40" i="1" s="1"/>
  <c r="EC30" i="1"/>
  <c r="EO30" i="1" s="1"/>
  <c r="DZ102" i="1"/>
  <c r="EL102" i="1" s="1"/>
  <c r="DZ91" i="1"/>
  <c r="EL91" i="1" s="1"/>
  <c r="EC92" i="1"/>
  <c r="EO92" i="1" s="1"/>
  <c r="DZ99" i="1"/>
  <c r="EL99" i="1" s="1"/>
  <c r="EC27" i="1"/>
  <c r="EO27" i="1" s="1"/>
  <c r="DZ105" i="1"/>
  <c r="EL105" i="1" s="1"/>
  <c r="EC43" i="1"/>
  <c r="EO43" i="1" s="1"/>
  <c r="EC87" i="1"/>
  <c r="EO87" i="1" s="1"/>
  <c r="DZ96" i="1"/>
  <c r="EL96" i="1" s="1"/>
  <c r="EC102" i="1"/>
  <c r="EO102" i="1" s="1"/>
  <c r="EC72" i="1"/>
  <c r="EO72" i="1" s="1"/>
  <c r="EC11" i="1"/>
  <c r="EO11" i="1" s="1"/>
  <c r="DZ32" i="1"/>
  <c r="EL32" i="1" s="1"/>
  <c r="DZ85" i="1"/>
  <c r="EL85" i="1" s="1"/>
  <c r="DZ71" i="1"/>
  <c r="EL71" i="1" s="1"/>
  <c r="DZ25" i="1"/>
  <c r="EL25" i="1" s="1"/>
  <c r="EC62" i="1"/>
  <c r="EO62" i="1" s="1"/>
  <c r="DZ50" i="1"/>
  <c r="EL50" i="1" s="1"/>
  <c r="EC98" i="1"/>
  <c r="EO98" i="1" s="1"/>
  <c r="EC83" i="1"/>
  <c r="EO83" i="1" s="1"/>
  <c r="DX44" i="1"/>
  <c r="EJ44" i="1" s="1"/>
  <c r="DX113" i="1"/>
  <c r="EJ113" i="1" s="1"/>
  <c r="DX79" i="1"/>
  <c r="EJ79" i="1" s="1"/>
  <c r="DX53" i="1"/>
  <c r="EJ53" i="1" s="1"/>
  <c r="DX69" i="1"/>
  <c r="EJ69" i="1" s="1"/>
  <c r="DX20" i="1"/>
  <c r="EJ20" i="1" s="1"/>
  <c r="DX65" i="1"/>
  <c r="EJ65" i="1" s="1"/>
  <c r="DX14" i="1"/>
  <c r="EJ14" i="1" s="1"/>
  <c r="DX17" i="1"/>
  <c r="EJ17" i="1" s="1"/>
  <c r="DX29" i="1"/>
  <c r="EJ29" i="1" s="1"/>
  <c r="DX52" i="1"/>
  <c r="EJ52" i="1" s="1"/>
  <c r="DX15" i="1"/>
  <c r="EJ15" i="1" s="1"/>
  <c r="DX59" i="1"/>
  <c r="EJ59" i="1" s="1"/>
  <c r="DX5" i="1"/>
  <c r="EJ5" i="1" s="1"/>
  <c r="DX40" i="1"/>
  <c r="EJ40" i="1" s="1"/>
  <c r="DX94" i="1"/>
  <c r="EJ94" i="1" s="1"/>
  <c r="DX75" i="1"/>
  <c r="EJ75" i="1" s="1"/>
  <c r="EB28" i="1"/>
  <c r="EN28" i="1" s="1"/>
  <c r="DX70" i="1"/>
  <c r="EJ70" i="1" s="1"/>
  <c r="EB108" i="1"/>
  <c r="EN108" i="1" s="1"/>
  <c r="EB81" i="1"/>
  <c r="EN81" i="1" s="1"/>
  <c r="DU28" i="1"/>
  <c r="EG28" i="1" s="1"/>
  <c r="DU45" i="1"/>
  <c r="EG45" i="1" s="1"/>
  <c r="DU70" i="1"/>
  <c r="EG70" i="1" s="1"/>
  <c r="DU25" i="1"/>
  <c r="EG25" i="1" s="1"/>
  <c r="EB40" i="1"/>
  <c r="EN40" i="1" s="1"/>
  <c r="DU72" i="1"/>
  <c r="EG72" i="1" s="1"/>
  <c r="DU81" i="1"/>
  <c r="EG81" i="1" s="1"/>
  <c r="DU112" i="1"/>
  <c r="EG112" i="1" s="1"/>
  <c r="DU95" i="1"/>
  <c r="EG95" i="1" s="1"/>
  <c r="EB77" i="1"/>
  <c r="EN77" i="1" s="1"/>
  <c r="EA100" i="1"/>
  <c r="EM100" i="1" s="1"/>
  <c r="ED73" i="1"/>
  <c r="EP73" i="1" s="1"/>
  <c r="EA17" i="1"/>
  <c r="EM17" i="1" s="1"/>
  <c r="EA23" i="1"/>
  <c r="EM23" i="1" s="1"/>
  <c r="ED107" i="1"/>
  <c r="EP107" i="1" s="1"/>
  <c r="EB95" i="1"/>
  <c r="EN95" i="1" s="1"/>
  <c r="DU41" i="1"/>
  <c r="EG41" i="1" s="1"/>
  <c r="DU55" i="1"/>
  <c r="EG55" i="1" s="1"/>
  <c r="DU42" i="1"/>
  <c r="EG42" i="1" s="1"/>
  <c r="DU90" i="1"/>
  <c r="EG90" i="1" s="1"/>
  <c r="EB31" i="1"/>
  <c r="EN31" i="1" s="1"/>
  <c r="EB53" i="1"/>
  <c r="EN53" i="1" s="1"/>
  <c r="DU14" i="1"/>
  <c r="EG14" i="1" s="1"/>
  <c r="DU24" i="1"/>
  <c r="EG24" i="1" s="1"/>
  <c r="EB13" i="1"/>
  <c r="EN13" i="1" s="1"/>
  <c r="EB41" i="1"/>
  <c r="EN41" i="1" s="1"/>
  <c r="DU7" i="1"/>
  <c r="EG7" i="1" s="1"/>
  <c r="EB48" i="1"/>
  <c r="EN48" i="1" s="1"/>
  <c r="EB55" i="1"/>
  <c r="EN55" i="1" s="1"/>
  <c r="DU98" i="1"/>
  <c r="EG98" i="1" s="1"/>
  <c r="DU84" i="1"/>
  <c r="EG84" i="1" s="1"/>
  <c r="DU34" i="1"/>
  <c r="EG34" i="1" s="1"/>
  <c r="EB67" i="1"/>
  <c r="EN67" i="1" s="1"/>
  <c r="DU37" i="1"/>
  <c r="EG37" i="1" s="1"/>
  <c r="DU36" i="1"/>
  <c r="EG36" i="1" s="1"/>
  <c r="DU13" i="1"/>
  <c r="EG13" i="1" s="1"/>
  <c r="EB60" i="1"/>
  <c r="EN60" i="1" s="1"/>
  <c r="DU74" i="1"/>
  <c r="EG74" i="1" s="1"/>
  <c r="EB88" i="1"/>
  <c r="EN88" i="1" s="1"/>
  <c r="EB97" i="1"/>
  <c r="EN97" i="1" s="1"/>
  <c r="DU40" i="1"/>
  <c r="EG40" i="1" s="1"/>
  <c r="EB83" i="1"/>
  <c r="EN83" i="1" s="1"/>
  <c r="DU19" i="1"/>
  <c r="EG19" i="1" s="1"/>
  <c r="EB46" i="1"/>
  <c r="EN46" i="1" s="1"/>
  <c r="EB29" i="1"/>
  <c r="EN29" i="1" s="1"/>
  <c r="DU64" i="1"/>
  <c r="EG64" i="1" s="1"/>
  <c r="DU39" i="1"/>
  <c r="EG39" i="1" s="1"/>
  <c r="DU57" i="1"/>
  <c r="EG57" i="1" s="1"/>
  <c r="DU88" i="1"/>
  <c r="EG88" i="1" s="1"/>
  <c r="DU6" i="1"/>
  <c r="EG6" i="1" s="1"/>
  <c r="EA6" i="1"/>
  <c r="EM6" i="1" s="1"/>
  <c r="EC13" i="1"/>
  <c r="EO13" i="1" s="1"/>
  <c r="EC36" i="1"/>
  <c r="EO36" i="1" s="1"/>
  <c r="EC104" i="1"/>
  <c r="EO104" i="1" s="1"/>
  <c r="EA14" i="1"/>
  <c r="EM14" i="1" s="1"/>
  <c r="EA58" i="1"/>
  <c r="EM58" i="1" s="1"/>
  <c r="DU113" i="1"/>
  <c r="EG113" i="1" s="1"/>
  <c r="EC47" i="1"/>
  <c r="EO47" i="1" s="1"/>
  <c r="ED33" i="1"/>
  <c r="EP33" i="1" s="1"/>
  <c r="DZ142" i="1"/>
  <c r="EL142" i="1" s="1"/>
  <c r="DZ43" i="1"/>
  <c r="EL43" i="1" s="1"/>
  <c r="DZ26" i="1"/>
  <c r="EL26" i="1" s="1"/>
  <c r="EB75" i="1"/>
  <c r="EN75" i="1" s="1"/>
  <c r="EA59" i="1"/>
  <c r="EM59" i="1" s="1"/>
  <c r="DZ73" i="1"/>
  <c r="EL73" i="1" s="1"/>
  <c r="DZ70" i="1"/>
  <c r="EL70" i="1" s="1"/>
  <c r="EA45" i="1"/>
  <c r="EM45" i="1" s="1"/>
  <c r="EB72" i="1"/>
  <c r="EN72" i="1" s="1"/>
  <c r="DU47" i="1"/>
  <c r="EG47" i="1" s="1"/>
  <c r="DU56" i="1"/>
  <c r="EG56" i="1" s="1"/>
  <c r="EC66" i="1"/>
  <c r="EO66" i="1" s="1"/>
  <c r="EC58" i="1"/>
  <c r="EO58" i="1" s="1"/>
  <c r="EC113" i="1"/>
  <c r="EO113" i="1" s="1"/>
  <c r="EC35" i="1"/>
  <c r="EO35" i="1" s="1"/>
  <c r="DZ68" i="1"/>
  <c r="EL68" i="1" s="1"/>
  <c r="ED105" i="1"/>
  <c r="EP105" i="1" s="1"/>
  <c r="DU29" i="1"/>
  <c r="EG29" i="1" s="1"/>
  <c r="ED23" i="1"/>
  <c r="EP23" i="1" s="1"/>
  <c r="EC64" i="1"/>
  <c r="EO64" i="1" s="1"/>
  <c r="EC41" i="1"/>
  <c r="EO41" i="1" s="1"/>
  <c r="DZ67" i="1"/>
  <c r="EL67" i="1" s="1"/>
  <c r="EA142" i="1"/>
  <c r="EM142" i="1" s="1"/>
  <c r="DZ108" i="1"/>
  <c r="EL108" i="1" s="1"/>
  <c r="DX33" i="1"/>
  <c r="EJ33" i="1" s="1"/>
  <c r="DX106" i="1"/>
  <c r="EJ106" i="1" s="1"/>
  <c r="DX74" i="1"/>
  <c r="EJ74" i="1" s="1"/>
  <c r="DX42" i="1"/>
  <c r="EJ42" i="1" s="1"/>
  <c r="DX23" i="1"/>
  <c r="EJ23" i="1" s="1"/>
  <c r="DX48" i="1"/>
  <c r="EJ48" i="1" s="1"/>
  <c r="DX25" i="1"/>
  <c r="EJ25" i="1" s="1"/>
  <c r="DX73" i="1"/>
  <c r="EJ73" i="1" s="1"/>
  <c r="EC86" i="1"/>
  <c r="EO86" i="1" s="1"/>
  <c r="DZ55" i="1"/>
  <c r="EL55" i="1" s="1"/>
  <c r="EC55" i="1"/>
  <c r="EO55" i="1" s="1"/>
  <c r="EC97" i="1"/>
  <c r="EO97" i="1" s="1"/>
  <c r="EC85" i="1"/>
  <c r="EO85" i="1" s="1"/>
  <c r="EC103" i="1"/>
  <c r="EO103" i="1" s="1"/>
  <c r="EC111" i="1"/>
  <c r="EO111" i="1" s="1"/>
  <c r="EC80" i="1"/>
  <c r="EO80" i="1" s="1"/>
  <c r="DZ8" i="1"/>
  <c r="EL8" i="1" s="1"/>
  <c r="EB5" i="1"/>
  <c r="EN5" i="1" s="1"/>
  <c r="DU52" i="1"/>
  <c r="EG52" i="1" s="1"/>
  <c r="EB52" i="1"/>
  <c r="EN52" i="1" s="1"/>
  <c r="DU44" i="1"/>
  <c r="EG44" i="1" s="1"/>
  <c r="EB17" i="1"/>
  <c r="EN17" i="1" s="1"/>
  <c r="DU59" i="1"/>
  <c r="EG59" i="1" s="1"/>
  <c r="DU86" i="1"/>
  <c r="EG86" i="1" s="1"/>
  <c r="EB36" i="1"/>
  <c r="EN36" i="1" s="1"/>
  <c r="EB106" i="1"/>
  <c r="EN106" i="1" s="1"/>
  <c r="EB6" i="1"/>
  <c r="EN6" i="1" s="1"/>
  <c r="DU18" i="1"/>
  <c r="EG18" i="1" s="1"/>
  <c r="EB57" i="1"/>
  <c r="EN57" i="1" s="1"/>
  <c r="DU11" i="1"/>
  <c r="EG11" i="1" s="1"/>
  <c r="EB10" i="1"/>
  <c r="EN10" i="1" s="1"/>
  <c r="DU68" i="1"/>
  <c r="EG68" i="1" s="1"/>
  <c r="EB25" i="1"/>
  <c r="EN25" i="1" s="1"/>
  <c r="EB18" i="1"/>
  <c r="EN18" i="1" s="1"/>
  <c r="EB45" i="1"/>
  <c r="EN45" i="1" s="1"/>
  <c r="EB76" i="1"/>
  <c r="EN76" i="1" s="1"/>
  <c r="DU33" i="1"/>
  <c r="EG33" i="1" s="1"/>
  <c r="EB23" i="1"/>
  <c r="EN23" i="1" s="1"/>
  <c r="DU10" i="1"/>
  <c r="EG10" i="1" s="1"/>
  <c r="DU8" i="1"/>
  <c r="EG8" i="1" s="1"/>
  <c r="EB94" i="1"/>
  <c r="EN94" i="1" s="1"/>
  <c r="EB89" i="1"/>
  <c r="EN89" i="1" s="1"/>
  <c r="EB59" i="1"/>
  <c r="EN59" i="1" s="1"/>
  <c r="DU58" i="1"/>
  <c r="EG58" i="1" s="1"/>
  <c r="DU53" i="1"/>
  <c r="EG53" i="1" s="1"/>
  <c r="EB102" i="1"/>
  <c r="EN102" i="1" s="1"/>
  <c r="EB93" i="1"/>
  <c r="EN93" i="1" s="1"/>
  <c r="EB74" i="1"/>
  <c r="EN74" i="1" s="1"/>
  <c r="EB35" i="1"/>
  <c r="EN35" i="1" s="1"/>
  <c r="DU108" i="1"/>
  <c r="EG108" i="1" s="1"/>
  <c r="EB84" i="1"/>
  <c r="EN84" i="1" s="1"/>
  <c r="EB62" i="1"/>
  <c r="EN62" i="1" s="1"/>
  <c r="DU94" i="1"/>
  <c r="EG94" i="1" s="1"/>
  <c r="EB68" i="1"/>
  <c r="EN68" i="1" s="1"/>
  <c r="EB70" i="1"/>
  <c r="EN70" i="1" s="1"/>
  <c r="EB12" i="1"/>
  <c r="EN12" i="1" s="1"/>
  <c r="EB65" i="1"/>
  <c r="EN65" i="1" s="1"/>
  <c r="EB112" i="1"/>
  <c r="EN112" i="1" s="1"/>
  <c r="DU5" i="1"/>
  <c r="EG5" i="1" s="1"/>
  <c r="DU75" i="1"/>
  <c r="EG75" i="1" s="1"/>
  <c r="DU35" i="1"/>
  <c r="EG35" i="1" s="1"/>
  <c r="EB82" i="1"/>
  <c r="EN82" i="1" s="1"/>
  <c r="EB73" i="1"/>
  <c r="EN73" i="1" s="1"/>
  <c r="EB80" i="1"/>
  <c r="EN80" i="1" s="1"/>
  <c r="EB11" i="1"/>
  <c r="EN11" i="1" s="1"/>
  <c r="DU21" i="1"/>
  <c r="EG21" i="1" s="1"/>
  <c r="DU109" i="1"/>
  <c r="EG109" i="1" s="1"/>
  <c r="DU67" i="1"/>
  <c r="EG67" i="1" s="1"/>
  <c r="EB22" i="1"/>
  <c r="EN22" i="1" s="1"/>
  <c r="DU62" i="1"/>
  <c r="EG62" i="1" s="1"/>
  <c r="EB100" i="1"/>
  <c r="EN100" i="1" s="1"/>
  <c r="DU30" i="1"/>
  <c r="EG30" i="1" s="1"/>
  <c r="EB33" i="1"/>
  <c r="EN33" i="1" s="1"/>
  <c r="EB8" i="1"/>
  <c r="EN8" i="1" s="1"/>
  <c r="EB49" i="1"/>
  <c r="EN49" i="1" s="1"/>
  <c r="DU77" i="1"/>
  <c r="EG77" i="1" s="1"/>
  <c r="DU43" i="1"/>
  <c r="EG43" i="1" s="1"/>
  <c r="DU61" i="1"/>
  <c r="EG61" i="1" s="1"/>
  <c r="EB34" i="1"/>
  <c r="EN34" i="1" s="1"/>
  <c r="EB39" i="1"/>
  <c r="EN39" i="1" s="1"/>
  <c r="EB30" i="1"/>
  <c r="EN30" i="1" s="1"/>
  <c r="DU50" i="1"/>
  <c r="EG50" i="1" s="1"/>
  <c r="EB105" i="1"/>
  <c r="EN105" i="1" s="1"/>
  <c r="EB37" i="1"/>
  <c r="EN37" i="1" s="1"/>
  <c r="DU85" i="1"/>
  <c r="EG85" i="1" s="1"/>
  <c r="EB111" i="1"/>
  <c r="EN111" i="1" s="1"/>
  <c r="EB98" i="1"/>
  <c r="EN98" i="1" s="1"/>
  <c r="DU101" i="1"/>
  <c r="EG101" i="1" s="1"/>
  <c r="EB114" i="1"/>
  <c r="EN114" i="1" s="1"/>
  <c r="EB47" i="1"/>
  <c r="EN47" i="1" s="1"/>
  <c r="DU63" i="1"/>
  <c r="EG63" i="1" s="1"/>
  <c r="EB16" i="1"/>
  <c r="EN16" i="1" s="1"/>
  <c r="EB42" i="1"/>
  <c r="EN42" i="1" s="1"/>
  <c r="EB109" i="1"/>
  <c r="EN109" i="1" s="1"/>
  <c r="DU97" i="1"/>
  <c r="EG97" i="1" s="1"/>
  <c r="DU107" i="1"/>
  <c r="EG107" i="1" s="1"/>
  <c r="EB27" i="1"/>
  <c r="EN27" i="1" s="1"/>
  <c r="DU82" i="1"/>
  <c r="EG82" i="1" s="1"/>
  <c r="DU54" i="1"/>
  <c r="EG54" i="1" s="1"/>
  <c r="EB7" i="1"/>
  <c r="EN7" i="1" s="1"/>
  <c r="EB21" i="1"/>
  <c r="EN21" i="1" s="1"/>
  <c r="EB103" i="1"/>
  <c r="EN103" i="1" s="1"/>
  <c r="EB50" i="1"/>
  <c r="EN50" i="1" s="1"/>
  <c r="EB92" i="1"/>
  <c r="EN92" i="1" s="1"/>
  <c r="DU105" i="1"/>
  <c r="EG105" i="1" s="1"/>
  <c r="EB71" i="1"/>
  <c r="EN71" i="1" s="1"/>
  <c r="EF69" i="1"/>
  <c r="ER69" i="1" s="1"/>
  <c r="DX51" i="1"/>
  <c r="EJ51" i="1" s="1"/>
  <c r="DX9" i="1"/>
  <c r="EJ9" i="1" s="1"/>
  <c r="DX99" i="1"/>
  <c r="EJ99" i="1" s="1"/>
  <c r="DX36" i="1"/>
  <c r="EJ36" i="1" s="1"/>
  <c r="DX24" i="1"/>
  <c r="EJ24" i="1" s="1"/>
  <c r="DX7" i="1"/>
  <c r="EJ7" i="1" s="1"/>
  <c r="DX62" i="1"/>
  <c r="EJ62" i="1" s="1"/>
  <c r="DX13" i="1"/>
  <c r="EJ13" i="1" s="1"/>
  <c r="DX88" i="1"/>
  <c r="EJ88" i="1" s="1"/>
  <c r="DX31" i="1"/>
  <c r="EJ31" i="1" s="1"/>
  <c r="ED20" i="1"/>
  <c r="EP20" i="1" s="1"/>
  <c r="ED99" i="1"/>
  <c r="EP99" i="1" s="1"/>
  <c r="EA52" i="1"/>
  <c r="EM52" i="1" s="1"/>
  <c r="EF41" i="1"/>
  <c r="ER41" i="1" s="1"/>
  <c r="DU110" i="1"/>
  <c r="EG110" i="1" s="1"/>
  <c r="EF107" i="1"/>
  <c r="ER107" i="1" s="1"/>
  <c r="EF99" i="1"/>
  <c r="ER99" i="1" s="1"/>
  <c r="EF113" i="1"/>
  <c r="ER113" i="1" s="1"/>
  <c r="EF19" i="1"/>
  <c r="ER19" i="1" s="1"/>
  <c r="EF112" i="1"/>
  <c r="ER112" i="1" s="1"/>
  <c r="EF102" i="1"/>
  <c r="ER102" i="1" s="1"/>
  <c r="EF108" i="1"/>
  <c r="ER108" i="1" s="1"/>
  <c r="DX108" i="1"/>
  <c r="EJ108" i="1" s="1"/>
  <c r="DX93" i="1"/>
  <c r="EJ93" i="1" s="1"/>
  <c r="DX50" i="1"/>
  <c r="EJ50" i="1" s="1"/>
  <c r="DX6" i="1"/>
  <c r="EJ6" i="1" s="1"/>
  <c r="DX66" i="1"/>
  <c r="EJ66" i="1" s="1"/>
  <c r="DX43" i="1"/>
  <c r="EJ43" i="1" s="1"/>
  <c r="DX12" i="1"/>
  <c r="EJ12" i="1" s="1"/>
  <c r="DX114" i="1"/>
  <c r="EJ114" i="1" s="1"/>
  <c r="DX96" i="1"/>
  <c r="EJ96" i="1" s="1"/>
  <c r="DX46" i="1"/>
  <c r="EJ46" i="1" s="1"/>
  <c r="DX41" i="1"/>
  <c r="EJ41" i="1" s="1"/>
  <c r="DX58" i="1"/>
  <c r="EJ58" i="1" s="1"/>
  <c r="DX92" i="1"/>
  <c r="EJ92" i="1" s="1"/>
  <c r="DX83" i="1"/>
  <c r="EJ83" i="1" s="1"/>
  <c r="DX55" i="1"/>
  <c r="EJ55" i="1" s="1"/>
  <c r="DX67" i="1"/>
  <c r="EJ67" i="1" s="1"/>
  <c r="DX72" i="1"/>
  <c r="EJ72" i="1" s="1"/>
  <c r="DX19" i="1"/>
  <c r="EJ19" i="1" s="1"/>
  <c r="DX30" i="1"/>
  <c r="EJ30" i="1" s="1"/>
  <c r="DX95" i="1"/>
  <c r="EJ95" i="1" s="1"/>
  <c r="DX100" i="1"/>
  <c r="EJ100" i="1" s="1"/>
  <c r="DX78" i="1"/>
  <c r="EJ78" i="1" s="1"/>
  <c r="DX47" i="1"/>
  <c r="EJ47" i="1" s="1"/>
  <c r="DX11" i="1"/>
  <c r="EJ11" i="1" s="1"/>
  <c r="DX87" i="1"/>
  <c r="EJ87" i="1" s="1"/>
  <c r="DX28" i="1"/>
  <c r="EJ28" i="1" s="1"/>
  <c r="DX104" i="1"/>
  <c r="EJ104" i="1" s="1"/>
  <c r="DX10" i="1"/>
  <c r="EJ10" i="1" s="1"/>
  <c r="DX35" i="1"/>
  <c r="EJ35" i="1" s="1"/>
  <c r="DX26" i="1"/>
  <c r="EJ26" i="1" s="1"/>
  <c r="DX98" i="1"/>
  <c r="EJ98" i="1" s="1"/>
  <c r="DX82" i="1"/>
  <c r="EJ82" i="1" s="1"/>
  <c r="DX102" i="1"/>
  <c r="EJ102" i="1" s="1"/>
  <c r="DX68" i="1"/>
  <c r="EJ68" i="1" s="1"/>
  <c r="DX39" i="1"/>
  <c r="EJ39" i="1" s="1"/>
  <c r="EE80" i="1"/>
  <c r="EQ80" i="1" s="1"/>
  <c r="EE78" i="1"/>
  <c r="EQ78" i="1" s="1"/>
  <c r="DZ110" i="1"/>
  <c r="EL110" i="1" s="1"/>
  <c r="EE60" i="1"/>
  <c r="EQ60" i="1" s="1"/>
  <c r="EE61" i="1"/>
  <c r="EQ61" i="1" s="1"/>
  <c r="EE100" i="1"/>
  <c r="EQ100" i="1" s="1"/>
  <c r="EE66" i="1"/>
  <c r="EQ66" i="1" s="1"/>
  <c r="EE43" i="1"/>
  <c r="EQ43" i="1" s="1"/>
  <c r="EE27" i="1"/>
  <c r="EQ27" i="1" s="1"/>
  <c r="EE14" i="1"/>
  <c r="EQ14" i="1" s="1"/>
  <c r="EE63" i="1"/>
  <c r="EQ63" i="1" s="1"/>
  <c r="EE114" i="1"/>
  <c r="EQ114" i="1" s="1"/>
  <c r="EE82" i="1"/>
  <c r="EQ82" i="1" s="1"/>
  <c r="EA90" i="1"/>
  <c r="EM90" i="1" s="1"/>
  <c r="EA8" i="1"/>
  <c r="EM8" i="1" s="1"/>
  <c r="ED47" i="1"/>
  <c r="EP47" i="1" s="1"/>
  <c r="EA78" i="1"/>
  <c r="EM78" i="1" s="1"/>
  <c r="EB69" i="1"/>
  <c r="EN69" i="1" s="1"/>
  <c r="ED24" i="1"/>
  <c r="EP24" i="1" s="1"/>
  <c r="EB78" i="1"/>
  <c r="EN78" i="1" s="1"/>
  <c r="DU79" i="1"/>
  <c r="EG79" i="1" s="1"/>
  <c r="ED69" i="1"/>
  <c r="EP69" i="1" s="1"/>
  <c r="EA93" i="1"/>
  <c r="EM93" i="1" s="1"/>
  <c r="EB54" i="1"/>
  <c r="EN54" i="1" s="1"/>
  <c r="EB63" i="1"/>
  <c r="EN63" i="1" s="1"/>
  <c r="EB58" i="1"/>
  <c r="EN58" i="1" s="1"/>
  <c r="ED88" i="1"/>
  <c r="EP88" i="1" s="1"/>
  <c r="DU60" i="1"/>
  <c r="EG60" i="1" s="1"/>
  <c r="ED18" i="1"/>
  <c r="EP18" i="1" s="1"/>
  <c r="DU99" i="1"/>
  <c r="EG99" i="1" s="1"/>
  <c r="DU20" i="1"/>
  <c r="EG20" i="1" s="1"/>
  <c r="ED29" i="1"/>
  <c r="EP29" i="1" s="1"/>
  <c r="ED109" i="1"/>
  <c r="EP109" i="1" s="1"/>
  <c r="DX84" i="1"/>
  <c r="EJ84" i="1" s="1"/>
  <c r="EC84" i="1"/>
  <c r="EO84" i="1" s="1"/>
  <c r="DU9" i="1"/>
  <c r="EG9" i="1" s="1"/>
  <c r="EC28" i="1"/>
  <c r="EO28" i="1" s="1"/>
  <c r="EA86" i="1"/>
  <c r="EM86" i="1" s="1"/>
  <c r="EC32" i="1"/>
  <c r="EO32" i="1" s="1"/>
  <c r="ED42" i="1"/>
  <c r="EP42" i="1" s="1"/>
  <c r="EA28" i="1"/>
  <c r="EM28" i="1" s="1"/>
  <c r="EC63" i="1"/>
  <c r="EO63" i="1" s="1"/>
  <c r="EC25" i="1"/>
  <c r="EO25" i="1" s="1"/>
  <c r="EC60" i="1"/>
  <c r="EO60" i="1" s="1"/>
  <c r="DZ7" i="1"/>
  <c r="EL7" i="1" s="1"/>
  <c r="DX18" i="1"/>
  <c r="EJ18" i="1" s="1"/>
  <c r="EA60" i="1"/>
  <c r="EM60" i="1" s="1"/>
  <c r="EB79" i="1"/>
  <c r="EN79" i="1" s="1"/>
  <c r="ED82" i="1"/>
  <c r="EP82" i="1" s="1"/>
  <c r="EC21" i="1"/>
  <c r="EO21" i="1" s="1"/>
  <c r="EC73" i="1"/>
  <c r="EO73" i="1" s="1"/>
  <c r="EC22" i="1"/>
  <c r="EO22" i="1" s="1"/>
  <c r="EE108" i="1"/>
  <c r="EQ108" i="1" s="1"/>
  <c r="EE64" i="1"/>
  <c r="EQ64" i="1" s="1"/>
  <c r="EE57" i="1"/>
  <c r="EQ57" i="1" s="1"/>
  <c r="EE98" i="1"/>
  <c r="EQ98" i="1" s="1"/>
  <c r="EE68" i="1"/>
  <c r="EQ68" i="1" s="1"/>
  <c r="EE38" i="1"/>
  <c r="EQ38" i="1" s="1"/>
  <c r="EE59" i="1"/>
  <c r="EQ59" i="1" s="1"/>
  <c r="EE94" i="1"/>
  <c r="EQ94" i="1" s="1"/>
  <c r="EE5" i="1"/>
  <c r="EQ5" i="1" s="1"/>
  <c r="DW67" i="1"/>
  <c r="EI67" i="1" s="1"/>
  <c r="EE72" i="1"/>
  <c r="EQ72" i="1" s="1"/>
  <c r="EE28" i="1"/>
  <c r="EQ28" i="1" s="1"/>
  <c r="EE96" i="1"/>
  <c r="EQ96" i="1" s="1"/>
  <c r="EE97" i="1"/>
  <c r="EQ97" i="1" s="1"/>
  <c r="EE31" i="1"/>
  <c r="EQ31" i="1" s="1"/>
  <c r="EE107" i="1"/>
  <c r="EQ107" i="1" s="1"/>
  <c r="EE39" i="1"/>
  <c r="EQ39" i="1" s="1"/>
  <c r="EE112" i="1"/>
  <c r="EQ112" i="1" s="1"/>
  <c r="EE21" i="1"/>
  <c r="EQ21" i="1" s="1"/>
  <c r="EE11" i="1"/>
  <c r="EQ11" i="1" s="1"/>
  <c r="DW90" i="1"/>
  <c r="EI90" i="1" s="1"/>
  <c r="EE20" i="1"/>
  <c r="EQ20" i="1" s="1"/>
  <c r="EE110" i="1"/>
  <c r="EQ110" i="1" s="1"/>
  <c r="EE18" i="1"/>
  <c r="EQ18" i="1" s="1"/>
  <c r="EE48" i="1"/>
  <c r="EQ48" i="1" s="1"/>
  <c r="EE52" i="1"/>
  <c r="EQ52" i="1" s="1"/>
  <c r="EE49" i="1"/>
  <c r="EQ49" i="1" s="1"/>
  <c r="EE91" i="1"/>
  <c r="EQ91" i="1" s="1"/>
  <c r="EE88" i="1"/>
  <c r="EQ88" i="1" s="1"/>
  <c r="EE77" i="1"/>
  <c r="EQ77" i="1" s="1"/>
  <c r="EE73" i="1"/>
  <c r="EQ73" i="1" s="1"/>
  <c r="EE25" i="1"/>
  <c r="EQ25" i="1" s="1"/>
  <c r="EE79" i="1"/>
  <c r="EQ79" i="1" s="1"/>
  <c r="EE90" i="1"/>
  <c r="EQ90" i="1" s="1"/>
  <c r="EE106" i="1"/>
  <c r="EQ106" i="1" s="1"/>
  <c r="EE65" i="1"/>
  <c r="EQ65" i="1" s="1"/>
  <c r="EE113" i="1"/>
  <c r="EQ113" i="1" s="1"/>
  <c r="EE115" i="1"/>
  <c r="EQ115" i="1" s="1"/>
  <c r="DY91" i="1"/>
  <c r="EK91" i="1" s="1"/>
  <c r="EE16" i="1"/>
  <c r="EQ16" i="1" s="1"/>
  <c r="DW63" i="1"/>
  <c r="EI63" i="1" s="1"/>
  <c r="EE13" i="1"/>
  <c r="EQ13" i="1" s="1"/>
  <c r="EE47" i="1"/>
  <c r="EQ47" i="1" s="1"/>
  <c r="DY86" i="1"/>
  <c r="EK86" i="1" s="1"/>
  <c r="EE10" i="1"/>
  <c r="EQ10" i="1" s="1"/>
  <c r="EE56" i="1"/>
  <c r="EQ56" i="1" s="1"/>
  <c r="EE45" i="1"/>
  <c r="EQ45" i="1" s="1"/>
  <c r="EE44" i="1"/>
  <c r="EQ44" i="1" s="1"/>
  <c r="EE9" i="1"/>
  <c r="EQ9" i="1" s="1"/>
  <c r="EE36" i="1"/>
  <c r="EQ36" i="1" s="1"/>
  <c r="EE81" i="1"/>
  <c r="EQ81" i="1" s="1"/>
  <c r="EE89" i="1"/>
  <c r="EQ89" i="1" s="1"/>
  <c r="EE50" i="1"/>
  <c r="EQ50" i="1" s="1"/>
  <c r="EE99" i="1"/>
  <c r="EQ99" i="1" s="1"/>
  <c r="EE40" i="1"/>
  <c r="EQ40" i="1" s="1"/>
  <c r="EE54" i="1"/>
  <c r="EQ54" i="1" s="1"/>
  <c r="EE53" i="1"/>
  <c r="EQ53" i="1" s="1"/>
  <c r="EE104" i="1"/>
  <c r="EQ104" i="1" s="1"/>
  <c r="EE101" i="1"/>
  <c r="EQ101" i="1" s="1"/>
  <c r="EE84" i="1"/>
  <c r="EQ84" i="1" s="1"/>
  <c r="EE75" i="1"/>
  <c r="EQ75" i="1" s="1"/>
  <c r="EE29" i="1"/>
  <c r="EQ29" i="1" s="1"/>
  <c r="EE30" i="1"/>
  <c r="EQ30" i="1" s="1"/>
  <c r="EE103" i="1"/>
  <c r="EQ103" i="1" s="1"/>
  <c r="EE109" i="1"/>
  <c r="EQ109" i="1" s="1"/>
  <c r="EE58" i="1"/>
  <c r="EQ58" i="1" s="1"/>
  <c r="EE142" i="1"/>
  <c r="EQ142" i="1" s="1"/>
  <c r="EE102" i="1"/>
  <c r="EQ102" i="1" s="1"/>
  <c r="EE33" i="1"/>
  <c r="EQ33" i="1" s="1"/>
  <c r="EE35" i="1"/>
  <c r="EQ35" i="1" s="1"/>
  <c r="EE51" i="1"/>
  <c r="EQ51" i="1" s="1"/>
  <c r="EB51" i="1"/>
  <c r="EN51" i="1" s="1"/>
  <c r="EC24" i="1"/>
  <c r="EO24" i="1" s="1"/>
  <c r="EC44" i="1"/>
  <c r="EO44" i="1" s="1"/>
  <c r="EC20" i="1"/>
  <c r="EO20" i="1" s="1"/>
  <c r="DZ64" i="1"/>
  <c r="EL64" i="1" s="1"/>
  <c r="EC17" i="1"/>
  <c r="EO17" i="1" s="1"/>
  <c r="DZ18" i="1"/>
  <c r="EL18" i="1" s="1"/>
  <c r="EC10" i="1"/>
  <c r="EO10" i="1" s="1"/>
  <c r="EC94" i="1"/>
  <c r="EO94" i="1" s="1"/>
  <c r="DZ63" i="1"/>
  <c r="EL63" i="1" s="1"/>
  <c r="DW114" i="1"/>
  <c r="EI114" i="1" s="1"/>
  <c r="EB99" i="1"/>
  <c r="EN99" i="1" s="1"/>
  <c r="EB90" i="1"/>
  <c r="EN90" i="1" s="1"/>
  <c r="EB24" i="1"/>
  <c r="EN24" i="1" s="1"/>
  <c r="EB19" i="1"/>
  <c r="EN19" i="1" s="1"/>
  <c r="DU17" i="1"/>
  <c r="EG17" i="1" s="1"/>
  <c r="EB101" i="1"/>
  <c r="EN101" i="1" s="1"/>
  <c r="DW36" i="1"/>
  <c r="EI36" i="1" s="1"/>
  <c r="DW24" i="1"/>
  <c r="EI24" i="1" s="1"/>
  <c r="DW59" i="1"/>
  <c r="EI59" i="1" s="1"/>
  <c r="EB87" i="1"/>
  <c r="EN87" i="1" s="1"/>
  <c r="DW94" i="1"/>
  <c r="EI94" i="1" s="1"/>
  <c r="DU106" i="1"/>
  <c r="EG106" i="1" s="1"/>
  <c r="DW65" i="1"/>
  <c r="EI65" i="1" s="1"/>
  <c r="EB66" i="1"/>
  <c r="EN66" i="1" s="1"/>
  <c r="DU16" i="1"/>
  <c r="EG16" i="1" s="1"/>
  <c r="EC93" i="1"/>
  <c r="EO93" i="1" s="1"/>
  <c r="DW34" i="1"/>
  <c r="EI34" i="1" s="1"/>
  <c r="DU51" i="1"/>
  <c r="EG51" i="1" s="1"/>
  <c r="EB115" i="1"/>
  <c r="EN115" i="1" s="1"/>
  <c r="DW71" i="1"/>
  <c r="EI71" i="1" s="1"/>
  <c r="DW52" i="1"/>
  <c r="EI52" i="1" s="1"/>
  <c r="EF32" i="1"/>
  <c r="ER32" i="1" s="1"/>
  <c r="EE19" i="1"/>
  <c r="EQ19" i="1" s="1"/>
  <c r="EE17" i="1"/>
  <c r="EQ17" i="1" s="1"/>
  <c r="DU66" i="1"/>
  <c r="EG66" i="1" s="1"/>
  <c r="EB104" i="1"/>
  <c r="EN104" i="1" s="1"/>
  <c r="EE67" i="1"/>
  <c r="EQ67" i="1" s="1"/>
  <c r="DX80" i="1"/>
  <c r="EJ80" i="1" s="1"/>
  <c r="DU78" i="1"/>
  <c r="EG78" i="1" s="1"/>
  <c r="EE8" i="1"/>
  <c r="EQ8" i="1" s="1"/>
  <c r="EE74" i="1"/>
  <c r="EQ74" i="1" s="1"/>
  <c r="EB9" i="1"/>
  <c r="EN9" i="1" s="1"/>
  <c r="DU104" i="1"/>
  <c r="EG104" i="1" s="1"/>
  <c r="DU65" i="1"/>
  <c r="EG65" i="1" s="1"/>
  <c r="EF88" i="1"/>
  <c r="ER88" i="1" s="1"/>
  <c r="EF103" i="1"/>
  <c r="ER103" i="1" s="1"/>
  <c r="EF21" i="1"/>
  <c r="ER21" i="1" s="1"/>
  <c r="EF68" i="1"/>
  <c r="ER68" i="1" s="1"/>
  <c r="EF104" i="1"/>
  <c r="ER104" i="1" s="1"/>
  <c r="EB96" i="1"/>
  <c r="EN96" i="1" s="1"/>
  <c r="DU76" i="1"/>
  <c r="EG76" i="1" s="1"/>
  <c r="EB61" i="1"/>
  <c r="EN61" i="1" s="1"/>
  <c r="EB38" i="1"/>
  <c r="EN38" i="1" s="1"/>
  <c r="EA108" i="1"/>
  <c r="EM108" i="1" s="1"/>
  <c r="DU93" i="1"/>
  <c r="EG93" i="1" s="1"/>
  <c r="EB107" i="1"/>
  <c r="EN107" i="1" s="1"/>
  <c r="EB20" i="1"/>
  <c r="EN20" i="1" s="1"/>
  <c r="ED16" i="1"/>
  <c r="EP16" i="1" s="1"/>
  <c r="EB142" i="1"/>
  <c r="EN142" i="1" s="1"/>
  <c r="EA109" i="1"/>
  <c r="EM109" i="1" s="1"/>
  <c r="DU46" i="1"/>
  <c r="EG46" i="1" s="1"/>
  <c r="DU23" i="1"/>
  <c r="EG23" i="1" s="1"/>
  <c r="DU102" i="1"/>
  <c r="EG102" i="1" s="1"/>
  <c r="EB56" i="1"/>
  <c r="EN56" i="1" s="1"/>
  <c r="DU38" i="1"/>
  <c r="EG38" i="1" s="1"/>
  <c r="DX32" i="1"/>
  <c r="EJ32" i="1" s="1"/>
  <c r="EE12" i="1"/>
  <c r="EQ12" i="1" s="1"/>
  <c r="DX37" i="1"/>
  <c r="EJ37" i="1" s="1"/>
  <c r="DX77" i="1"/>
  <c r="EJ77" i="1" s="1"/>
  <c r="EE34" i="1"/>
  <c r="EQ34" i="1" s="1"/>
  <c r="DX142" i="1"/>
  <c r="EJ142" i="1" s="1"/>
  <c r="DX103" i="1"/>
  <c r="EJ103" i="1" s="1"/>
  <c r="EE70" i="1"/>
  <c r="EQ70" i="1" s="1"/>
  <c r="EE85" i="1"/>
  <c r="EQ85" i="1" s="1"/>
  <c r="DX110" i="1"/>
  <c r="EJ110" i="1" s="1"/>
  <c r="EA37" i="1"/>
  <c r="EM37" i="1" s="1"/>
  <c r="ED49" i="1"/>
  <c r="EP49" i="1" s="1"/>
  <c r="ED37" i="1"/>
  <c r="EP37" i="1" s="1"/>
  <c r="ED44" i="1"/>
  <c r="EP44" i="1" s="1"/>
  <c r="EA67" i="1"/>
  <c r="EM67" i="1" s="1"/>
  <c r="ED75" i="1"/>
  <c r="EP75" i="1" s="1"/>
  <c r="EA61" i="1"/>
  <c r="EM61" i="1" s="1"/>
  <c r="EA10" i="1"/>
  <c r="EM10" i="1" s="1"/>
  <c r="EF57" i="1"/>
  <c r="ER57" i="1" s="1"/>
  <c r="EF89" i="1"/>
  <c r="ER89" i="1" s="1"/>
  <c r="EF23" i="1"/>
  <c r="ER23" i="1" s="1"/>
  <c r="EF36" i="1"/>
  <c r="ER36" i="1" s="1"/>
  <c r="EF24" i="1"/>
  <c r="ER24" i="1" s="1"/>
  <c r="EF115" i="1"/>
  <c r="ER115" i="1" s="1"/>
  <c r="EF49" i="1"/>
  <c r="ER49" i="1" s="1"/>
  <c r="EF26" i="1"/>
  <c r="ER26" i="1" s="1"/>
  <c r="EF50" i="1"/>
  <c r="ER50" i="1" s="1"/>
  <c r="EF59" i="1"/>
  <c r="ER59" i="1" s="1"/>
  <c r="EF40" i="1"/>
  <c r="ER40" i="1" s="1"/>
  <c r="EF87" i="1"/>
  <c r="ER87" i="1" s="1"/>
  <c r="EF22" i="1"/>
  <c r="ER22" i="1" s="1"/>
  <c r="EF33" i="1"/>
  <c r="ER33" i="1" s="1"/>
  <c r="EF72" i="1"/>
  <c r="ER72" i="1" s="1"/>
  <c r="EF77" i="1"/>
  <c r="ER77" i="1" s="1"/>
  <c r="EF9" i="1"/>
  <c r="ER9" i="1" s="1"/>
  <c r="EF86" i="1"/>
  <c r="ER86" i="1" s="1"/>
  <c r="EF80" i="1"/>
  <c r="ER80" i="1" s="1"/>
  <c r="EF17" i="1"/>
  <c r="ER17" i="1" s="1"/>
  <c r="EF7" i="1"/>
  <c r="ER7" i="1" s="1"/>
  <c r="EF71" i="1"/>
  <c r="ER71" i="1" s="1"/>
  <c r="EF70" i="1"/>
  <c r="ER70" i="1" s="1"/>
  <c r="EF52" i="1"/>
  <c r="ER52" i="1" s="1"/>
  <c r="EF66" i="1"/>
  <c r="ER66" i="1" s="1"/>
  <c r="EF56" i="1"/>
  <c r="ER56" i="1" s="1"/>
  <c r="EF54" i="1"/>
  <c r="ER54" i="1" s="1"/>
  <c r="EF111" i="1"/>
  <c r="ER111" i="1" s="1"/>
  <c r="EF75" i="1"/>
  <c r="ER75" i="1" s="1"/>
  <c r="EF45" i="1"/>
  <c r="ER45" i="1" s="1"/>
  <c r="EF101" i="1"/>
  <c r="ER101" i="1" s="1"/>
  <c r="EF30" i="1"/>
  <c r="ER30" i="1" s="1"/>
  <c r="EF82" i="1"/>
  <c r="ER82" i="1" s="1"/>
  <c r="EF100" i="1"/>
  <c r="ER100" i="1" s="1"/>
  <c r="EF142" i="1"/>
  <c r="ER142" i="1" s="1"/>
  <c r="EF62" i="1"/>
  <c r="ER62" i="1" s="1"/>
  <c r="EF78" i="1"/>
  <c r="ER78" i="1" s="1"/>
  <c r="EF6" i="1"/>
  <c r="ER6" i="1" s="1"/>
  <c r="EF35" i="1"/>
  <c r="ER35" i="1" s="1"/>
  <c r="EF74" i="1"/>
  <c r="ER74" i="1" s="1"/>
  <c r="EF13" i="1"/>
  <c r="ER13" i="1" s="1"/>
  <c r="EF38" i="1"/>
  <c r="ER38" i="1" s="1"/>
  <c r="EF93" i="1"/>
  <c r="ER93" i="1" s="1"/>
  <c r="EF90" i="1"/>
  <c r="ER90" i="1" s="1"/>
  <c r="EF42" i="1"/>
  <c r="ER42" i="1" s="1"/>
  <c r="EF61" i="1"/>
  <c r="ER61" i="1" s="1"/>
  <c r="EF5" i="1"/>
  <c r="ER5" i="1" s="1"/>
  <c r="EF65" i="1"/>
  <c r="ER65" i="1" s="1"/>
  <c r="EF37" i="1"/>
  <c r="ER37" i="1" s="1"/>
  <c r="EF81" i="1"/>
  <c r="ER81" i="1" s="1"/>
  <c r="EF8" i="1"/>
  <c r="ER8" i="1" s="1"/>
  <c r="EF20" i="1"/>
  <c r="ER20" i="1" s="1"/>
  <c r="EF47" i="1"/>
  <c r="ER47" i="1" s="1"/>
  <c r="EF76" i="1"/>
  <c r="ER76" i="1" s="1"/>
  <c r="EF63" i="1"/>
  <c r="ER63" i="1" s="1"/>
  <c r="EF95" i="1"/>
  <c r="ER95" i="1" s="1"/>
  <c r="EF53" i="1"/>
  <c r="ER53" i="1" s="1"/>
  <c r="EF114" i="1"/>
  <c r="ER114" i="1" s="1"/>
  <c r="EF64" i="1"/>
  <c r="ER64" i="1" s="1"/>
  <c r="EF10" i="1"/>
  <c r="ER10" i="1" s="1"/>
  <c r="EF14" i="1"/>
  <c r="ER14" i="1" s="1"/>
  <c r="EF46" i="1"/>
  <c r="ER46" i="1" s="1"/>
  <c r="EF29" i="1"/>
  <c r="ER29" i="1" s="1"/>
  <c r="EF84" i="1"/>
  <c r="ER84" i="1" s="1"/>
  <c r="EF92" i="1"/>
  <c r="ER92" i="1" s="1"/>
  <c r="EF48" i="1"/>
  <c r="ER48" i="1" s="1"/>
  <c r="EF79" i="1"/>
  <c r="ER79" i="1" s="1"/>
  <c r="EF18" i="1"/>
  <c r="ER18" i="1" s="1"/>
  <c r="EF85" i="1"/>
  <c r="ER85" i="1" s="1"/>
  <c r="EF83" i="1"/>
  <c r="ER83" i="1" s="1"/>
  <c r="EF55" i="1"/>
  <c r="ER55" i="1" s="1"/>
  <c r="EF31" i="1"/>
  <c r="ER31" i="1" s="1"/>
  <c r="EF34" i="1"/>
  <c r="ER34" i="1" s="1"/>
  <c r="EF44" i="1"/>
  <c r="ER44" i="1" s="1"/>
  <c r="EF12" i="1"/>
  <c r="ER12" i="1" s="1"/>
  <c r="EF11" i="1"/>
  <c r="ER11" i="1" s="1"/>
  <c r="EF94" i="1"/>
  <c r="ER94" i="1" s="1"/>
  <c r="EF27" i="1"/>
  <c r="ER27" i="1" s="1"/>
  <c r="EF105" i="1"/>
  <c r="ER105" i="1" s="1"/>
  <c r="EF110" i="1"/>
  <c r="ER110" i="1" s="1"/>
  <c r="EF16" i="1"/>
  <c r="ER16" i="1" s="1"/>
  <c r="EF97" i="1"/>
  <c r="ER97" i="1" s="1"/>
  <c r="EF58" i="1"/>
  <c r="ER58" i="1" s="1"/>
  <c r="EF28" i="1"/>
  <c r="ER28" i="1" s="1"/>
  <c r="DV75" i="1"/>
  <c r="EH75" i="1" s="1"/>
  <c r="DV39" i="1"/>
  <c r="EH39" i="1" s="1"/>
  <c r="EE55" i="1"/>
  <c r="EQ55" i="1" s="1"/>
  <c r="DV42" i="1"/>
  <c r="EH42" i="1" s="1"/>
  <c r="DV85" i="1"/>
  <c r="EH85" i="1" s="1"/>
  <c r="DV30" i="1"/>
  <c r="EH30" i="1" s="1"/>
  <c r="DU73" i="1"/>
  <c r="EG73" i="1" s="1"/>
  <c r="DZ35" i="1"/>
  <c r="EL35" i="1" s="1"/>
  <c r="EF39" i="1"/>
  <c r="ER39" i="1" s="1"/>
  <c r="DU32" i="1"/>
  <c r="EG32" i="1" s="1"/>
  <c r="EB86" i="1"/>
  <c r="EN86" i="1" s="1"/>
  <c r="DV20" i="1"/>
  <c r="EH20" i="1" s="1"/>
  <c r="DX56" i="1"/>
  <c r="EJ56" i="1" s="1"/>
  <c r="DV5" i="1"/>
  <c r="EH5" i="1" s="1"/>
  <c r="DV106" i="1"/>
  <c r="EH106" i="1" s="1"/>
  <c r="DV44" i="1"/>
  <c r="EH44" i="1" s="1"/>
  <c r="DV112" i="1"/>
  <c r="EH112" i="1" s="1"/>
  <c r="DV64" i="1"/>
  <c r="EH64" i="1" s="1"/>
  <c r="DV101" i="1"/>
  <c r="EH101" i="1" s="1"/>
  <c r="DV87" i="1"/>
  <c r="EH87" i="1" s="1"/>
  <c r="DV102" i="1"/>
  <c r="EH102" i="1" s="1"/>
  <c r="DV71" i="1"/>
  <c r="EH71" i="1" s="1"/>
  <c r="DV16" i="1"/>
  <c r="EH16" i="1" s="1"/>
  <c r="DV91" i="1"/>
  <c r="EH91" i="1" s="1"/>
  <c r="DV9" i="1"/>
  <c r="EH9" i="1" s="1"/>
  <c r="DV69" i="1"/>
  <c r="EH69" i="1" s="1"/>
  <c r="DV7" i="1"/>
  <c r="EH7" i="1" s="1"/>
  <c r="DV10" i="1"/>
  <c r="EH10" i="1" s="1"/>
  <c r="DV68" i="1"/>
  <c r="EH68" i="1" s="1"/>
  <c r="DV94" i="1"/>
  <c r="EH94" i="1" s="1"/>
  <c r="DV28" i="1"/>
  <c r="EH28" i="1" s="1"/>
  <c r="DV114" i="1"/>
  <c r="EH114" i="1" s="1"/>
  <c r="DV60" i="1"/>
  <c r="EH60" i="1" s="1"/>
  <c r="DV50" i="1"/>
  <c r="EH50" i="1" s="1"/>
  <c r="DV104" i="1"/>
  <c r="EH104" i="1" s="1"/>
  <c r="DV12" i="1"/>
  <c r="EH12" i="1" s="1"/>
  <c r="DV29" i="1"/>
  <c r="EH29" i="1" s="1"/>
  <c r="EA47" i="1"/>
  <c r="EM47" i="1" s="1"/>
  <c r="EE62" i="1"/>
  <c r="EQ62" i="1" s="1"/>
  <c r="DZ86" i="1"/>
  <c r="EL86" i="1" s="1"/>
  <c r="EC95" i="1"/>
  <c r="EO95" i="1" s="1"/>
  <c r="EA106" i="1"/>
  <c r="EM106" i="1" s="1"/>
  <c r="DZ30" i="1"/>
  <c r="EL30" i="1" s="1"/>
  <c r="DV65" i="1"/>
  <c r="EH65" i="1" s="1"/>
  <c r="DV103" i="1"/>
  <c r="EH103" i="1" s="1"/>
  <c r="DV26" i="1"/>
  <c r="EH26" i="1" s="1"/>
  <c r="DV83" i="1"/>
  <c r="EH83" i="1" s="1"/>
  <c r="DV37" i="1"/>
  <c r="EH37" i="1" s="1"/>
  <c r="DV40" i="1"/>
  <c r="EH40" i="1" s="1"/>
  <c r="DV34" i="1"/>
  <c r="EH34" i="1" s="1"/>
  <c r="DV35" i="1"/>
  <c r="EH35" i="1" s="1"/>
  <c r="DV115" i="1"/>
  <c r="EH115" i="1" s="1"/>
  <c r="DV96" i="1"/>
  <c r="EH96" i="1" s="1"/>
  <c r="DV81" i="1"/>
  <c r="EH81" i="1" s="1"/>
  <c r="DV80" i="1"/>
  <c r="EH80" i="1" s="1"/>
  <c r="DV107" i="1"/>
  <c r="EH107" i="1" s="1"/>
  <c r="DZ74" i="1"/>
  <c r="EL74" i="1" s="1"/>
  <c r="DZ28" i="1"/>
  <c r="EL28" i="1" s="1"/>
  <c r="DV74" i="1"/>
  <c r="EH74" i="1" s="1"/>
  <c r="DV99" i="1"/>
  <c r="EH99" i="1" s="1"/>
  <c r="DV110" i="1"/>
  <c r="EH110" i="1" s="1"/>
  <c r="DV63" i="1"/>
  <c r="EH63" i="1" s="1"/>
  <c r="DV113" i="1"/>
  <c r="EH113" i="1" s="1"/>
  <c r="DV66" i="1"/>
  <c r="EH66" i="1" s="1"/>
  <c r="DV33" i="1"/>
  <c r="EH33" i="1" s="1"/>
  <c r="DV111" i="1"/>
  <c r="EH111" i="1" s="1"/>
  <c r="DV6" i="1"/>
  <c r="EH6" i="1" s="1"/>
  <c r="DV73" i="1"/>
  <c r="EH73" i="1" s="1"/>
  <c r="DV41" i="1"/>
  <c r="EH41" i="1" s="1"/>
  <c r="DV95" i="1"/>
  <c r="EH95" i="1" s="1"/>
  <c r="DV32" i="1"/>
  <c r="EH32" i="1" s="1"/>
  <c r="DV84" i="1"/>
  <c r="EH84" i="1" s="1"/>
  <c r="DV53" i="1"/>
  <c r="EH53" i="1" s="1"/>
  <c r="DV27" i="1"/>
  <c r="EH27" i="1" s="1"/>
  <c r="DV31" i="1"/>
  <c r="EH31" i="1" s="1"/>
  <c r="DV98" i="1"/>
  <c r="EH98" i="1" s="1"/>
  <c r="DV46" i="1"/>
  <c r="EH46" i="1" s="1"/>
  <c r="DV11" i="1"/>
  <c r="EH11" i="1" s="1"/>
  <c r="DV77" i="1"/>
  <c r="EH77" i="1" s="1"/>
  <c r="DV58" i="1"/>
  <c r="EH58" i="1" s="1"/>
  <c r="DV25" i="1"/>
  <c r="EH25" i="1" s="1"/>
  <c r="DV142" i="1"/>
  <c r="EH142" i="1" s="1"/>
  <c r="DV61" i="1"/>
  <c r="EH61" i="1" s="1"/>
  <c r="DV108" i="1"/>
  <c r="EH108" i="1" s="1"/>
  <c r="DV56" i="1"/>
  <c r="EH56" i="1" s="1"/>
  <c r="DV13" i="1"/>
  <c r="EH13" i="1" s="1"/>
  <c r="DV19" i="1"/>
  <c r="EH19" i="1" s="1"/>
  <c r="DV21" i="1"/>
  <c r="EH21" i="1" s="1"/>
  <c r="DV89" i="1"/>
  <c r="EH89" i="1" s="1"/>
  <c r="DV22" i="1"/>
  <c r="EH22" i="1" s="1"/>
  <c r="DV55" i="1"/>
  <c r="EH55" i="1" s="1"/>
  <c r="DV86" i="1"/>
  <c r="EH86" i="1" s="1"/>
  <c r="DV76" i="1"/>
  <c r="EH76" i="1" s="1"/>
  <c r="DV8" i="1"/>
  <c r="EH8" i="1" s="1"/>
  <c r="EA68" i="1"/>
  <c r="EM68" i="1" s="1"/>
  <c r="DV59" i="1"/>
  <c r="EH59" i="1" s="1"/>
  <c r="DZ77" i="1"/>
  <c r="EL77" i="1" s="1"/>
  <c r="DZ27" i="1"/>
  <c r="EL27" i="1" s="1"/>
  <c r="EA12" i="1"/>
  <c r="EM12" i="1" s="1"/>
  <c r="EE71" i="1"/>
  <c r="EQ71" i="1" s="1"/>
  <c r="DV93" i="1"/>
  <c r="EH93" i="1" s="1"/>
  <c r="DV48" i="1"/>
  <c r="EH48" i="1" s="1"/>
  <c r="DV17" i="1"/>
  <c r="EH17" i="1" s="1"/>
  <c r="DV105" i="1"/>
  <c r="EH105" i="1" s="1"/>
  <c r="DV49" i="1"/>
  <c r="EH49" i="1" s="1"/>
  <c r="DV92" i="1"/>
  <c r="EH92" i="1" s="1"/>
  <c r="DV51" i="1"/>
  <c r="EH51" i="1" s="1"/>
  <c r="DV54" i="1"/>
  <c r="EH54" i="1" s="1"/>
  <c r="DV23" i="1"/>
  <c r="EH23" i="1" s="1"/>
  <c r="DV70" i="1"/>
  <c r="EH70" i="1" s="1"/>
  <c r="DV14" i="1"/>
  <c r="EH14" i="1" s="1"/>
  <c r="DV67" i="1"/>
  <c r="EH67" i="1" s="1"/>
  <c r="DV57" i="1"/>
  <c r="EH57" i="1" s="1"/>
  <c r="DV52" i="1"/>
  <c r="EH52" i="1" s="1"/>
  <c r="DV97" i="1"/>
  <c r="EH97" i="1" s="1"/>
  <c r="DV47" i="1"/>
  <c r="EH47" i="1" s="1"/>
  <c r="DV45" i="1"/>
  <c r="EH45" i="1" s="1"/>
  <c r="DV100" i="1"/>
  <c r="EH100" i="1" s="1"/>
  <c r="DV79" i="1"/>
  <c r="EH79" i="1" s="1"/>
  <c r="DV18" i="1"/>
  <c r="EH18" i="1" s="1"/>
  <c r="DV90" i="1"/>
  <c r="EH90" i="1" s="1"/>
  <c r="DV88" i="1"/>
  <c r="EH88" i="1" s="1"/>
  <c r="DW68" i="1"/>
  <c r="EI68" i="1" s="1"/>
  <c r="DW13" i="1"/>
  <c r="EI13" i="1" s="1"/>
  <c r="DW73" i="1"/>
  <c r="EI73" i="1" s="1"/>
  <c r="DW46" i="1"/>
  <c r="EI46" i="1" s="1"/>
  <c r="DW95" i="1"/>
  <c r="EI95" i="1" s="1"/>
  <c r="DW98" i="1"/>
  <c r="EI98" i="1" s="1"/>
  <c r="DW37" i="1"/>
  <c r="EI37" i="1" s="1"/>
  <c r="DW106" i="1"/>
  <c r="EI106" i="1" s="1"/>
  <c r="DW49" i="1"/>
  <c r="EI49" i="1" s="1"/>
  <c r="DW101" i="1"/>
  <c r="EI101" i="1" s="1"/>
  <c r="DW50" i="1"/>
  <c r="EI50" i="1" s="1"/>
  <c r="DW7" i="1"/>
  <c r="EI7" i="1" s="1"/>
  <c r="DW93" i="1"/>
  <c r="EI93" i="1" s="1"/>
  <c r="DW64" i="1"/>
  <c r="EI64" i="1" s="1"/>
  <c r="DW112" i="1"/>
  <c r="EI112" i="1" s="1"/>
  <c r="DW58" i="1"/>
  <c r="EI58" i="1" s="1"/>
  <c r="DW85" i="1"/>
  <c r="EI85" i="1" s="1"/>
  <c r="DW87" i="1"/>
  <c r="EI87" i="1" s="1"/>
  <c r="DW88" i="1"/>
  <c r="EI88" i="1" s="1"/>
  <c r="DW55" i="1"/>
  <c r="EI55" i="1" s="1"/>
  <c r="DW22" i="1"/>
  <c r="EI22" i="1" s="1"/>
  <c r="DW91" i="1"/>
  <c r="EI91" i="1" s="1"/>
  <c r="DW42" i="1"/>
  <c r="EI42" i="1" s="1"/>
  <c r="DW31" i="1"/>
  <c r="EI31" i="1" s="1"/>
  <c r="DV24" i="1"/>
  <c r="EH24" i="1" s="1"/>
  <c r="EE76" i="1"/>
  <c r="EQ76" i="1" s="1"/>
  <c r="DV109" i="1"/>
  <c r="EH109" i="1" s="1"/>
  <c r="DV43" i="1"/>
  <c r="EH43" i="1" s="1"/>
  <c r="DV15" i="1"/>
  <c r="EH15" i="1" s="1"/>
  <c r="DW81" i="1"/>
  <c r="EI81" i="1" s="1"/>
  <c r="DW78" i="1"/>
  <c r="EI78" i="1" s="1"/>
  <c r="DW107" i="1"/>
  <c r="EI107" i="1" s="1"/>
  <c r="DW27" i="1"/>
  <c r="EI27" i="1" s="1"/>
  <c r="DW89" i="1"/>
  <c r="EI89" i="1" s="1"/>
  <c r="DW16" i="1"/>
  <c r="EI16" i="1" s="1"/>
  <c r="DW109" i="1"/>
  <c r="EI109" i="1" s="1"/>
  <c r="DW86" i="1"/>
  <c r="EI86" i="1" s="1"/>
  <c r="DW41" i="1"/>
  <c r="EI41" i="1" s="1"/>
  <c r="DW60" i="1"/>
  <c r="EI60" i="1" s="1"/>
  <c r="DW26" i="1"/>
  <c r="EI26" i="1" s="1"/>
  <c r="DW23" i="1"/>
  <c r="EI23" i="1" s="1"/>
  <c r="DW82" i="1"/>
  <c r="EI82" i="1" s="1"/>
  <c r="DW97" i="1"/>
  <c r="EI97" i="1" s="1"/>
  <c r="DW40" i="1"/>
  <c r="EI40" i="1" s="1"/>
  <c r="DW5" i="1"/>
  <c r="EI5" i="1" s="1"/>
  <c r="DW76" i="1"/>
  <c r="EI76" i="1" s="1"/>
  <c r="DW66" i="1"/>
  <c r="EI66" i="1" s="1"/>
  <c r="DW32" i="1"/>
  <c r="EI32" i="1" s="1"/>
  <c r="DW96" i="1"/>
  <c r="EI96" i="1" s="1"/>
  <c r="DW84" i="1"/>
  <c r="EI84" i="1" s="1"/>
  <c r="DW92" i="1"/>
  <c r="EI92" i="1" s="1"/>
  <c r="DW103" i="1"/>
  <c r="EI103" i="1" s="1"/>
  <c r="DW111" i="1"/>
  <c r="EI111" i="1" s="1"/>
  <c r="DW43" i="1"/>
  <c r="EI43" i="1" s="1"/>
  <c r="DW79" i="1"/>
  <c r="EI79" i="1" s="1"/>
  <c r="DW75" i="1"/>
  <c r="EI75" i="1" s="1"/>
  <c r="DW44" i="1"/>
  <c r="EI44" i="1" s="1"/>
  <c r="DW19" i="1"/>
  <c r="EI19" i="1" s="1"/>
  <c r="DW10" i="1"/>
  <c r="EI10" i="1" s="1"/>
  <c r="DV36" i="1"/>
  <c r="EH36" i="1" s="1"/>
  <c r="DV78" i="1"/>
  <c r="EH78" i="1" s="1"/>
  <c r="DW69" i="1"/>
  <c r="EI69" i="1" s="1"/>
  <c r="DW8" i="1"/>
  <c r="EI8" i="1" s="1"/>
  <c r="DW74" i="1"/>
  <c r="EI74" i="1" s="1"/>
  <c r="DW6" i="1"/>
  <c r="EI6" i="1" s="1"/>
  <c r="DW33" i="1"/>
  <c r="EI33" i="1" s="1"/>
  <c r="DW35" i="1"/>
  <c r="EI35" i="1" s="1"/>
  <c r="DW100" i="1"/>
  <c r="EI100" i="1" s="1"/>
  <c r="DW51" i="1"/>
  <c r="EI51" i="1" s="1"/>
  <c r="DV72" i="1"/>
  <c r="EH72" i="1" s="1"/>
  <c r="DW57" i="1"/>
  <c r="EI57" i="1" s="1"/>
  <c r="DW48" i="1"/>
  <c r="EI48" i="1" s="1"/>
  <c r="EE41" i="1"/>
  <c r="EQ41" i="1" s="1"/>
  <c r="DW21" i="1"/>
  <c r="EI21" i="1" s="1"/>
  <c r="DW80" i="1"/>
  <c r="EI80" i="1" s="1"/>
  <c r="DW142" i="1"/>
  <c r="EI142" i="1" s="1"/>
  <c r="DW99" i="1"/>
  <c r="EI99" i="1" s="1"/>
  <c r="DW83" i="1"/>
  <c r="EI83" i="1" s="1"/>
  <c r="DW30" i="1"/>
  <c r="EI30" i="1" s="1"/>
  <c r="DW25" i="1"/>
  <c r="EI25" i="1" s="1"/>
  <c r="DW61" i="1"/>
  <c r="EI61" i="1" s="1"/>
  <c r="DW39" i="1"/>
  <c r="EI39" i="1" s="1"/>
  <c r="DW20" i="1"/>
  <c r="EI20" i="1" s="1"/>
  <c r="DW105" i="1"/>
  <c r="EI105" i="1" s="1"/>
  <c r="DW70" i="1"/>
  <c r="EI70" i="1" s="1"/>
  <c r="DV62" i="1"/>
  <c r="EH62" i="1" s="1"/>
  <c r="DW77" i="1"/>
  <c r="EI77" i="1" s="1"/>
  <c r="EE95" i="1"/>
  <c r="EQ95" i="1" s="1"/>
  <c r="DV82" i="1"/>
  <c r="EH82" i="1" s="1"/>
  <c r="DW9" i="1"/>
  <c r="EI9" i="1" s="1"/>
  <c r="DW102" i="1"/>
  <c r="EI102" i="1" s="1"/>
  <c r="DW38" i="1"/>
  <c r="EI38" i="1" s="1"/>
  <c r="DW110" i="1"/>
  <c r="EI110" i="1" s="1"/>
  <c r="DW62" i="1"/>
  <c r="EI62" i="1" s="1"/>
  <c r="DW14" i="1"/>
  <c r="EI14" i="1" s="1"/>
  <c r="DW11" i="1"/>
  <c r="EI11" i="1" s="1"/>
  <c r="DW18" i="1"/>
  <c r="EI18" i="1" s="1"/>
  <c r="DW12" i="1"/>
  <c r="EI12" i="1" s="1"/>
  <c r="DW45" i="1"/>
  <c r="EI45" i="1" s="1"/>
  <c r="DW17" i="1"/>
  <c r="EI17" i="1" s="1"/>
  <c r="DW108" i="1"/>
  <c r="EI108" i="1" s="1"/>
  <c r="EE105" i="1"/>
  <c r="EQ105" i="1" s="1"/>
  <c r="DW115" i="1"/>
  <c r="EI115" i="1" s="1"/>
  <c r="EE87" i="1"/>
  <c r="EQ87" i="1" s="1"/>
  <c r="ED61" i="1"/>
  <c r="EP61" i="1" s="1"/>
  <c r="DU27" i="1"/>
  <c r="EG27" i="1" s="1"/>
  <c r="EE24" i="1"/>
  <c r="EQ24" i="1" s="1"/>
  <c r="DW29" i="1"/>
  <c r="EI29" i="1" s="1"/>
  <c r="ED100" i="1"/>
  <c r="EP100" i="1" s="1"/>
  <c r="EE23" i="1"/>
  <c r="EQ23" i="1" s="1"/>
  <c r="DW47" i="1"/>
  <c r="EI47" i="1" s="1"/>
  <c r="ED102" i="1"/>
  <c r="EP102" i="1" s="1"/>
  <c r="DW113" i="1"/>
  <c r="EI113" i="1" s="1"/>
  <c r="DW28" i="1"/>
  <c r="EI28" i="1" s="1"/>
  <c r="DX61" i="1"/>
  <c r="EJ61" i="1" s="1"/>
  <c r="ED58" i="1"/>
  <c r="EP58" i="1" s="1"/>
  <c r="EE26" i="1"/>
  <c r="EQ26" i="1" s="1"/>
  <c r="DW104" i="1"/>
  <c r="EI104" i="1" s="1"/>
  <c r="DW56" i="1"/>
  <c r="EI56" i="1" s="1"/>
  <c r="EE42" i="1"/>
  <c r="EQ42" i="1" s="1"/>
  <c r="DW72" i="1"/>
  <c r="EI72" i="1" s="1"/>
  <c r="ED71" i="1"/>
  <c r="EP71" i="1" s="1"/>
  <c r="DX27" i="1"/>
  <c r="EJ27" i="1" s="1"/>
  <c r="DZ97" i="1"/>
  <c r="EL97" i="1" s="1"/>
  <c r="DZ111" i="1"/>
  <c r="EL111" i="1" s="1"/>
  <c r="DU80" i="1"/>
  <c r="EG80" i="1" s="1"/>
  <c r="EE32" i="1"/>
  <c r="EQ32" i="1" s="1"/>
  <c r="DZ88" i="1"/>
  <c r="EL88" i="1" s="1"/>
  <c r="EB26" i="1"/>
  <c r="EN26" i="1" s="1"/>
  <c r="DU48" i="1"/>
  <c r="EG48" i="1" s="1"/>
  <c r="EE93" i="1"/>
  <c r="EQ93" i="1" s="1"/>
  <c r="EE86" i="1"/>
  <c r="EQ86" i="1" s="1"/>
  <c r="DU103" i="1"/>
  <c r="EG103" i="1" s="1"/>
  <c r="EC91" i="1"/>
  <c r="EO91" i="1" s="1"/>
  <c r="DU69" i="1"/>
  <c r="EG69" i="1" s="1"/>
  <c r="EB43" i="1"/>
  <c r="EN43" i="1" s="1"/>
  <c r="EB85" i="1"/>
  <c r="EN85" i="1" s="1"/>
  <c r="DX64" i="1"/>
  <c r="EJ64" i="1" s="1"/>
  <c r="ED15" i="1"/>
  <c r="EP15" i="1" s="1"/>
  <c r="EC50" i="1"/>
  <c r="EO50" i="1" s="1"/>
  <c r="EC100" i="1"/>
  <c r="EO100" i="1" s="1"/>
  <c r="DU96" i="1"/>
  <c r="EG96" i="1" s="1"/>
  <c r="DX85" i="1"/>
  <c r="EJ85" i="1" s="1"/>
  <c r="EF96" i="1"/>
  <c r="ER96" i="1" s="1"/>
  <c r="EB110" i="1"/>
  <c r="EN110" i="1" s="1"/>
  <c r="DZ22" i="1"/>
  <c r="EL22" i="1" s="1"/>
  <c r="EF73" i="1"/>
  <c r="ER73" i="1" s="1"/>
  <c r="EB32" i="1"/>
  <c r="EN32" i="1" s="1"/>
  <c r="EC34" i="1"/>
  <c r="EO34" i="1" s="1"/>
  <c r="DU71" i="1"/>
  <c r="EG71" i="1" s="1"/>
  <c r="EF25" i="1"/>
  <c r="ER25" i="1" s="1"/>
  <c r="EF67" i="1"/>
  <c r="ER67" i="1" s="1"/>
  <c r="DU12" i="1"/>
  <c r="EG12" i="1" s="1"/>
  <c r="EB91" i="1"/>
  <c r="EN91" i="1" s="1"/>
  <c r="EF91" i="1"/>
  <c r="ER91" i="1" s="1"/>
  <c r="DZ52" i="1"/>
  <c r="EL52" i="1" s="1"/>
  <c r="DU111" i="1"/>
  <c r="EG111" i="1" s="1"/>
  <c r="DZ6" i="1"/>
  <c r="EL6" i="1" s="1"/>
  <c r="EE6" i="1"/>
  <c r="EQ6" i="1" s="1"/>
  <c r="DU89" i="1"/>
  <c r="EG89" i="1" s="1"/>
  <c r="EF60" i="1"/>
  <c r="ER60" i="1" s="1"/>
  <c r="EE111" i="1"/>
  <c r="EQ111" i="1" s="1"/>
  <c r="ED92" i="1"/>
  <c r="EP92" i="1" s="1"/>
  <c r="DU49" i="1"/>
  <c r="EG49" i="1" s="1"/>
  <c r="EB44" i="1"/>
  <c r="EN44" i="1" s="1"/>
  <c r="DU87" i="1"/>
  <c r="EG87" i="1" s="1"/>
  <c r="EB64" i="1"/>
  <c r="EN64" i="1" s="1"/>
  <c r="EA7" i="1"/>
  <c r="EM7" i="1" s="1"/>
  <c r="DX71" i="1"/>
  <c r="EJ71" i="1" s="1"/>
  <c r="EB113" i="1"/>
  <c r="EN113" i="1" s="1"/>
  <c r="DX49" i="1"/>
  <c r="EJ49" i="1" s="1"/>
  <c r="DX111" i="1"/>
  <c r="EJ111" i="1" s="1"/>
  <c r="EE69" i="1"/>
  <c r="EQ69" i="1" s="1"/>
  <c r="DU91" i="1"/>
  <c r="EG91" i="1" s="1"/>
  <c r="EA66" i="1"/>
  <c r="EM66" i="1" s="1"/>
  <c r="ED87" i="1"/>
  <c r="EP87" i="1" s="1"/>
  <c r="EA115" i="1"/>
  <c r="EM115" i="1" s="1"/>
  <c r="EA22" i="1"/>
  <c r="EM22" i="1" s="1"/>
  <c r="DX45" i="1"/>
  <c r="EJ45" i="1" s="1"/>
  <c r="EA85" i="1"/>
  <c r="EM85" i="1" s="1"/>
  <c r="EB14" i="1"/>
  <c r="EN14" i="1" s="1"/>
  <c r="EE83" i="1"/>
  <c r="EQ83" i="1" s="1"/>
  <c r="DZ21" i="1"/>
  <c r="EL21" i="1" s="1"/>
  <c r="DX89" i="1"/>
  <c r="EJ89" i="1" s="1"/>
  <c r="DU142" i="1"/>
  <c r="EG142" i="1" s="1"/>
  <c r="DU83" i="1"/>
  <c r="EG83" i="1" s="1"/>
  <c r="EE22" i="1"/>
  <c r="EQ22" i="1" s="1"/>
  <c r="EC42" i="1"/>
  <c r="EO42" i="1" s="1"/>
  <c r="DU15" i="1"/>
  <c r="EG15" i="1" s="1"/>
  <c r="DY19" i="1"/>
  <c r="EK19" i="1" s="1"/>
  <c r="DY47" i="1"/>
  <c r="EK47" i="1" s="1"/>
  <c r="DY58" i="1"/>
  <c r="EK58" i="1" s="1"/>
  <c r="EA82" i="1"/>
  <c r="EM82" i="1" s="1"/>
  <c r="DZ76" i="1"/>
  <c r="EL76" i="1" s="1"/>
  <c r="EA49" i="1"/>
  <c r="EM49" i="1" s="1"/>
  <c r="DZ78" i="1"/>
  <c r="EL78" i="1" s="1"/>
  <c r="DY113" i="1"/>
  <c r="EK113" i="1" s="1"/>
  <c r="DY72" i="1"/>
  <c r="EK72" i="1" s="1"/>
  <c r="DX76" i="1"/>
  <c r="EJ76" i="1" s="1"/>
  <c r="DX90" i="1"/>
  <c r="EJ90" i="1" s="1"/>
  <c r="EA56" i="1"/>
  <c r="EM56" i="1" s="1"/>
  <c r="EC105" i="1"/>
  <c r="EO105" i="1" s="1"/>
  <c r="DZ15" i="1"/>
  <c r="EL15" i="1" s="1"/>
  <c r="DY95" i="1"/>
  <c r="EK95" i="1" s="1"/>
  <c r="DY34" i="1"/>
  <c r="EK34" i="1" s="1"/>
  <c r="DY109" i="1"/>
  <c r="EK109" i="1" s="1"/>
  <c r="DY13" i="1"/>
  <c r="EK13" i="1" s="1"/>
  <c r="DY24" i="1"/>
  <c r="EK24" i="1" s="1"/>
  <c r="DX81" i="1"/>
  <c r="EJ81" i="1" s="1"/>
  <c r="DX109" i="1"/>
  <c r="EJ109" i="1" s="1"/>
  <c r="DY81" i="1"/>
  <c r="EK81" i="1" s="1"/>
  <c r="DY90" i="1"/>
  <c r="EK90" i="1" s="1"/>
  <c r="DY88" i="1"/>
  <c r="EK88" i="1" s="1"/>
  <c r="DX38" i="1"/>
  <c r="EJ38" i="1" s="1"/>
  <c r="DX57" i="1"/>
  <c r="EJ57" i="1" s="1"/>
  <c r="EC112" i="1"/>
  <c r="EO112" i="1" s="1"/>
  <c r="DZ59" i="1"/>
  <c r="EL59" i="1" s="1"/>
  <c r="EC31" i="1"/>
  <c r="EO31" i="1" s="1"/>
  <c r="DY32" i="1"/>
  <c r="EK32" i="1" s="1"/>
  <c r="DY51" i="1"/>
  <c r="EK51" i="1" s="1"/>
  <c r="DY43" i="1"/>
  <c r="EK43" i="1" s="1"/>
  <c r="DY75" i="1"/>
  <c r="EK75" i="1" s="1"/>
  <c r="DY85" i="1"/>
  <c r="EK85" i="1" s="1"/>
  <c r="DY8" i="1"/>
  <c r="EK8" i="1" s="1"/>
  <c r="DY57" i="1"/>
  <c r="EK57" i="1" s="1"/>
  <c r="EG115" i="1"/>
  <c r="DY44" i="1"/>
  <c r="EK44" i="1" s="1"/>
  <c r="EF109" i="1"/>
  <c r="ER109" i="1" s="1"/>
  <c r="DZ98" i="1"/>
  <c r="EL98" i="1" s="1"/>
  <c r="EC108" i="1"/>
  <c r="EO108" i="1" s="1"/>
  <c r="DY7" i="1"/>
  <c r="EK7" i="1" s="1"/>
  <c r="EQ15" i="1"/>
  <c r="DY5" i="1"/>
  <c r="EK5" i="1" s="1"/>
  <c r="DY33" i="1"/>
  <c r="EK33" i="1" s="1"/>
  <c r="DY21" i="1"/>
  <c r="EK21" i="1" s="1"/>
  <c r="DY83" i="1"/>
  <c r="EK83" i="1" s="1"/>
  <c r="DY35" i="1"/>
  <c r="EK35" i="1" s="1"/>
  <c r="DY41" i="1"/>
  <c r="EK41" i="1" s="1"/>
  <c r="DY40" i="1"/>
  <c r="EK40" i="1" s="1"/>
  <c r="DY46" i="1"/>
  <c r="EK46" i="1" s="1"/>
  <c r="DY110" i="1"/>
  <c r="EK110" i="1" s="1"/>
  <c r="DY102" i="1"/>
  <c r="EK102" i="1" s="1"/>
  <c r="DY73" i="1"/>
  <c r="EK73" i="1" s="1"/>
  <c r="DY31" i="1"/>
  <c r="EK31" i="1" s="1"/>
  <c r="DY12" i="1"/>
  <c r="EK12" i="1" s="1"/>
  <c r="DY18" i="1"/>
  <c r="EK18" i="1" s="1"/>
  <c r="DY111" i="1"/>
  <c r="EK111" i="1" s="1"/>
  <c r="DY9" i="1"/>
  <c r="EK9" i="1" s="1"/>
  <c r="DY112" i="1"/>
  <c r="EK112" i="1" s="1"/>
  <c r="DY70" i="1"/>
  <c r="EK70" i="1" s="1"/>
  <c r="DY20" i="1"/>
  <c r="EK20" i="1" s="1"/>
  <c r="DY23" i="1"/>
  <c r="EK23" i="1" s="1"/>
  <c r="DY89" i="1"/>
  <c r="EK89" i="1" s="1"/>
  <c r="EC115" i="1"/>
  <c r="EO115" i="1" s="1"/>
  <c r="EA15" i="1"/>
  <c r="EM15" i="1" s="1"/>
  <c r="DY97" i="1"/>
  <c r="EK97" i="1" s="1"/>
  <c r="DY92" i="1"/>
  <c r="EK92" i="1" s="1"/>
  <c r="DY49" i="1"/>
  <c r="EK49" i="1" s="1"/>
  <c r="DY80" i="1"/>
  <c r="EK80" i="1" s="1"/>
  <c r="DY37" i="1"/>
  <c r="EK37" i="1" s="1"/>
  <c r="DY42" i="1"/>
  <c r="EK42" i="1" s="1"/>
  <c r="DY45" i="1"/>
  <c r="EK45" i="1" s="1"/>
  <c r="DY22" i="1"/>
  <c r="EK22" i="1" s="1"/>
  <c r="DY71" i="1"/>
  <c r="EK71" i="1" s="1"/>
  <c r="DY52" i="1"/>
  <c r="EK52" i="1" s="1"/>
  <c r="DY26" i="1"/>
  <c r="EK26" i="1" s="1"/>
  <c r="DY39" i="1"/>
  <c r="EK39" i="1" s="1"/>
  <c r="DY16" i="1"/>
  <c r="EK16" i="1" s="1"/>
  <c r="DY61" i="1"/>
  <c r="EK61" i="1" s="1"/>
  <c r="DY25" i="1"/>
  <c r="EK25" i="1" s="1"/>
  <c r="DY54" i="1"/>
  <c r="EK54" i="1" s="1"/>
  <c r="DY104" i="1"/>
  <c r="EK104" i="1" s="1"/>
  <c r="DY82" i="1"/>
  <c r="EK82" i="1" s="1"/>
  <c r="DY14" i="1"/>
  <c r="EK14" i="1" s="1"/>
  <c r="DY50" i="1"/>
  <c r="EK50" i="1" s="1"/>
  <c r="DY106" i="1"/>
  <c r="EK106" i="1" s="1"/>
  <c r="DY100" i="1"/>
  <c r="EK100" i="1" s="1"/>
  <c r="DY56" i="1"/>
  <c r="EK56" i="1" s="1"/>
  <c r="DY79" i="1"/>
  <c r="EK79" i="1" s="1"/>
  <c r="DY115" i="1"/>
  <c r="EK115" i="1" s="1"/>
  <c r="DY69" i="1"/>
  <c r="EK69" i="1" s="1"/>
  <c r="DY29" i="1"/>
  <c r="EK29" i="1" s="1"/>
  <c r="DY93" i="1"/>
  <c r="EK93" i="1" s="1"/>
  <c r="ED70" i="1"/>
  <c r="EP70" i="1" s="1"/>
  <c r="EA20" i="1"/>
  <c r="EM20" i="1" s="1"/>
  <c r="EF106" i="1"/>
  <c r="ER106" i="1" s="1"/>
  <c r="EF51" i="1"/>
  <c r="ER51" i="1" s="1"/>
  <c r="EF98" i="1"/>
  <c r="ER98" i="1" s="1"/>
  <c r="EC75" i="1"/>
  <c r="EO75" i="1" s="1"/>
  <c r="EC38" i="1"/>
  <c r="EO38" i="1" s="1"/>
  <c r="EA57" i="1"/>
  <c r="EM57" i="1" s="1"/>
  <c r="DY68" i="1"/>
  <c r="EK68" i="1" s="1"/>
  <c r="DY59" i="1"/>
  <c r="EK59" i="1" s="1"/>
  <c r="DW15" i="1"/>
  <c r="EI15" i="1" s="1"/>
  <c r="DY15" i="1"/>
  <c r="EK15" i="1" s="1"/>
  <c r="DY98" i="1"/>
  <c r="EK98" i="1" s="1"/>
  <c r="DY30" i="1"/>
  <c r="EK30" i="1" s="1"/>
  <c r="DY107" i="1"/>
  <c r="EK107" i="1" s="1"/>
  <c r="DY65" i="1"/>
  <c r="EK65" i="1" s="1"/>
  <c r="DY87" i="1"/>
  <c r="EK87" i="1" s="1"/>
  <c r="DY60" i="1"/>
  <c r="EK60" i="1" s="1"/>
  <c r="DY11" i="1"/>
  <c r="EK11" i="1" s="1"/>
  <c r="DY96" i="1"/>
  <c r="EK96" i="1" s="1"/>
  <c r="DY64" i="1"/>
  <c r="EK64" i="1" s="1"/>
  <c r="DY27" i="1"/>
  <c r="EK27" i="1" s="1"/>
  <c r="DY38" i="1"/>
  <c r="EK38" i="1" s="1"/>
  <c r="DY84" i="1"/>
  <c r="EK84" i="1" s="1"/>
  <c r="DY6" i="1"/>
  <c r="EK6" i="1" s="1"/>
  <c r="DY142" i="1"/>
  <c r="EK142" i="1" s="1"/>
  <c r="DY10" i="1"/>
  <c r="EK10" i="1" s="1"/>
  <c r="DY62" i="1"/>
  <c r="EK62" i="1" s="1"/>
  <c r="DY94" i="1"/>
  <c r="EK94" i="1" s="1"/>
  <c r="DY53" i="1"/>
  <c r="EK53" i="1" s="1"/>
  <c r="DY63" i="1"/>
  <c r="EK63" i="1" s="1"/>
  <c r="DY77" i="1"/>
  <c r="EK77" i="1" s="1"/>
  <c r="DY78" i="1"/>
  <c r="EK78" i="1" s="1"/>
  <c r="DY36" i="1"/>
  <c r="EK36" i="1" s="1"/>
  <c r="DY108" i="1"/>
  <c r="EK108" i="1" s="1"/>
  <c r="DY66" i="1"/>
  <c r="EK66" i="1" s="1"/>
  <c r="DY105" i="1"/>
  <c r="EK105" i="1" s="1"/>
  <c r="DY114" i="1"/>
  <c r="EK114" i="1" s="1"/>
  <c r="DY28" i="1"/>
  <c r="EK28" i="1" s="1"/>
  <c r="DY103" i="1"/>
  <c r="EK103" i="1" s="1"/>
  <c r="DY74" i="1"/>
  <c r="EK74" i="1" s="1"/>
  <c r="DY55" i="1"/>
  <c r="EK55" i="1" s="1"/>
  <c r="DY67" i="1"/>
  <c r="EK67" i="1" s="1"/>
  <c r="DY101" i="1"/>
  <c r="EK101" i="1" s="1"/>
  <c r="DY99" i="1"/>
  <c r="EK99" i="1" s="1"/>
  <c r="DW54" i="1"/>
  <c r="EI54" i="1" s="1"/>
  <c r="EF15" i="1"/>
  <c r="ER15" i="1" s="1"/>
  <c r="EN15" i="1"/>
  <c r="EO15" i="1"/>
  <c r="EI53" i="1"/>
  <c r="EP111" i="1"/>
  <c r="EL47" i="1"/>
  <c r="EM42" i="1"/>
  <c r="DY17" i="1"/>
  <c r="EK76" i="1"/>
  <c r="DZ9" i="1"/>
  <c r="DQ12" i="1"/>
  <c r="Y12" i="7" s="1"/>
  <c r="EC12" i="1"/>
  <c r="DM17" i="1"/>
  <c r="U17" i="7" s="1"/>
  <c r="DN9" i="1"/>
  <c r="V9" i="7" s="1"/>
  <c r="DG3" i="1"/>
  <c r="AA3" i="7" l="1"/>
  <c r="EN56" i="5"/>
  <c r="AJ56" i="7"/>
  <c r="EN75" i="5"/>
  <c r="AJ75" i="7"/>
  <c r="EN116" i="5"/>
  <c r="AJ116" i="7"/>
  <c r="EN95" i="5"/>
  <c r="AJ95" i="7"/>
  <c r="EN47" i="5"/>
  <c r="AJ47" i="7"/>
  <c r="EN42" i="5"/>
  <c r="AJ42" i="7"/>
  <c r="EN96" i="5"/>
  <c r="AJ96" i="7"/>
  <c r="EN142" i="5"/>
  <c r="AJ142" i="7"/>
  <c r="EN88" i="5"/>
  <c r="AJ88" i="7"/>
  <c r="EN77" i="5"/>
  <c r="AJ77" i="7"/>
  <c r="EN90" i="5"/>
  <c r="AJ90" i="7"/>
  <c r="EN129" i="5"/>
  <c r="AJ129" i="7"/>
  <c r="EN48" i="5"/>
  <c r="AJ48" i="7"/>
  <c r="EN89" i="5"/>
  <c r="AJ89" i="7"/>
  <c r="EN33" i="5"/>
  <c r="AJ33" i="7"/>
  <c r="EN21" i="5"/>
  <c r="AJ21" i="7"/>
  <c r="EN50" i="5"/>
  <c r="AJ50" i="7"/>
  <c r="EO49" i="5"/>
  <c r="AK49" i="7"/>
  <c r="EO102" i="5"/>
  <c r="AK102" i="7"/>
  <c r="EO22" i="5"/>
  <c r="AK22" i="7"/>
  <c r="EO78" i="5"/>
  <c r="AK78" i="7"/>
  <c r="EO114" i="5"/>
  <c r="AK114" i="7"/>
  <c r="EO104" i="5"/>
  <c r="AK104" i="7"/>
  <c r="EO34" i="5"/>
  <c r="AK34" i="7"/>
  <c r="EO55" i="5"/>
  <c r="AK55" i="7"/>
  <c r="EO89" i="5"/>
  <c r="AK89" i="7"/>
  <c r="EO127" i="5"/>
  <c r="AK127" i="7"/>
  <c r="EO19" i="5"/>
  <c r="AK19" i="7"/>
  <c r="EO118" i="5"/>
  <c r="AK118" i="7"/>
  <c r="EO98" i="5"/>
  <c r="AK98" i="7"/>
  <c r="EO63" i="5"/>
  <c r="AK63" i="7"/>
  <c r="EO52" i="5"/>
  <c r="AK52" i="7"/>
  <c r="EO69" i="5"/>
  <c r="AK69" i="7"/>
  <c r="EO28" i="5"/>
  <c r="AK28" i="7"/>
  <c r="EI91" i="5"/>
  <c r="AE91" i="7"/>
  <c r="EI21" i="5"/>
  <c r="AE21" i="7"/>
  <c r="EI27" i="5"/>
  <c r="AE27" i="7"/>
  <c r="EI92" i="5"/>
  <c r="AE92" i="7"/>
  <c r="EI62" i="5"/>
  <c r="AE62" i="7"/>
  <c r="EI54" i="5"/>
  <c r="AE54" i="7"/>
  <c r="EI139" i="5"/>
  <c r="AE139" i="7"/>
  <c r="EI24" i="5"/>
  <c r="AE24" i="7"/>
  <c r="EI124" i="5"/>
  <c r="AE124" i="7"/>
  <c r="EI14" i="5"/>
  <c r="AE14" i="7"/>
  <c r="EI141" i="5"/>
  <c r="AE141" i="7"/>
  <c r="EI127" i="5"/>
  <c r="AE127" i="7"/>
  <c r="EI40" i="5"/>
  <c r="AE40" i="7"/>
  <c r="EI41" i="5"/>
  <c r="AE41" i="7"/>
  <c r="EI23" i="5"/>
  <c r="AE23" i="7"/>
  <c r="EI138" i="5"/>
  <c r="AE138" i="7"/>
  <c r="EI64" i="5"/>
  <c r="AE64" i="7"/>
  <c r="EI66" i="5"/>
  <c r="AE66" i="7"/>
  <c r="EM69" i="5"/>
  <c r="AI69" i="7"/>
  <c r="EM82" i="5"/>
  <c r="AI82" i="7"/>
  <c r="EM125" i="5"/>
  <c r="AI125" i="7"/>
  <c r="EM139" i="5"/>
  <c r="AI139" i="7"/>
  <c r="EM12" i="5"/>
  <c r="AI12" i="7"/>
  <c r="EM36" i="5"/>
  <c r="AI36" i="7"/>
  <c r="EM7" i="5"/>
  <c r="AI7" i="7"/>
  <c r="EM43" i="5"/>
  <c r="AI43" i="7"/>
  <c r="EM91" i="5"/>
  <c r="AI91" i="7"/>
  <c r="EM120" i="5"/>
  <c r="AI120" i="7"/>
  <c r="EM17" i="5"/>
  <c r="AI17" i="7"/>
  <c r="EM11" i="5"/>
  <c r="AI11" i="7"/>
  <c r="EM137" i="5"/>
  <c r="AI137" i="7"/>
  <c r="EM62" i="5"/>
  <c r="AI62" i="7"/>
  <c r="EM19" i="5"/>
  <c r="AI19" i="7"/>
  <c r="EM51" i="5"/>
  <c r="AI51" i="7"/>
  <c r="EM81" i="5"/>
  <c r="AI81" i="7"/>
  <c r="EG20" i="5"/>
  <c r="AC20" i="7"/>
  <c r="EG103" i="5"/>
  <c r="AC103" i="7"/>
  <c r="EG134" i="5"/>
  <c r="AC134" i="7"/>
  <c r="EG73" i="5"/>
  <c r="AC73" i="7"/>
  <c r="EG69" i="5"/>
  <c r="AC69" i="7"/>
  <c r="EG6" i="5"/>
  <c r="AC6" i="7"/>
  <c r="EG46" i="5"/>
  <c r="AC46" i="7"/>
  <c r="EG66" i="5"/>
  <c r="AC66" i="7"/>
  <c r="EG37" i="5"/>
  <c r="AC37" i="7"/>
  <c r="EG93" i="5"/>
  <c r="AC93" i="7"/>
  <c r="EG80" i="5"/>
  <c r="AC80" i="7"/>
  <c r="EG82" i="5"/>
  <c r="AC82" i="7"/>
  <c r="EG22" i="5"/>
  <c r="AC22" i="7"/>
  <c r="EG57" i="5"/>
  <c r="AC57" i="7"/>
  <c r="EG132" i="5"/>
  <c r="AC132" i="7"/>
  <c r="EG86" i="5"/>
  <c r="AC86" i="7"/>
  <c r="EG90" i="5"/>
  <c r="AC90" i="7"/>
  <c r="EL28" i="5"/>
  <c r="AH28" i="7"/>
  <c r="EL106" i="5"/>
  <c r="AH106" i="7"/>
  <c r="EL137" i="5"/>
  <c r="AH137" i="7"/>
  <c r="EL12" i="5"/>
  <c r="AH12" i="7"/>
  <c r="EL13" i="5"/>
  <c r="AH13" i="7"/>
  <c r="EL117" i="5"/>
  <c r="AH117" i="7"/>
  <c r="EL71" i="5"/>
  <c r="AH71" i="7"/>
  <c r="EL74" i="5"/>
  <c r="AH74" i="7"/>
  <c r="EL80" i="5"/>
  <c r="AH80" i="7"/>
  <c r="EL23" i="5"/>
  <c r="AH23" i="7"/>
  <c r="EL98" i="5"/>
  <c r="AH98" i="7"/>
  <c r="EL62" i="5"/>
  <c r="AH62" i="7"/>
  <c r="EL90" i="5"/>
  <c r="AH90" i="7"/>
  <c r="EL92" i="5"/>
  <c r="AH92" i="7"/>
  <c r="EL78" i="5"/>
  <c r="AH78" i="7"/>
  <c r="EL130" i="5"/>
  <c r="AH130" i="7"/>
  <c r="EL9" i="5"/>
  <c r="AH9" i="7"/>
  <c r="AT9" i="7" s="1"/>
  <c r="BR9" i="7" s="1"/>
  <c r="EP107" i="5"/>
  <c r="AL107" i="7"/>
  <c r="EP113" i="5"/>
  <c r="AL113" i="7"/>
  <c r="EP102" i="5"/>
  <c r="AL102" i="7"/>
  <c r="EP42" i="5"/>
  <c r="AL42" i="7"/>
  <c r="EP116" i="5"/>
  <c r="AL116" i="7"/>
  <c r="EP15" i="5"/>
  <c r="AL15" i="7"/>
  <c r="EP58" i="5"/>
  <c r="AL58" i="7"/>
  <c r="EP36" i="5"/>
  <c r="AL36" i="7"/>
  <c r="EP67" i="5"/>
  <c r="AL67" i="7"/>
  <c r="EP12" i="5"/>
  <c r="AL12" i="7"/>
  <c r="EP122" i="5"/>
  <c r="AL122" i="7"/>
  <c r="EP51" i="5"/>
  <c r="AL51" i="7"/>
  <c r="EP18" i="5"/>
  <c r="AL18" i="7"/>
  <c r="EP95" i="5"/>
  <c r="AL95" i="7"/>
  <c r="EP28" i="5"/>
  <c r="AL28" i="7"/>
  <c r="EP50" i="5"/>
  <c r="AL50" i="7"/>
  <c r="EP123" i="5"/>
  <c r="AL123" i="7"/>
  <c r="EP68" i="5"/>
  <c r="AL68" i="7"/>
  <c r="EJ135" i="5"/>
  <c r="AF135" i="7"/>
  <c r="EJ11" i="5"/>
  <c r="AF11" i="7"/>
  <c r="EJ55" i="5"/>
  <c r="AF55" i="7"/>
  <c r="EJ89" i="5"/>
  <c r="AF89" i="7"/>
  <c r="EJ30" i="5"/>
  <c r="AF30" i="7"/>
  <c r="EJ84" i="5"/>
  <c r="AF84" i="7"/>
  <c r="EJ14" i="5"/>
  <c r="AF14" i="7"/>
  <c r="EJ24" i="5"/>
  <c r="AF24" i="7"/>
  <c r="EJ25" i="5"/>
  <c r="AF25" i="7"/>
  <c r="EJ66" i="5"/>
  <c r="AF66" i="7"/>
  <c r="EJ13" i="5"/>
  <c r="AF13" i="7"/>
  <c r="EJ69" i="5"/>
  <c r="AF69" i="7"/>
  <c r="EJ78" i="5"/>
  <c r="AF78" i="7"/>
  <c r="EJ68" i="5"/>
  <c r="AF68" i="7"/>
  <c r="EJ67" i="5"/>
  <c r="AF67" i="7"/>
  <c r="EJ117" i="5"/>
  <c r="AF117" i="7"/>
  <c r="EJ19" i="5"/>
  <c r="AF19" i="7"/>
  <c r="EH43" i="5"/>
  <c r="AD43" i="7"/>
  <c r="EH86" i="5"/>
  <c r="AD86" i="7"/>
  <c r="EH40" i="5"/>
  <c r="AD40" i="7"/>
  <c r="EH17" i="5"/>
  <c r="AD17" i="7"/>
  <c r="EH119" i="5"/>
  <c r="AD119" i="7"/>
  <c r="EH14" i="5"/>
  <c r="AD14" i="7"/>
  <c r="EH121" i="5"/>
  <c r="AD121" i="7"/>
  <c r="EH61" i="5"/>
  <c r="AD61" i="7"/>
  <c r="EH97" i="5"/>
  <c r="AD97" i="7"/>
  <c r="EH45" i="5"/>
  <c r="AD45" i="7"/>
  <c r="EH73" i="5"/>
  <c r="AD73" i="7"/>
  <c r="EH8" i="5"/>
  <c r="AD8" i="7"/>
  <c r="EH128" i="5"/>
  <c r="AD128" i="7"/>
  <c r="EH126" i="5"/>
  <c r="AD126" i="7"/>
  <c r="EH81" i="5"/>
  <c r="AD81" i="7"/>
  <c r="EH136" i="5"/>
  <c r="AD136" i="7"/>
  <c r="EH36" i="5"/>
  <c r="AD36" i="7"/>
  <c r="EK90" i="5"/>
  <c r="AG90" i="7"/>
  <c r="EK72" i="5"/>
  <c r="AG72" i="7"/>
  <c r="EK18" i="5"/>
  <c r="AG18" i="7"/>
  <c r="EK25" i="5"/>
  <c r="AG25" i="7"/>
  <c r="EK97" i="5"/>
  <c r="AG97" i="7"/>
  <c r="EK116" i="5"/>
  <c r="AG116" i="7"/>
  <c r="EK132" i="5"/>
  <c r="AG132" i="7"/>
  <c r="EK5" i="5"/>
  <c r="AG5" i="7"/>
  <c r="EK63" i="5"/>
  <c r="AG63" i="7"/>
  <c r="EK69" i="5"/>
  <c r="AG69" i="7"/>
  <c r="EK6" i="5"/>
  <c r="AG6" i="7"/>
  <c r="EK92" i="5"/>
  <c r="AG92" i="7"/>
  <c r="EK100" i="5"/>
  <c r="AG100" i="7"/>
  <c r="EK44" i="5"/>
  <c r="AG44" i="7"/>
  <c r="EK110" i="5"/>
  <c r="AG110" i="7"/>
  <c r="EK47" i="5"/>
  <c r="AG47" i="7"/>
  <c r="EK70" i="5"/>
  <c r="AG70" i="7"/>
  <c r="ER136" i="5"/>
  <c r="AN136" i="7"/>
  <c r="ER21" i="5"/>
  <c r="AN21" i="7"/>
  <c r="ER134" i="5"/>
  <c r="AN134" i="7"/>
  <c r="ER16" i="5"/>
  <c r="AN16" i="7"/>
  <c r="ER121" i="5"/>
  <c r="AN121" i="7"/>
  <c r="ER6" i="5"/>
  <c r="AN6" i="7"/>
  <c r="ER91" i="5"/>
  <c r="AN91" i="7"/>
  <c r="ER22" i="5"/>
  <c r="AN22" i="7"/>
  <c r="ER75" i="5"/>
  <c r="AN75" i="7"/>
  <c r="ER68" i="5"/>
  <c r="AN68" i="7"/>
  <c r="ER54" i="5"/>
  <c r="AN54" i="7"/>
  <c r="ER109" i="5"/>
  <c r="AN109" i="7"/>
  <c r="ER43" i="5"/>
  <c r="AN43" i="7"/>
  <c r="ER74" i="5"/>
  <c r="AN74" i="7"/>
  <c r="ER131" i="5"/>
  <c r="AN131" i="7"/>
  <c r="ER40" i="5"/>
  <c r="AN40" i="7"/>
  <c r="ER126" i="5"/>
  <c r="AN126" i="7"/>
  <c r="ER8" i="5"/>
  <c r="AN8" i="7"/>
  <c r="EQ38" i="5"/>
  <c r="AM38" i="7"/>
  <c r="EQ11" i="5"/>
  <c r="AM11" i="7"/>
  <c r="EQ87" i="5"/>
  <c r="AM87" i="7"/>
  <c r="EQ36" i="5"/>
  <c r="AM36" i="7"/>
  <c r="EQ49" i="5"/>
  <c r="AM49" i="7"/>
  <c r="EQ106" i="5"/>
  <c r="AM106" i="7"/>
  <c r="EQ132" i="5"/>
  <c r="AM132" i="7"/>
  <c r="EQ21" i="5"/>
  <c r="AM21" i="7"/>
  <c r="EQ17" i="5"/>
  <c r="AM17" i="7"/>
  <c r="EQ74" i="5"/>
  <c r="AM74" i="7"/>
  <c r="EQ139" i="5"/>
  <c r="AM139" i="7"/>
  <c r="EQ83" i="5"/>
  <c r="AM83" i="7"/>
  <c r="EQ89" i="5"/>
  <c r="AM89" i="7"/>
  <c r="EQ120" i="5"/>
  <c r="AM120" i="7"/>
  <c r="EQ57" i="5"/>
  <c r="AM57" i="7"/>
  <c r="EQ34" i="5"/>
  <c r="AM34" i="7"/>
  <c r="EQ53" i="5"/>
  <c r="AM53" i="7"/>
  <c r="EN18" i="5"/>
  <c r="AJ18" i="7"/>
  <c r="EN87" i="5"/>
  <c r="AJ87" i="7"/>
  <c r="EN97" i="5"/>
  <c r="AJ97" i="7"/>
  <c r="EN63" i="5"/>
  <c r="AJ63" i="7"/>
  <c r="EN38" i="5"/>
  <c r="AJ38" i="7"/>
  <c r="EN28" i="5"/>
  <c r="AJ28" i="7"/>
  <c r="EN20" i="5"/>
  <c r="AJ20" i="7"/>
  <c r="EN135" i="5"/>
  <c r="AJ135" i="7"/>
  <c r="EN7" i="5"/>
  <c r="AJ7" i="7"/>
  <c r="EN40" i="5"/>
  <c r="AJ40" i="7"/>
  <c r="EN55" i="5"/>
  <c r="AJ55" i="7"/>
  <c r="EN100" i="5"/>
  <c r="AJ100" i="7"/>
  <c r="EN14" i="5"/>
  <c r="AJ14" i="7"/>
  <c r="EN140" i="5"/>
  <c r="AJ140" i="7"/>
  <c r="EN83" i="5"/>
  <c r="AJ83" i="7"/>
  <c r="EN110" i="5"/>
  <c r="AJ110" i="7"/>
  <c r="EN54" i="5"/>
  <c r="AJ54" i="7"/>
  <c r="EO26" i="5"/>
  <c r="AK26" i="7"/>
  <c r="EO9" i="5"/>
  <c r="AK9" i="7"/>
  <c r="EO132" i="5"/>
  <c r="AK132" i="7"/>
  <c r="EO129" i="5"/>
  <c r="AK129" i="7"/>
  <c r="EO81" i="5"/>
  <c r="AK81" i="7"/>
  <c r="EO73" i="5"/>
  <c r="AK73" i="7"/>
  <c r="EO10" i="5"/>
  <c r="AK10" i="7"/>
  <c r="EO8" i="5"/>
  <c r="AK8" i="7"/>
  <c r="EO58" i="5"/>
  <c r="AK58" i="7"/>
  <c r="EO134" i="5"/>
  <c r="AK134" i="7"/>
  <c r="EO21" i="5"/>
  <c r="AK21" i="7"/>
  <c r="EO100" i="5"/>
  <c r="AK100" i="7"/>
  <c r="EO93" i="5"/>
  <c r="AK93" i="7"/>
  <c r="EO51" i="5"/>
  <c r="AK51" i="7"/>
  <c r="EO120" i="5"/>
  <c r="AK120" i="7"/>
  <c r="EO39" i="5"/>
  <c r="AK39" i="7"/>
  <c r="EO121" i="5"/>
  <c r="AK121" i="7"/>
  <c r="EI49" i="5"/>
  <c r="AE49" i="7"/>
  <c r="EI128" i="5"/>
  <c r="AE128" i="7"/>
  <c r="EI113" i="5"/>
  <c r="AE113" i="7"/>
  <c r="EI67" i="5"/>
  <c r="AE67" i="7"/>
  <c r="EI15" i="5"/>
  <c r="AE15" i="7"/>
  <c r="EI122" i="5"/>
  <c r="AE122" i="7"/>
  <c r="EI83" i="5"/>
  <c r="AE83" i="7"/>
  <c r="EI72" i="5"/>
  <c r="AE72" i="7"/>
  <c r="EI112" i="5"/>
  <c r="AE112" i="7"/>
  <c r="EI16" i="5"/>
  <c r="AE16" i="7"/>
  <c r="EI47" i="5"/>
  <c r="AE47" i="7"/>
  <c r="EI120" i="5"/>
  <c r="AE120" i="7"/>
  <c r="EI8" i="5"/>
  <c r="AE8" i="7"/>
  <c r="EI10" i="5"/>
  <c r="AE10" i="7"/>
  <c r="EI11" i="5"/>
  <c r="AE11" i="7"/>
  <c r="EI97" i="5"/>
  <c r="AE97" i="7"/>
  <c r="EI75" i="5"/>
  <c r="AE75" i="7"/>
  <c r="EM33" i="5"/>
  <c r="AI33" i="7"/>
  <c r="EM22" i="5"/>
  <c r="AI22" i="7"/>
  <c r="EM53" i="5"/>
  <c r="AI53" i="7"/>
  <c r="EM89" i="5"/>
  <c r="AI89" i="7"/>
  <c r="EM56" i="5"/>
  <c r="AI56" i="7"/>
  <c r="EM37" i="5"/>
  <c r="AI37" i="7"/>
  <c r="EM111" i="5"/>
  <c r="AI111" i="7"/>
  <c r="EM134" i="5"/>
  <c r="AI134" i="7"/>
  <c r="EM38" i="5"/>
  <c r="AI38" i="7"/>
  <c r="EM105" i="5"/>
  <c r="AI105" i="7"/>
  <c r="EM87" i="5"/>
  <c r="AI87" i="7"/>
  <c r="EM90" i="5"/>
  <c r="AI90" i="7"/>
  <c r="EM79" i="5"/>
  <c r="AI79" i="7"/>
  <c r="EM132" i="5"/>
  <c r="AI132" i="7"/>
  <c r="EM135" i="5"/>
  <c r="AI135" i="7"/>
  <c r="EM116" i="5"/>
  <c r="AI116" i="7"/>
  <c r="EM24" i="5"/>
  <c r="AI24" i="7"/>
  <c r="EM21" i="5"/>
  <c r="AI21" i="7"/>
  <c r="EG38" i="5"/>
  <c r="AC38" i="7"/>
  <c r="EG89" i="5"/>
  <c r="AC89" i="7"/>
  <c r="EG98" i="5"/>
  <c r="AC98" i="7"/>
  <c r="EG44" i="5"/>
  <c r="AC44" i="7"/>
  <c r="EG45" i="5"/>
  <c r="AC45" i="7"/>
  <c r="EG58" i="5"/>
  <c r="AC58" i="7"/>
  <c r="EG68" i="5"/>
  <c r="AC68" i="7"/>
  <c r="EG97" i="5"/>
  <c r="AC97" i="7"/>
  <c r="EG43" i="5"/>
  <c r="AC43" i="7"/>
  <c r="EG126" i="5"/>
  <c r="AC126" i="7"/>
  <c r="EG74" i="5"/>
  <c r="AC74" i="7"/>
  <c r="EG135" i="5"/>
  <c r="AC135" i="7"/>
  <c r="EG121" i="5"/>
  <c r="AC121" i="7"/>
  <c r="EG59" i="5"/>
  <c r="AC59" i="7"/>
  <c r="EG55" i="5"/>
  <c r="AC55" i="7"/>
  <c r="EG53" i="5"/>
  <c r="AC53" i="7"/>
  <c r="EG35" i="5"/>
  <c r="AC35" i="7"/>
  <c r="EL26" i="5"/>
  <c r="AH26" i="7"/>
  <c r="EL79" i="5"/>
  <c r="AH79" i="7"/>
  <c r="EL87" i="5"/>
  <c r="AH87" i="7"/>
  <c r="EL115" i="5"/>
  <c r="AH115" i="7"/>
  <c r="EL40" i="5"/>
  <c r="AH40" i="7"/>
  <c r="EL112" i="5"/>
  <c r="AH112" i="7"/>
  <c r="EL46" i="5"/>
  <c r="AH46" i="7"/>
  <c r="EL131" i="5"/>
  <c r="AH131" i="7"/>
  <c r="EL132" i="5"/>
  <c r="AH132" i="7"/>
  <c r="EL37" i="5"/>
  <c r="AH37" i="7"/>
  <c r="EL44" i="5"/>
  <c r="AH44" i="7"/>
  <c r="EL52" i="5"/>
  <c r="AH52" i="7"/>
  <c r="EL56" i="5"/>
  <c r="AH56" i="7"/>
  <c r="EL31" i="5"/>
  <c r="AH31" i="7"/>
  <c r="EL72" i="5"/>
  <c r="AH72" i="7"/>
  <c r="EL101" i="5"/>
  <c r="AH101" i="7"/>
  <c r="EL10" i="5"/>
  <c r="AH10" i="7"/>
  <c r="EP21" i="5"/>
  <c r="AL21" i="7"/>
  <c r="EP81" i="5"/>
  <c r="AL81" i="7"/>
  <c r="EP64" i="5"/>
  <c r="AL64" i="7"/>
  <c r="EP11" i="5"/>
  <c r="AL11" i="7"/>
  <c r="EP63" i="5"/>
  <c r="AL63" i="7"/>
  <c r="EP114" i="5"/>
  <c r="AL114" i="7"/>
  <c r="EP108" i="5"/>
  <c r="AL108" i="7"/>
  <c r="EP119" i="5"/>
  <c r="AL119" i="7"/>
  <c r="EP98" i="5"/>
  <c r="AL98" i="7"/>
  <c r="EP53" i="5"/>
  <c r="AL53" i="7"/>
  <c r="EP52" i="5"/>
  <c r="AL52" i="7"/>
  <c r="EP49" i="5"/>
  <c r="AL49" i="7"/>
  <c r="EP16" i="5"/>
  <c r="AL16" i="7"/>
  <c r="EP47" i="5"/>
  <c r="AL47" i="7"/>
  <c r="EP45" i="5"/>
  <c r="AL45" i="7"/>
  <c r="EP40" i="5"/>
  <c r="AL40" i="7"/>
  <c r="EP115" i="5"/>
  <c r="AL115" i="7"/>
  <c r="EJ72" i="5"/>
  <c r="AF72" i="7"/>
  <c r="EJ108" i="5"/>
  <c r="AF108" i="7"/>
  <c r="EJ129" i="5"/>
  <c r="AF129" i="7"/>
  <c r="EJ114" i="5"/>
  <c r="AF114" i="7"/>
  <c r="EJ39" i="5"/>
  <c r="AF39" i="7"/>
  <c r="EJ92" i="5"/>
  <c r="AF92" i="7"/>
  <c r="EJ38" i="5"/>
  <c r="AF38" i="7"/>
  <c r="EJ56" i="5"/>
  <c r="AF56" i="7"/>
  <c r="EJ47" i="5"/>
  <c r="AF47" i="7"/>
  <c r="EJ23" i="5"/>
  <c r="AF23" i="7"/>
  <c r="EJ111" i="5"/>
  <c r="AF111" i="7"/>
  <c r="EJ62" i="5"/>
  <c r="AF62" i="7"/>
  <c r="EJ88" i="5"/>
  <c r="AF88" i="7"/>
  <c r="EJ130" i="5"/>
  <c r="AF130" i="7"/>
  <c r="EJ126" i="5"/>
  <c r="AF126" i="7"/>
  <c r="EJ95" i="5"/>
  <c r="AF95" i="7"/>
  <c r="EJ104" i="5"/>
  <c r="AF104" i="7"/>
  <c r="EJ63" i="5"/>
  <c r="AF63" i="7"/>
  <c r="EH135" i="5"/>
  <c r="AD135" i="7"/>
  <c r="EH38" i="5"/>
  <c r="AD38" i="7"/>
  <c r="EH131" i="5"/>
  <c r="AD131" i="7"/>
  <c r="EH41" i="5"/>
  <c r="AD41" i="7"/>
  <c r="EH22" i="5"/>
  <c r="AD22" i="7"/>
  <c r="EH12" i="5"/>
  <c r="AD12" i="7"/>
  <c r="EH90" i="5"/>
  <c r="AD90" i="7"/>
  <c r="EH6" i="5"/>
  <c r="AD6" i="7"/>
  <c r="EH84" i="5"/>
  <c r="AD84" i="7"/>
  <c r="EH137" i="5"/>
  <c r="AD137" i="7"/>
  <c r="EH71" i="5"/>
  <c r="AD71" i="7"/>
  <c r="EH111" i="5"/>
  <c r="AD111" i="7"/>
  <c r="EH99" i="5"/>
  <c r="AD99" i="7"/>
  <c r="EH46" i="5"/>
  <c r="AD46" i="7"/>
  <c r="EH39" i="5"/>
  <c r="AD39" i="7"/>
  <c r="EH77" i="5"/>
  <c r="AD77" i="7"/>
  <c r="EH64" i="5"/>
  <c r="AD64" i="7"/>
  <c r="EK58" i="5"/>
  <c r="AG58" i="7"/>
  <c r="EK57" i="5"/>
  <c r="AG57" i="7"/>
  <c r="EK71" i="5"/>
  <c r="AG71" i="7"/>
  <c r="EK27" i="5"/>
  <c r="AG27" i="7"/>
  <c r="EK135" i="5"/>
  <c r="AG135" i="7"/>
  <c r="EK51" i="5"/>
  <c r="AG51" i="7"/>
  <c r="EK124" i="5"/>
  <c r="AG124" i="7"/>
  <c r="EK134" i="5"/>
  <c r="AG134" i="7"/>
  <c r="EK35" i="5"/>
  <c r="AG35" i="7"/>
  <c r="EK75" i="5"/>
  <c r="AG75" i="7"/>
  <c r="EK88" i="5"/>
  <c r="AG88" i="7"/>
  <c r="EK120" i="5"/>
  <c r="AG120" i="7"/>
  <c r="EK43" i="5"/>
  <c r="AG43" i="7"/>
  <c r="EK39" i="5"/>
  <c r="AG39" i="7"/>
  <c r="EK126" i="5"/>
  <c r="AG126" i="7"/>
  <c r="EK122" i="5"/>
  <c r="AG122" i="7"/>
  <c r="EK61" i="5"/>
  <c r="AG61" i="7"/>
  <c r="ER81" i="5"/>
  <c r="AN81" i="7"/>
  <c r="ER19" i="5"/>
  <c r="AN19" i="7"/>
  <c r="ER138" i="5"/>
  <c r="AN138" i="7"/>
  <c r="ER102" i="5"/>
  <c r="AN102" i="7"/>
  <c r="ER111" i="5"/>
  <c r="AN111" i="7"/>
  <c r="ER123" i="5"/>
  <c r="AN123" i="7"/>
  <c r="ER37" i="5"/>
  <c r="AN37" i="7"/>
  <c r="ER135" i="5"/>
  <c r="AN135" i="7"/>
  <c r="ER139" i="5"/>
  <c r="AN139" i="7"/>
  <c r="ER95" i="5"/>
  <c r="AN95" i="7"/>
  <c r="ER120" i="5"/>
  <c r="AN120" i="7"/>
  <c r="ER78" i="5"/>
  <c r="AN78" i="7"/>
  <c r="ER10" i="5"/>
  <c r="AN10" i="7"/>
  <c r="ER72" i="5"/>
  <c r="AN72" i="7"/>
  <c r="ER104" i="5"/>
  <c r="AN104" i="7"/>
  <c r="ER17" i="5"/>
  <c r="AN17" i="7"/>
  <c r="ER129" i="5"/>
  <c r="AN129" i="7"/>
  <c r="EQ60" i="5"/>
  <c r="AM60" i="7"/>
  <c r="EQ128" i="5"/>
  <c r="AM128" i="7"/>
  <c r="EQ100" i="5"/>
  <c r="AM100" i="7"/>
  <c r="EQ35" i="5"/>
  <c r="AM35" i="7"/>
  <c r="EQ92" i="5"/>
  <c r="AM92" i="7"/>
  <c r="EQ22" i="5"/>
  <c r="AM22" i="7"/>
  <c r="EQ77" i="5"/>
  <c r="AM77" i="7"/>
  <c r="EQ107" i="5"/>
  <c r="AM107" i="7"/>
  <c r="EQ85" i="5"/>
  <c r="AM85" i="7"/>
  <c r="EQ9" i="5"/>
  <c r="AM9" i="7"/>
  <c r="EQ121" i="5"/>
  <c r="AM121" i="7"/>
  <c r="EQ109" i="5"/>
  <c r="AM109" i="7"/>
  <c r="EQ47" i="5"/>
  <c r="AM47" i="7"/>
  <c r="EQ99" i="5"/>
  <c r="AM99" i="7"/>
  <c r="EQ69" i="5"/>
  <c r="AM69" i="7"/>
  <c r="EN99" i="5"/>
  <c r="AJ99" i="7"/>
  <c r="EN70" i="5"/>
  <c r="AJ70" i="7"/>
  <c r="EN79" i="5"/>
  <c r="AJ79" i="7"/>
  <c r="EN61" i="5"/>
  <c r="AJ61" i="7"/>
  <c r="EN15" i="5"/>
  <c r="AJ15" i="7"/>
  <c r="EN111" i="5"/>
  <c r="AJ111" i="7"/>
  <c r="EN109" i="5"/>
  <c r="AJ109" i="7"/>
  <c r="EN66" i="5"/>
  <c r="AJ66" i="7"/>
  <c r="EN122" i="5"/>
  <c r="AJ122" i="7"/>
  <c r="EN134" i="5"/>
  <c r="AJ134" i="7"/>
  <c r="EN127" i="5"/>
  <c r="AJ127" i="7"/>
  <c r="EN53" i="5"/>
  <c r="AJ53" i="7"/>
  <c r="EN138" i="5"/>
  <c r="AJ138" i="7"/>
  <c r="EN133" i="5"/>
  <c r="AJ133" i="7"/>
  <c r="EN71" i="5"/>
  <c r="AJ71" i="7"/>
  <c r="EN123" i="5"/>
  <c r="AJ123" i="7"/>
  <c r="EN19" i="5"/>
  <c r="AJ19" i="7"/>
  <c r="EO90" i="5"/>
  <c r="AK90" i="7"/>
  <c r="EO83" i="5"/>
  <c r="AK83" i="7"/>
  <c r="EO110" i="5"/>
  <c r="AK110" i="7"/>
  <c r="EO126" i="5"/>
  <c r="AK126" i="7"/>
  <c r="EO131" i="5"/>
  <c r="AK131" i="7"/>
  <c r="EO47" i="5"/>
  <c r="AK47" i="7"/>
  <c r="EO74" i="5"/>
  <c r="AK74" i="7"/>
  <c r="EO66" i="5"/>
  <c r="AK66" i="7"/>
  <c r="EO59" i="5"/>
  <c r="AK59" i="7"/>
  <c r="EO77" i="5"/>
  <c r="AK77" i="7"/>
  <c r="EO92" i="5"/>
  <c r="AK92" i="7"/>
  <c r="EO76" i="5"/>
  <c r="AK76" i="7"/>
  <c r="EO43" i="5"/>
  <c r="AK43" i="7"/>
  <c r="EO135" i="5"/>
  <c r="AK135" i="7"/>
  <c r="EO106" i="5"/>
  <c r="AK106" i="7"/>
  <c r="EO108" i="5"/>
  <c r="AK108" i="7"/>
  <c r="EO101" i="5"/>
  <c r="AK101" i="7"/>
  <c r="EI71" i="5"/>
  <c r="AE71" i="7"/>
  <c r="EI65" i="5"/>
  <c r="AE65" i="7"/>
  <c r="EI108" i="5"/>
  <c r="AE108" i="7"/>
  <c r="EI123" i="5"/>
  <c r="AE123" i="7"/>
  <c r="EI135" i="5"/>
  <c r="AE135" i="7"/>
  <c r="EI109" i="5"/>
  <c r="AE109" i="7"/>
  <c r="EI132" i="5"/>
  <c r="AE132" i="7"/>
  <c r="EI37" i="5"/>
  <c r="AE37" i="7"/>
  <c r="EI117" i="5"/>
  <c r="AE117" i="7"/>
  <c r="EI43" i="5"/>
  <c r="AE43" i="7"/>
  <c r="EI56" i="5"/>
  <c r="AE56" i="7"/>
  <c r="EI36" i="5"/>
  <c r="AE36" i="7"/>
  <c r="EI61" i="5"/>
  <c r="AE61" i="7"/>
  <c r="EI101" i="5"/>
  <c r="AE101" i="7"/>
  <c r="EI115" i="5"/>
  <c r="AE115" i="7"/>
  <c r="EI17" i="5"/>
  <c r="AE17" i="7"/>
  <c r="EI58" i="5"/>
  <c r="AE58" i="7"/>
  <c r="EM106" i="5"/>
  <c r="AI106" i="7"/>
  <c r="EM32" i="5"/>
  <c r="AI32" i="7"/>
  <c r="EM107" i="5"/>
  <c r="AI107" i="7"/>
  <c r="EM6" i="5"/>
  <c r="AI6" i="7"/>
  <c r="EM15" i="5"/>
  <c r="AI15" i="7"/>
  <c r="EM14" i="5"/>
  <c r="AI14" i="7"/>
  <c r="EM84" i="5"/>
  <c r="AI84" i="7"/>
  <c r="EM108" i="5"/>
  <c r="AI108" i="7"/>
  <c r="EM41" i="5"/>
  <c r="AI41" i="7"/>
  <c r="EM58" i="5"/>
  <c r="AI58" i="7"/>
  <c r="EM133" i="5"/>
  <c r="AI133" i="7"/>
  <c r="EM138" i="5"/>
  <c r="AI138" i="7"/>
  <c r="EM46" i="5"/>
  <c r="AI46" i="7"/>
  <c r="EM118" i="5"/>
  <c r="AI118" i="7"/>
  <c r="EM130" i="5"/>
  <c r="AI130" i="7"/>
  <c r="EM98" i="5"/>
  <c r="AI98" i="7"/>
  <c r="EM26" i="5"/>
  <c r="AI26" i="7"/>
  <c r="EM29" i="5"/>
  <c r="AI29" i="7"/>
  <c r="EG51" i="5"/>
  <c r="AC51" i="7"/>
  <c r="EG47" i="5"/>
  <c r="AC47" i="7"/>
  <c r="EG8" i="5"/>
  <c r="AC8" i="7"/>
  <c r="EG19" i="5"/>
  <c r="AC19" i="7"/>
  <c r="EG116" i="5"/>
  <c r="AC116" i="7"/>
  <c r="EG31" i="5"/>
  <c r="AC31" i="7"/>
  <c r="EG41" i="5"/>
  <c r="AC41" i="7"/>
  <c r="EG94" i="5"/>
  <c r="AC94" i="7"/>
  <c r="EG18" i="5"/>
  <c r="AC18" i="7"/>
  <c r="EG23" i="5"/>
  <c r="AC23" i="7"/>
  <c r="EG17" i="5"/>
  <c r="AC17" i="7"/>
  <c r="EG108" i="5"/>
  <c r="AC108" i="7"/>
  <c r="EG139" i="5"/>
  <c r="AC139" i="7"/>
  <c r="EG40" i="5"/>
  <c r="AC40" i="7"/>
  <c r="EG118" i="5"/>
  <c r="AC118" i="7"/>
  <c r="EG111" i="5"/>
  <c r="AC111" i="7"/>
  <c r="EG112" i="5"/>
  <c r="AC112" i="7"/>
  <c r="EL68" i="5"/>
  <c r="AH68" i="7"/>
  <c r="EL73" i="5"/>
  <c r="AH73" i="7"/>
  <c r="EL107" i="5"/>
  <c r="AH107" i="7"/>
  <c r="EL76" i="5"/>
  <c r="AH76" i="7"/>
  <c r="EL67" i="5"/>
  <c r="AH67" i="7"/>
  <c r="EL135" i="5"/>
  <c r="AH135" i="7"/>
  <c r="EL32" i="5"/>
  <c r="AH32" i="7"/>
  <c r="EL66" i="5"/>
  <c r="AH66" i="7"/>
  <c r="EL95" i="5"/>
  <c r="AH95" i="7"/>
  <c r="EL97" i="5"/>
  <c r="AH97" i="7"/>
  <c r="EL116" i="5"/>
  <c r="AH116" i="7"/>
  <c r="EL33" i="5"/>
  <c r="AH33" i="7"/>
  <c r="EL5" i="5"/>
  <c r="AH5" i="7"/>
  <c r="EL142" i="5"/>
  <c r="AH142" i="7"/>
  <c r="EL42" i="5"/>
  <c r="AH42" i="7"/>
  <c r="EL54" i="5"/>
  <c r="AH54" i="7"/>
  <c r="EL139" i="5"/>
  <c r="AH139" i="7"/>
  <c r="EP128" i="5"/>
  <c r="AL128" i="7"/>
  <c r="EP90" i="5"/>
  <c r="AL90" i="7"/>
  <c r="EP9" i="5"/>
  <c r="AL9" i="7"/>
  <c r="EP137" i="5"/>
  <c r="AL137" i="7"/>
  <c r="EP19" i="5"/>
  <c r="AL19" i="7"/>
  <c r="EP87" i="5"/>
  <c r="AL87" i="7"/>
  <c r="EP75" i="5"/>
  <c r="AL75" i="7"/>
  <c r="EP57" i="5"/>
  <c r="AL57" i="7"/>
  <c r="EP111" i="5"/>
  <c r="AL111" i="7"/>
  <c r="EP85" i="5"/>
  <c r="AL85" i="7"/>
  <c r="EP139" i="5"/>
  <c r="AL139" i="7"/>
  <c r="EP69" i="5"/>
  <c r="AL69" i="7"/>
  <c r="EP127" i="5"/>
  <c r="AL127" i="7"/>
  <c r="EP26" i="5"/>
  <c r="AL26" i="7"/>
  <c r="EP25" i="5"/>
  <c r="AL25" i="7"/>
  <c r="EP35" i="5"/>
  <c r="AL35" i="7"/>
  <c r="EP44" i="5"/>
  <c r="AL44" i="7"/>
  <c r="EJ8" i="5"/>
  <c r="AF8" i="7"/>
  <c r="EJ76" i="5"/>
  <c r="AF76" i="7"/>
  <c r="EJ28" i="5"/>
  <c r="AF28" i="7"/>
  <c r="EJ121" i="5"/>
  <c r="AF121" i="7"/>
  <c r="EJ79" i="5"/>
  <c r="AF79" i="7"/>
  <c r="EJ6" i="5"/>
  <c r="AF6" i="7"/>
  <c r="EJ139" i="5"/>
  <c r="AF139" i="7"/>
  <c r="EJ138" i="5"/>
  <c r="AF138" i="7"/>
  <c r="EJ33" i="5"/>
  <c r="AF33" i="7"/>
  <c r="EJ22" i="5"/>
  <c r="AF22" i="7"/>
  <c r="EJ41" i="5"/>
  <c r="AF41" i="7"/>
  <c r="EJ109" i="5"/>
  <c r="AF109" i="7"/>
  <c r="EJ48" i="5"/>
  <c r="AF48" i="7"/>
  <c r="EJ83" i="5"/>
  <c r="AF83" i="7"/>
  <c r="EJ134" i="5"/>
  <c r="AF134" i="7"/>
  <c r="EJ125" i="5"/>
  <c r="AF125" i="7"/>
  <c r="EJ52" i="5"/>
  <c r="AF52" i="7"/>
  <c r="EJ34" i="5"/>
  <c r="AF34" i="7"/>
  <c r="EH54" i="5"/>
  <c r="AD54" i="7"/>
  <c r="EH112" i="5"/>
  <c r="AD112" i="7"/>
  <c r="EH57" i="5"/>
  <c r="AD57" i="7"/>
  <c r="EH34" i="5"/>
  <c r="AD34" i="7"/>
  <c r="EH20" i="5"/>
  <c r="AD20" i="7"/>
  <c r="EH109" i="5"/>
  <c r="AD109" i="7"/>
  <c r="EH70" i="5"/>
  <c r="AD70" i="7"/>
  <c r="EH29" i="5"/>
  <c r="AD29" i="7"/>
  <c r="EH122" i="5"/>
  <c r="AD122" i="7"/>
  <c r="EH26" i="5"/>
  <c r="AD26" i="7"/>
  <c r="EH49" i="5"/>
  <c r="AD49" i="7"/>
  <c r="EH94" i="5"/>
  <c r="AD94" i="7"/>
  <c r="EH52" i="5"/>
  <c r="AD52" i="7"/>
  <c r="EH10" i="5"/>
  <c r="AD10" i="7"/>
  <c r="EH115" i="5"/>
  <c r="AD115" i="7"/>
  <c r="EH107" i="5"/>
  <c r="AD107" i="7"/>
  <c r="EH9" i="5"/>
  <c r="AD9" i="7"/>
  <c r="EK68" i="5"/>
  <c r="AG68" i="7"/>
  <c r="EK119" i="5"/>
  <c r="AG119" i="7"/>
  <c r="EK9" i="5"/>
  <c r="AG9" i="7"/>
  <c r="EK113" i="5"/>
  <c r="AG113" i="7"/>
  <c r="EK102" i="5"/>
  <c r="AG102" i="7"/>
  <c r="EK67" i="5"/>
  <c r="AG67" i="7"/>
  <c r="EK87" i="5"/>
  <c r="AG87" i="7"/>
  <c r="EK129" i="5"/>
  <c r="AG129" i="7"/>
  <c r="EK137" i="5"/>
  <c r="AG137" i="7"/>
  <c r="EK140" i="5"/>
  <c r="AG140" i="7"/>
  <c r="EK48" i="5"/>
  <c r="AG48" i="7"/>
  <c r="EK133" i="5"/>
  <c r="AG133" i="7"/>
  <c r="EK26" i="5"/>
  <c r="AG26" i="7"/>
  <c r="EK17" i="5"/>
  <c r="AG17" i="7"/>
  <c r="AS17" i="7" s="1"/>
  <c r="BQ17" i="7" s="1"/>
  <c r="EK32" i="5"/>
  <c r="AG32" i="7"/>
  <c r="EK22" i="5"/>
  <c r="AG22" i="7"/>
  <c r="EK125" i="5"/>
  <c r="AG125" i="7"/>
  <c r="ER36" i="5"/>
  <c r="AN36" i="7"/>
  <c r="ER39" i="5"/>
  <c r="AN39" i="7"/>
  <c r="ER73" i="5"/>
  <c r="AN73" i="7"/>
  <c r="ER55" i="5"/>
  <c r="AN55" i="7"/>
  <c r="ER46" i="5"/>
  <c r="AN46" i="7"/>
  <c r="ER61" i="5"/>
  <c r="AN61" i="7"/>
  <c r="ER11" i="5"/>
  <c r="AN11" i="7"/>
  <c r="ER128" i="5"/>
  <c r="AN128" i="7"/>
  <c r="ER112" i="5"/>
  <c r="AN112" i="7"/>
  <c r="ER66" i="5"/>
  <c r="AN66" i="7"/>
  <c r="ER65" i="5"/>
  <c r="AN65" i="7"/>
  <c r="ER83" i="5"/>
  <c r="AN83" i="7"/>
  <c r="ER100" i="5"/>
  <c r="AN100" i="7"/>
  <c r="ER45" i="5"/>
  <c r="AN45" i="7"/>
  <c r="ER142" i="5"/>
  <c r="AN142" i="7"/>
  <c r="ER15" i="5"/>
  <c r="AN15" i="7"/>
  <c r="ER127" i="5"/>
  <c r="AN127" i="7"/>
  <c r="EQ97" i="5"/>
  <c r="AM97" i="7"/>
  <c r="EQ67" i="5"/>
  <c r="AM67" i="7"/>
  <c r="EQ50" i="5"/>
  <c r="AM50" i="7"/>
  <c r="EQ20" i="5"/>
  <c r="AM20" i="7"/>
  <c r="EQ111" i="5"/>
  <c r="AM111" i="7"/>
  <c r="EQ24" i="5"/>
  <c r="AM24" i="7"/>
  <c r="EQ64" i="5"/>
  <c r="AM64" i="7"/>
  <c r="EQ134" i="5"/>
  <c r="AM134" i="7"/>
  <c r="EQ25" i="5"/>
  <c r="AM25" i="7"/>
  <c r="EQ137" i="5"/>
  <c r="AM137" i="7"/>
  <c r="EQ7" i="5"/>
  <c r="AM7" i="7"/>
  <c r="EQ62" i="5"/>
  <c r="AM62" i="7"/>
  <c r="EQ63" i="5"/>
  <c r="AM63" i="7"/>
  <c r="EQ141" i="5"/>
  <c r="AM141" i="7"/>
  <c r="EQ16" i="5"/>
  <c r="AM16" i="7"/>
  <c r="EQ30" i="5"/>
  <c r="AM30" i="7"/>
  <c r="EQ126" i="5"/>
  <c r="AM126" i="7"/>
  <c r="EQ28" i="5"/>
  <c r="AM28" i="7"/>
  <c r="EN101" i="5"/>
  <c r="AJ101" i="7"/>
  <c r="EN105" i="5"/>
  <c r="AJ105" i="7"/>
  <c r="EN45" i="5"/>
  <c r="AJ45" i="7"/>
  <c r="EN125" i="5"/>
  <c r="AJ125" i="7"/>
  <c r="EN32" i="5"/>
  <c r="AJ32" i="7"/>
  <c r="EN44" i="5"/>
  <c r="AJ44" i="7"/>
  <c r="EN91" i="5"/>
  <c r="AJ91" i="7"/>
  <c r="EN130" i="5"/>
  <c r="AJ130" i="7"/>
  <c r="EN39" i="5"/>
  <c r="AJ39" i="7"/>
  <c r="EN103" i="5"/>
  <c r="AJ103" i="7"/>
  <c r="EN93" i="5"/>
  <c r="AJ93" i="7"/>
  <c r="EN76" i="5"/>
  <c r="AJ76" i="7"/>
  <c r="EN51" i="5"/>
  <c r="AJ51" i="7"/>
  <c r="EN60" i="5"/>
  <c r="AJ60" i="7"/>
  <c r="EN68" i="5"/>
  <c r="AJ68" i="7"/>
  <c r="EN8" i="5"/>
  <c r="AJ8" i="7"/>
  <c r="EN94" i="5"/>
  <c r="AJ94" i="7"/>
  <c r="EN17" i="5"/>
  <c r="AJ17" i="7"/>
  <c r="EO91" i="5"/>
  <c r="AK91" i="7"/>
  <c r="EO116" i="5"/>
  <c r="AK116" i="7"/>
  <c r="EO72" i="5"/>
  <c r="AK72" i="7"/>
  <c r="EO107" i="5"/>
  <c r="AK107" i="7"/>
  <c r="EO44" i="5"/>
  <c r="AK44" i="7"/>
  <c r="EO11" i="5"/>
  <c r="AK11" i="7"/>
  <c r="EO24" i="5"/>
  <c r="AK24" i="7"/>
  <c r="EO56" i="5"/>
  <c r="AK56" i="7"/>
  <c r="EO31" i="5"/>
  <c r="AK31" i="7"/>
  <c r="EO75" i="5"/>
  <c r="AK75" i="7"/>
  <c r="EO50" i="5"/>
  <c r="AK50" i="7"/>
  <c r="EO85" i="5"/>
  <c r="AK85" i="7"/>
  <c r="EO32" i="5"/>
  <c r="AK32" i="7"/>
  <c r="EO125" i="5"/>
  <c r="AK125" i="7"/>
  <c r="EO124" i="5"/>
  <c r="AK124" i="7"/>
  <c r="EO95" i="5"/>
  <c r="AK95" i="7"/>
  <c r="EO54" i="5"/>
  <c r="AK54" i="7"/>
  <c r="EI131" i="5"/>
  <c r="AE131" i="7"/>
  <c r="EI22" i="5"/>
  <c r="AE22" i="7"/>
  <c r="EI33" i="5"/>
  <c r="AE33" i="7"/>
  <c r="EI81" i="5"/>
  <c r="AE81" i="7"/>
  <c r="EI90" i="5"/>
  <c r="AE90" i="7"/>
  <c r="EI60" i="5"/>
  <c r="AE60" i="7"/>
  <c r="EI106" i="5"/>
  <c r="AE106" i="7"/>
  <c r="EI6" i="5"/>
  <c r="AE6" i="7"/>
  <c r="EI95" i="5"/>
  <c r="AE95" i="7"/>
  <c r="EI134" i="5"/>
  <c r="AE134" i="7"/>
  <c r="EI137" i="5"/>
  <c r="AE137" i="7"/>
  <c r="EI48" i="5"/>
  <c r="AE48" i="7"/>
  <c r="EI34" i="5"/>
  <c r="AE34" i="7"/>
  <c r="EI99" i="5"/>
  <c r="AE99" i="7"/>
  <c r="EI110" i="5"/>
  <c r="AE110" i="7"/>
  <c r="EI42" i="5"/>
  <c r="AE42" i="7"/>
  <c r="EI18" i="5"/>
  <c r="AE18" i="7"/>
  <c r="EM78" i="5"/>
  <c r="AI78" i="7"/>
  <c r="EM86" i="5"/>
  <c r="AI86" i="7"/>
  <c r="EM121" i="5"/>
  <c r="AI121" i="7"/>
  <c r="EM136" i="5"/>
  <c r="AI136" i="7"/>
  <c r="EM124" i="5"/>
  <c r="AI124" i="7"/>
  <c r="EM25" i="5"/>
  <c r="AI25" i="7"/>
  <c r="EM64" i="5"/>
  <c r="AI64" i="7"/>
  <c r="EM94" i="5"/>
  <c r="AI94" i="7"/>
  <c r="EM52" i="5"/>
  <c r="AI52" i="7"/>
  <c r="EM123" i="5"/>
  <c r="AI123" i="7"/>
  <c r="EM61" i="5"/>
  <c r="AI61" i="7"/>
  <c r="EM54" i="5"/>
  <c r="AI54" i="7"/>
  <c r="EM114" i="5"/>
  <c r="AI114" i="7"/>
  <c r="EM99" i="5"/>
  <c r="AI99" i="7"/>
  <c r="EM127" i="5"/>
  <c r="AI127" i="7"/>
  <c r="EM44" i="5"/>
  <c r="AI44" i="7"/>
  <c r="EM126" i="5"/>
  <c r="AI126" i="7"/>
  <c r="EG114" i="5"/>
  <c r="AC114" i="7"/>
  <c r="EG63" i="5"/>
  <c r="AC63" i="7"/>
  <c r="EG77" i="5"/>
  <c r="AC77" i="7"/>
  <c r="EG130" i="5"/>
  <c r="AC130" i="7"/>
  <c r="EG21" i="5"/>
  <c r="AC21" i="7"/>
  <c r="EG24" i="5"/>
  <c r="AC24" i="7"/>
  <c r="EG33" i="5"/>
  <c r="AC33" i="7"/>
  <c r="EG83" i="5"/>
  <c r="AC83" i="7"/>
  <c r="EG70" i="5"/>
  <c r="AC70" i="7"/>
  <c r="EG105" i="5"/>
  <c r="AC105" i="7"/>
  <c r="EG25" i="5"/>
  <c r="AC25" i="7"/>
  <c r="EG12" i="5"/>
  <c r="AC12" i="7"/>
  <c r="EG95" i="5"/>
  <c r="AC95" i="7"/>
  <c r="EG140" i="5"/>
  <c r="AC140" i="7"/>
  <c r="EG48" i="5"/>
  <c r="AC48" i="7"/>
  <c r="EG14" i="5"/>
  <c r="AC14" i="7"/>
  <c r="EG142" i="5"/>
  <c r="AC142" i="7"/>
  <c r="EG100" i="5"/>
  <c r="AC100" i="7"/>
  <c r="EL99" i="5"/>
  <c r="AH99" i="7"/>
  <c r="EL53" i="5"/>
  <c r="AH53" i="7"/>
  <c r="EL58" i="5"/>
  <c r="AH58" i="7"/>
  <c r="EL38" i="5"/>
  <c r="AH38" i="7"/>
  <c r="EL134" i="5"/>
  <c r="AH134" i="7"/>
  <c r="EL124" i="5"/>
  <c r="AH124" i="7"/>
  <c r="EL30" i="5"/>
  <c r="AH30" i="7"/>
  <c r="EL11" i="5"/>
  <c r="AH11" i="7"/>
  <c r="EL110" i="5"/>
  <c r="AH110" i="7"/>
  <c r="EL43" i="5"/>
  <c r="AH43" i="7"/>
  <c r="EL113" i="5"/>
  <c r="AH113" i="7"/>
  <c r="EL7" i="5"/>
  <c r="AH7" i="7"/>
  <c r="EL70" i="5"/>
  <c r="AH70" i="7"/>
  <c r="EL94" i="5"/>
  <c r="AH94" i="7"/>
  <c r="EL15" i="5"/>
  <c r="AH15" i="7"/>
  <c r="EL25" i="5"/>
  <c r="AH25" i="7"/>
  <c r="EL128" i="5"/>
  <c r="AH128" i="7"/>
  <c r="EP103" i="5"/>
  <c r="AL103" i="7"/>
  <c r="EP65" i="5"/>
  <c r="AL65" i="7"/>
  <c r="EP29" i="5"/>
  <c r="AL29" i="7"/>
  <c r="EP59" i="5"/>
  <c r="AL59" i="7"/>
  <c r="EP124" i="5"/>
  <c r="AL124" i="7"/>
  <c r="EP37" i="5"/>
  <c r="AL37" i="7"/>
  <c r="EP138" i="5"/>
  <c r="AL138" i="7"/>
  <c r="EP22" i="5"/>
  <c r="AL22" i="7"/>
  <c r="EP117" i="5"/>
  <c r="AL117" i="7"/>
  <c r="EP48" i="5"/>
  <c r="AL48" i="7"/>
  <c r="EP132" i="5"/>
  <c r="AL132" i="7"/>
  <c r="EP72" i="5"/>
  <c r="AL72" i="7"/>
  <c r="EP62" i="5"/>
  <c r="AL62" i="7"/>
  <c r="EP24" i="5"/>
  <c r="AL24" i="7"/>
  <c r="EP94" i="5"/>
  <c r="AL94" i="7"/>
  <c r="EP60" i="5"/>
  <c r="AL60" i="7"/>
  <c r="EP129" i="5"/>
  <c r="AL129" i="7"/>
  <c r="EJ81" i="5"/>
  <c r="AF81" i="7"/>
  <c r="EJ70" i="5"/>
  <c r="AF70" i="7"/>
  <c r="EJ137" i="5"/>
  <c r="AF137" i="7"/>
  <c r="EJ18" i="5"/>
  <c r="AF18" i="7"/>
  <c r="EJ94" i="5"/>
  <c r="AF94" i="7"/>
  <c r="EJ142" i="5"/>
  <c r="AF142" i="7"/>
  <c r="EJ112" i="5"/>
  <c r="AF112" i="7"/>
  <c r="EJ64" i="5"/>
  <c r="AF64" i="7"/>
  <c r="EJ31" i="5"/>
  <c r="AF31" i="7"/>
  <c r="EJ7" i="5"/>
  <c r="AF7" i="7"/>
  <c r="EJ96" i="5"/>
  <c r="AF96" i="7"/>
  <c r="EJ119" i="5"/>
  <c r="AF119" i="7"/>
  <c r="EJ44" i="5"/>
  <c r="AF44" i="7"/>
  <c r="EJ113" i="5"/>
  <c r="AF113" i="7"/>
  <c r="EJ128" i="5"/>
  <c r="AF128" i="7"/>
  <c r="EJ73" i="5"/>
  <c r="AF73" i="7"/>
  <c r="EJ32" i="5"/>
  <c r="AF32" i="7"/>
  <c r="EH7" i="5"/>
  <c r="AD7" i="7"/>
  <c r="EH25" i="5"/>
  <c r="AD25" i="7"/>
  <c r="EH91" i="5"/>
  <c r="AD91" i="7"/>
  <c r="EH19" i="5"/>
  <c r="AD19" i="7"/>
  <c r="EH18" i="5"/>
  <c r="AD18" i="7"/>
  <c r="EH75" i="5"/>
  <c r="AD75" i="7"/>
  <c r="EH85" i="5"/>
  <c r="AD85" i="7"/>
  <c r="EH87" i="5"/>
  <c r="AD87" i="7"/>
  <c r="EH92" i="5"/>
  <c r="AD92" i="7"/>
  <c r="EH117" i="5"/>
  <c r="AD117" i="7"/>
  <c r="EH24" i="5"/>
  <c r="AD24" i="7"/>
  <c r="EH108" i="5"/>
  <c r="AD108" i="7"/>
  <c r="EH60" i="5"/>
  <c r="AD60" i="7"/>
  <c r="EH23" i="5"/>
  <c r="AD23" i="7"/>
  <c r="EH33" i="5"/>
  <c r="AD33" i="7"/>
  <c r="EH15" i="5"/>
  <c r="AD15" i="7"/>
  <c r="EH129" i="5"/>
  <c r="AD129" i="7"/>
  <c r="EH110" i="5"/>
  <c r="AD110" i="7"/>
  <c r="EK138" i="5"/>
  <c r="AG138" i="7"/>
  <c r="EK84" i="5"/>
  <c r="AG84" i="7"/>
  <c r="EK65" i="5"/>
  <c r="AG65" i="7"/>
  <c r="EK56" i="5"/>
  <c r="AG56" i="7"/>
  <c r="EK82" i="5"/>
  <c r="AG82" i="7"/>
  <c r="EK7" i="5"/>
  <c r="AG7" i="7"/>
  <c r="EK30" i="5"/>
  <c r="AG30" i="7"/>
  <c r="EK98" i="5"/>
  <c r="AG98" i="7"/>
  <c r="EK114" i="5"/>
  <c r="AG114" i="7"/>
  <c r="EK46" i="5"/>
  <c r="AG46" i="7"/>
  <c r="EK115" i="5"/>
  <c r="AG115" i="7"/>
  <c r="EK80" i="5"/>
  <c r="AG80" i="7"/>
  <c r="EK117" i="5"/>
  <c r="AG117" i="7"/>
  <c r="EK19" i="5"/>
  <c r="AG19" i="7"/>
  <c r="EK8" i="5"/>
  <c r="AG8" i="7"/>
  <c r="EK28" i="5"/>
  <c r="AG28" i="7"/>
  <c r="EK50" i="5"/>
  <c r="AG50" i="7"/>
  <c r="ER13" i="5"/>
  <c r="AN13" i="7"/>
  <c r="ER105" i="5"/>
  <c r="AN105" i="7"/>
  <c r="ER41" i="5"/>
  <c r="AN41" i="7"/>
  <c r="ER79" i="5"/>
  <c r="AN79" i="7"/>
  <c r="ER5" i="5"/>
  <c r="AN5" i="7"/>
  <c r="ER110" i="5"/>
  <c r="AN110" i="7"/>
  <c r="ER63" i="5"/>
  <c r="AN63" i="7"/>
  <c r="ER108" i="5"/>
  <c r="AN108" i="7"/>
  <c r="ER80" i="5"/>
  <c r="AN80" i="7"/>
  <c r="ER57" i="5"/>
  <c r="AN57" i="7"/>
  <c r="ER84" i="5"/>
  <c r="AN84" i="7"/>
  <c r="ER117" i="5"/>
  <c r="AN117" i="7"/>
  <c r="ER44" i="5"/>
  <c r="AN44" i="7"/>
  <c r="ER48" i="5"/>
  <c r="AN48" i="7"/>
  <c r="ER124" i="5"/>
  <c r="AN124" i="7"/>
  <c r="ER23" i="5"/>
  <c r="AN23" i="7"/>
  <c r="ER85" i="5"/>
  <c r="AN85" i="7"/>
  <c r="EQ119" i="5"/>
  <c r="AM119" i="7"/>
  <c r="EQ104" i="5"/>
  <c r="AM104" i="7"/>
  <c r="EQ130" i="5"/>
  <c r="AM130" i="7"/>
  <c r="EQ31" i="5"/>
  <c r="AM31" i="7"/>
  <c r="EQ52" i="5"/>
  <c r="AM52" i="7"/>
  <c r="EQ125" i="5"/>
  <c r="AM125" i="7"/>
  <c r="EQ113" i="5"/>
  <c r="AM113" i="7"/>
  <c r="EQ33" i="5"/>
  <c r="AM33" i="7"/>
  <c r="EQ72" i="5"/>
  <c r="AM72" i="7"/>
  <c r="EQ79" i="5"/>
  <c r="AM79" i="7"/>
  <c r="EN124" i="5"/>
  <c r="AJ124" i="7"/>
  <c r="EN128" i="5"/>
  <c r="AJ128" i="7"/>
  <c r="EN31" i="5"/>
  <c r="AJ31" i="7"/>
  <c r="EN81" i="5"/>
  <c r="AJ81" i="7"/>
  <c r="EN6" i="5"/>
  <c r="AJ6" i="7"/>
  <c r="EN13" i="5"/>
  <c r="AJ13" i="7"/>
  <c r="EN16" i="5"/>
  <c r="AJ16" i="7"/>
  <c r="EN85" i="5"/>
  <c r="AJ85" i="7"/>
  <c r="EN11" i="5"/>
  <c r="AJ11" i="7"/>
  <c r="EN69" i="5"/>
  <c r="AJ69" i="7"/>
  <c r="EN112" i="5"/>
  <c r="AJ112" i="7"/>
  <c r="EN30" i="5"/>
  <c r="AJ30" i="7"/>
  <c r="EN24" i="5"/>
  <c r="AJ24" i="7"/>
  <c r="EN136" i="5"/>
  <c r="AJ136" i="7"/>
  <c r="EN106" i="5"/>
  <c r="AJ106" i="7"/>
  <c r="EN120" i="5"/>
  <c r="AJ120" i="7"/>
  <c r="EN27" i="5"/>
  <c r="AJ27" i="7"/>
  <c r="EN108" i="5"/>
  <c r="AJ108" i="7"/>
  <c r="EO115" i="5"/>
  <c r="AK115" i="7"/>
  <c r="EO65" i="5"/>
  <c r="AK65" i="7"/>
  <c r="EO36" i="5"/>
  <c r="AK36" i="7"/>
  <c r="EO60" i="5"/>
  <c r="AK60" i="7"/>
  <c r="EO142" i="5"/>
  <c r="AK142" i="7"/>
  <c r="EO48" i="5"/>
  <c r="AK48" i="7"/>
  <c r="EO96" i="5"/>
  <c r="AK96" i="7"/>
  <c r="EO87" i="5"/>
  <c r="AK87" i="7"/>
  <c r="EO33" i="5"/>
  <c r="AK33" i="7"/>
  <c r="EO38" i="5"/>
  <c r="AK38" i="7"/>
  <c r="EO23" i="5"/>
  <c r="AK23" i="7"/>
  <c r="EO15" i="5"/>
  <c r="AK15" i="7"/>
  <c r="EO140" i="5"/>
  <c r="AK140" i="7"/>
  <c r="EO128" i="5"/>
  <c r="AK128" i="7"/>
  <c r="EO88" i="5"/>
  <c r="AK88" i="7"/>
  <c r="EO141" i="5"/>
  <c r="AK141" i="7"/>
  <c r="EO27" i="5"/>
  <c r="AK27" i="7"/>
  <c r="EI38" i="5"/>
  <c r="AE38" i="7"/>
  <c r="EI93" i="5"/>
  <c r="AE93" i="7"/>
  <c r="EI9" i="5"/>
  <c r="AE9" i="7"/>
  <c r="EI13" i="5"/>
  <c r="AE13" i="7"/>
  <c r="EI73" i="5"/>
  <c r="AE73" i="7"/>
  <c r="EI50" i="5"/>
  <c r="AE50" i="7"/>
  <c r="EI57" i="5"/>
  <c r="AE57" i="7"/>
  <c r="EI103" i="5"/>
  <c r="AE103" i="7"/>
  <c r="EI69" i="5"/>
  <c r="AE69" i="7"/>
  <c r="EI96" i="5"/>
  <c r="AE96" i="7"/>
  <c r="EI98" i="5"/>
  <c r="AE98" i="7"/>
  <c r="EI119" i="5"/>
  <c r="AE119" i="7"/>
  <c r="EI7" i="5"/>
  <c r="AE7" i="7"/>
  <c r="EI84" i="5"/>
  <c r="AE84" i="7"/>
  <c r="EI44" i="5"/>
  <c r="AE44" i="7"/>
  <c r="EI31" i="5"/>
  <c r="AE31" i="7"/>
  <c r="EI20" i="5"/>
  <c r="AE20" i="7"/>
  <c r="EM47" i="5"/>
  <c r="AI47" i="7"/>
  <c r="EM55" i="5"/>
  <c r="AI55" i="7"/>
  <c r="EM93" i="5"/>
  <c r="AI93" i="7"/>
  <c r="EM128" i="5"/>
  <c r="AI128" i="7"/>
  <c r="EM113" i="5"/>
  <c r="AI113" i="7"/>
  <c r="EM57" i="5"/>
  <c r="AI57" i="7"/>
  <c r="EM102" i="5"/>
  <c r="AI102" i="7"/>
  <c r="EM13" i="5"/>
  <c r="AI13" i="7"/>
  <c r="EM34" i="5"/>
  <c r="AI34" i="7"/>
  <c r="EM129" i="5"/>
  <c r="AI129" i="7"/>
  <c r="EM80" i="5"/>
  <c r="AI80" i="7"/>
  <c r="EM5" i="5"/>
  <c r="AI5" i="7"/>
  <c r="EM101" i="5"/>
  <c r="AI101" i="7"/>
  <c r="EM45" i="5"/>
  <c r="AI45" i="7"/>
  <c r="EM67" i="5"/>
  <c r="AI67" i="7"/>
  <c r="EM39" i="5"/>
  <c r="AI39" i="7"/>
  <c r="EM77" i="5"/>
  <c r="AI77" i="7"/>
  <c r="EG107" i="5"/>
  <c r="AC107" i="7"/>
  <c r="EG7" i="5"/>
  <c r="AC7" i="7"/>
  <c r="EG11" i="5"/>
  <c r="AC11" i="7"/>
  <c r="EG131" i="5"/>
  <c r="AC131" i="7"/>
  <c r="EG32" i="5"/>
  <c r="AC32" i="7"/>
  <c r="EG133" i="5"/>
  <c r="AC133" i="7"/>
  <c r="EG39" i="5"/>
  <c r="AC39" i="7"/>
  <c r="EG92" i="5"/>
  <c r="AC92" i="7"/>
  <c r="EG119" i="5"/>
  <c r="AC119" i="7"/>
  <c r="EG115" i="5"/>
  <c r="AC115" i="7"/>
  <c r="EG28" i="5"/>
  <c r="AC28" i="7"/>
  <c r="EG65" i="5"/>
  <c r="AC65" i="7"/>
  <c r="EG29" i="5"/>
  <c r="AC29" i="7"/>
  <c r="EG138" i="5"/>
  <c r="AC138" i="7"/>
  <c r="EG26" i="5"/>
  <c r="AC26" i="7"/>
  <c r="EG101" i="5"/>
  <c r="AC101" i="7"/>
  <c r="EG113" i="5"/>
  <c r="AC113" i="7"/>
  <c r="EG64" i="5"/>
  <c r="AC64" i="7"/>
  <c r="EL102" i="5"/>
  <c r="AH102" i="7"/>
  <c r="EL104" i="5"/>
  <c r="AH104" i="7"/>
  <c r="EL29" i="5"/>
  <c r="AH29" i="7"/>
  <c r="EL83" i="5"/>
  <c r="AH83" i="7"/>
  <c r="EL45" i="5"/>
  <c r="AH45" i="7"/>
  <c r="EL47" i="5"/>
  <c r="AH47" i="7"/>
  <c r="EL34" i="5"/>
  <c r="AH34" i="7"/>
  <c r="EL39" i="5"/>
  <c r="AH39" i="7"/>
  <c r="EL77" i="5"/>
  <c r="AH77" i="7"/>
  <c r="EL21" i="5"/>
  <c r="AH21" i="7"/>
  <c r="EL141" i="5"/>
  <c r="AH141" i="7"/>
  <c r="EL19" i="5"/>
  <c r="AH19" i="7"/>
  <c r="EL63" i="5"/>
  <c r="AH63" i="7"/>
  <c r="EL88" i="5"/>
  <c r="AH88" i="7"/>
  <c r="EL133" i="5"/>
  <c r="AH133" i="7"/>
  <c r="EL6" i="5"/>
  <c r="AH6" i="7"/>
  <c r="EL126" i="5"/>
  <c r="AH126" i="7"/>
  <c r="EP56" i="5"/>
  <c r="AL56" i="7"/>
  <c r="EP142" i="5"/>
  <c r="AL142" i="7"/>
  <c r="EP136" i="5"/>
  <c r="AL136" i="7"/>
  <c r="EP84" i="5"/>
  <c r="AL84" i="7"/>
  <c r="EP6" i="5"/>
  <c r="AL6" i="7"/>
  <c r="EP121" i="5"/>
  <c r="AL121" i="7"/>
  <c r="EP66" i="5"/>
  <c r="AL66" i="7"/>
  <c r="EP20" i="5"/>
  <c r="AL20" i="7"/>
  <c r="EP100" i="5"/>
  <c r="AL100" i="7"/>
  <c r="EP34" i="5"/>
  <c r="AL34" i="7"/>
  <c r="EP134" i="5"/>
  <c r="AL134" i="7"/>
  <c r="EP38" i="5"/>
  <c r="AL38" i="7"/>
  <c r="EP86" i="5"/>
  <c r="AL86" i="7"/>
  <c r="EP13" i="5"/>
  <c r="AL13" i="7"/>
  <c r="EP91" i="5"/>
  <c r="AL91" i="7"/>
  <c r="EP31" i="5"/>
  <c r="AL31" i="7"/>
  <c r="EP126" i="5"/>
  <c r="AL126" i="7"/>
  <c r="EJ5" i="5"/>
  <c r="AF5" i="7"/>
  <c r="EJ124" i="5"/>
  <c r="AF124" i="7"/>
  <c r="EJ10" i="5"/>
  <c r="AF10" i="7"/>
  <c r="EJ105" i="5"/>
  <c r="AF105" i="7"/>
  <c r="EJ57" i="5"/>
  <c r="AF57" i="7"/>
  <c r="EJ60" i="5"/>
  <c r="AF60" i="7"/>
  <c r="EJ101" i="5"/>
  <c r="AF101" i="7"/>
  <c r="EJ120" i="5"/>
  <c r="AF120" i="7"/>
  <c r="EJ86" i="5"/>
  <c r="AF86" i="7"/>
  <c r="EJ136" i="5"/>
  <c r="AF136" i="7"/>
  <c r="EJ97" i="5"/>
  <c r="AF97" i="7"/>
  <c r="EJ40" i="5"/>
  <c r="AF40" i="7"/>
  <c r="EJ140" i="5"/>
  <c r="AF140" i="7"/>
  <c r="EJ85" i="5"/>
  <c r="AF85" i="7"/>
  <c r="EJ87" i="5"/>
  <c r="AF87" i="7"/>
  <c r="EJ9" i="5"/>
  <c r="AF9" i="7"/>
  <c r="EJ115" i="5"/>
  <c r="AF115" i="7"/>
  <c r="EH55" i="5"/>
  <c r="AD55" i="7"/>
  <c r="EH130" i="5"/>
  <c r="AD130" i="7"/>
  <c r="EH30" i="5"/>
  <c r="AD30" i="7"/>
  <c r="EH83" i="5"/>
  <c r="AD83" i="7"/>
  <c r="EH62" i="5"/>
  <c r="AD62" i="7"/>
  <c r="EH95" i="5"/>
  <c r="AD95" i="7"/>
  <c r="EH89" i="5"/>
  <c r="AD89" i="7"/>
  <c r="EH47" i="5"/>
  <c r="AD47" i="7"/>
  <c r="EH72" i="5"/>
  <c r="AD72" i="7"/>
  <c r="EH114" i="5"/>
  <c r="AD114" i="7"/>
  <c r="EH53" i="5"/>
  <c r="AD53" i="7"/>
  <c r="EH100" i="5"/>
  <c r="AD100" i="7"/>
  <c r="EH31" i="5"/>
  <c r="AD31" i="7"/>
  <c r="EH104" i="5"/>
  <c r="AD104" i="7"/>
  <c r="EH106" i="5"/>
  <c r="AD106" i="7"/>
  <c r="EH67" i="5"/>
  <c r="AD67" i="7"/>
  <c r="EH59" i="5"/>
  <c r="AD59" i="7"/>
  <c r="EH44" i="5"/>
  <c r="AD44" i="7"/>
  <c r="EK127" i="5"/>
  <c r="AG127" i="7"/>
  <c r="EK139" i="5"/>
  <c r="AG139" i="7"/>
  <c r="EK49" i="5"/>
  <c r="AG49" i="7"/>
  <c r="EK29" i="5"/>
  <c r="AG29" i="7"/>
  <c r="EK21" i="5"/>
  <c r="AG21" i="7"/>
  <c r="EK55" i="5"/>
  <c r="AG55" i="7"/>
  <c r="EK78" i="5"/>
  <c r="AG78" i="7"/>
  <c r="EK38" i="5"/>
  <c r="AG38" i="7"/>
  <c r="EK104" i="5"/>
  <c r="AG104" i="7"/>
  <c r="EK53" i="5"/>
  <c r="AG53" i="7"/>
  <c r="EK62" i="5"/>
  <c r="AG62" i="7"/>
  <c r="EK111" i="5"/>
  <c r="AG111" i="7"/>
  <c r="EK89" i="5"/>
  <c r="AG89" i="7"/>
  <c r="EK141" i="5"/>
  <c r="AG141" i="7"/>
  <c r="EK34" i="5"/>
  <c r="AG34" i="7"/>
  <c r="EK73" i="5"/>
  <c r="AG73" i="7"/>
  <c r="EK20" i="5"/>
  <c r="AG20" i="7"/>
  <c r="ER71" i="5"/>
  <c r="AN71" i="7"/>
  <c r="ER29" i="5"/>
  <c r="AN29" i="7"/>
  <c r="ER118" i="5"/>
  <c r="AN118" i="7"/>
  <c r="ER26" i="5"/>
  <c r="AN26" i="7"/>
  <c r="ER90" i="5"/>
  <c r="AN90" i="7"/>
  <c r="ER77" i="5"/>
  <c r="AN77" i="7"/>
  <c r="ER87" i="5"/>
  <c r="AN87" i="7"/>
  <c r="ER99" i="5"/>
  <c r="AN99" i="7"/>
  <c r="ER92" i="5"/>
  <c r="AN92" i="7"/>
  <c r="ER24" i="5"/>
  <c r="AN24" i="7"/>
  <c r="ER58" i="5"/>
  <c r="AN58" i="7"/>
  <c r="ER98" i="5"/>
  <c r="AN98" i="7"/>
  <c r="ER116" i="5"/>
  <c r="AN116" i="7"/>
  <c r="ER133" i="5"/>
  <c r="AN133" i="7"/>
  <c r="ER64" i="5"/>
  <c r="AN64" i="7"/>
  <c r="ER89" i="5"/>
  <c r="AN89" i="7"/>
  <c r="ER62" i="5"/>
  <c r="AN62" i="7"/>
  <c r="EQ133" i="5"/>
  <c r="AM133" i="7"/>
  <c r="EQ108" i="5"/>
  <c r="AM108" i="7"/>
  <c r="EQ115" i="5"/>
  <c r="AM115" i="7"/>
  <c r="EQ12" i="5"/>
  <c r="AM12" i="7"/>
  <c r="EQ51" i="5"/>
  <c r="AM51" i="7"/>
  <c r="EQ88" i="5"/>
  <c r="AM88" i="7"/>
  <c r="EQ123" i="5"/>
  <c r="AM123" i="7"/>
  <c r="EQ90" i="5"/>
  <c r="AM90" i="7"/>
  <c r="EQ140" i="5"/>
  <c r="AM140" i="7"/>
  <c r="EQ142" i="5"/>
  <c r="AM142" i="7"/>
  <c r="EQ39" i="5"/>
  <c r="AM39" i="7"/>
  <c r="EQ23" i="5"/>
  <c r="AM23" i="7"/>
  <c r="EQ37" i="5"/>
  <c r="AM37" i="7"/>
  <c r="EQ118" i="5"/>
  <c r="AM118" i="7"/>
  <c r="EQ18" i="5"/>
  <c r="AM18" i="7"/>
  <c r="EQ19" i="5"/>
  <c r="AM19" i="7"/>
  <c r="EQ114" i="5"/>
  <c r="AM114" i="7"/>
  <c r="EN119" i="5"/>
  <c r="AJ119" i="7"/>
  <c r="EN137" i="5"/>
  <c r="AJ137" i="7"/>
  <c r="EN29" i="5"/>
  <c r="AJ29" i="7"/>
  <c r="EN98" i="5"/>
  <c r="AJ98" i="7"/>
  <c r="EN36" i="5"/>
  <c r="AJ36" i="7"/>
  <c r="EN78" i="5"/>
  <c r="AJ78" i="7"/>
  <c r="EN43" i="5"/>
  <c r="AJ43" i="7"/>
  <c r="EN12" i="5"/>
  <c r="AJ12" i="7"/>
  <c r="EN118" i="5"/>
  <c r="AJ118" i="7"/>
  <c r="EN62" i="5"/>
  <c r="AJ62" i="7"/>
  <c r="EN141" i="5"/>
  <c r="AJ141" i="7"/>
  <c r="EN115" i="5"/>
  <c r="AJ115" i="7"/>
  <c r="EN35" i="5"/>
  <c r="AJ35" i="7"/>
  <c r="EN107" i="5"/>
  <c r="AJ107" i="7"/>
  <c r="EN26" i="5"/>
  <c r="AJ26" i="7"/>
  <c r="EN74" i="5"/>
  <c r="AJ74" i="7"/>
  <c r="EN25" i="5"/>
  <c r="AJ25" i="7"/>
  <c r="EO13" i="5"/>
  <c r="AK13" i="7"/>
  <c r="EO30" i="5"/>
  <c r="AK30" i="7"/>
  <c r="EO84" i="5"/>
  <c r="AK84" i="7"/>
  <c r="EO12" i="5"/>
  <c r="AK12" i="7"/>
  <c r="EO130" i="5"/>
  <c r="AK130" i="7"/>
  <c r="EO122" i="5"/>
  <c r="AK122" i="7"/>
  <c r="EO71" i="5"/>
  <c r="AK71" i="7"/>
  <c r="EO86" i="5"/>
  <c r="AK86" i="7"/>
  <c r="EO68" i="5"/>
  <c r="AK68" i="7"/>
  <c r="EO16" i="5"/>
  <c r="AK16" i="7"/>
  <c r="EO7" i="5"/>
  <c r="AK7" i="7"/>
  <c r="EO25" i="5"/>
  <c r="AK25" i="7"/>
  <c r="EO17" i="5"/>
  <c r="AK17" i="7"/>
  <c r="EO103" i="5"/>
  <c r="AK103" i="7"/>
  <c r="EO119" i="5"/>
  <c r="AK119" i="7"/>
  <c r="EO46" i="5"/>
  <c r="AK46" i="7"/>
  <c r="EO133" i="5"/>
  <c r="AK133" i="7"/>
  <c r="EO29" i="5"/>
  <c r="AK29" i="7"/>
  <c r="EI104" i="5"/>
  <c r="AE104" i="7"/>
  <c r="EI68" i="5"/>
  <c r="AE68" i="7"/>
  <c r="EI126" i="5"/>
  <c r="AE126" i="7"/>
  <c r="EI100" i="5"/>
  <c r="AE100" i="7"/>
  <c r="EI35" i="5"/>
  <c r="AE35" i="7"/>
  <c r="EI140" i="5"/>
  <c r="AE140" i="7"/>
  <c r="EI30" i="5"/>
  <c r="AE30" i="7"/>
  <c r="EI76" i="5"/>
  <c r="AE76" i="7"/>
  <c r="EI88" i="5"/>
  <c r="AE88" i="7"/>
  <c r="EI107" i="5"/>
  <c r="AE107" i="7"/>
  <c r="EI53" i="5"/>
  <c r="AE53" i="7"/>
  <c r="EI133" i="5"/>
  <c r="AE133" i="7"/>
  <c r="EI142" i="5"/>
  <c r="AE142" i="7"/>
  <c r="EI52" i="5"/>
  <c r="AE52" i="7"/>
  <c r="EI12" i="5"/>
  <c r="AE12" i="7"/>
  <c r="EI136" i="5"/>
  <c r="AE136" i="7"/>
  <c r="EI118" i="5"/>
  <c r="AE118" i="7"/>
  <c r="EM72" i="5"/>
  <c r="AI72" i="7"/>
  <c r="EM28" i="5"/>
  <c r="AI28" i="7"/>
  <c r="EM68" i="5"/>
  <c r="AI68" i="7"/>
  <c r="EM109" i="5"/>
  <c r="AI109" i="7"/>
  <c r="EM10" i="5"/>
  <c r="AI10" i="7"/>
  <c r="EM42" i="5"/>
  <c r="AI42" i="7"/>
  <c r="EM23" i="5"/>
  <c r="AI23" i="7"/>
  <c r="EM65" i="5"/>
  <c r="AI65" i="7"/>
  <c r="EM9" i="5"/>
  <c r="AI9" i="7"/>
  <c r="EM103" i="5"/>
  <c r="AI103" i="7"/>
  <c r="EM50" i="5"/>
  <c r="AI50" i="7"/>
  <c r="EM88" i="5"/>
  <c r="AI88" i="7"/>
  <c r="EM16" i="5"/>
  <c r="AI16" i="7"/>
  <c r="EM48" i="5"/>
  <c r="AI48" i="7"/>
  <c r="EM66" i="5"/>
  <c r="AI66" i="7"/>
  <c r="EM8" i="5"/>
  <c r="AI8" i="7"/>
  <c r="EM119" i="5"/>
  <c r="AI119" i="7"/>
  <c r="EG5" i="5"/>
  <c r="AC5" i="7"/>
  <c r="EG104" i="5"/>
  <c r="AC104" i="7"/>
  <c r="EG10" i="5"/>
  <c r="AC10" i="7"/>
  <c r="EG87" i="5"/>
  <c r="AC87" i="7"/>
  <c r="EG75" i="5"/>
  <c r="AC75" i="7"/>
  <c r="EG79" i="5"/>
  <c r="AC79" i="7"/>
  <c r="EG124" i="5"/>
  <c r="AC124" i="7"/>
  <c r="EG50" i="5"/>
  <c r="AC50" i="7"/>
  <c r="EG84" i="5"/>
  <c r="AC84" i="7"/>
  <c r="EG15" i="5"/>
  <c r="AC15" i="7"/>
  <c r="EG125" i="5"/>
  <c r="AC125" i="7"/>
  <c r="EG60" i="5"/>
  <c r="AC60" i="7"/>
  <c r="EG72" i="5"/>
  <c r="AC72" i="7"/>
  <c r="EG120" i="5"/>
  <c r="AC120" i="7"/>
  <c r="EG110" i="5"/>
  <c r="AC110" i="7"/>
  <c r="EG128" i="5"/>
  <c r="AC128" i="7"/>
  <c r="EG71" i="5"/>
  <c r="AC71" i="7"/>
  <c r="EL91" i="5"/>
  <c r="AH91" i="7"/>
  <c r="EL55" i="5"/>
  <c r="AH55" i="7"/>
  <c r="EL109" i="5"/>
  <c r="AH109" i="7"/>
  <c r="EL82" i="5"/>
  <c r="AH82" i="7"/>
  <c r="EL57" i="5"/>
  <c r="AH57" i="7"/>
  <c r="EL24" i="5"/>
  <c r="AH24" i="7"/>
  <c r="EL125" i="5"/>
  <c r="AH125" i="7"/>
  <c r="EL103" i="5"/>
  <c r="AH103" i="7"/>
  <c r="EL16" i="5"/>
  <c r="AH16" i="7"/>
  <c r="EL81" i="5"/>
  <c r="AH81" i="7"/>
  <c r="EL129" i="5"/>
  <c r="AH129" i="7"/>
  <c r="EL121" i="5"/>
  <c r="AH121" i="7"/>
  <c r="EL96" i="5"/>
  <c r="AH96" i="7"/>
  <c r="EL36" i="5"/>
  <c r="AH36" i="7"/>
  <c r="EL100" i="5"/>
  <c r="AH100" i="7"/>
  <c r="EL122" i="5"/>
  <c r="AH122" i="7"/>
  <c r="EL50" i="5"/>
  <c r="AH50" i="7"/>
  <c r="EL61" i="5"/>
  <c r="AH61" i="7"/>
  <c r="EP27" i="5"/>
  <c r="AL27" i="7"/>
  <c r="EP99" i="5"/>
  <c r="AL99" i="7"/>
  <c r="EP109" i="5"/>
  <c r="AL109" i="7"/>
  <c r="EP89" i="5"/>
  <c r="AL89" i="7"/>
  <c r="EP55" i="5"/>
  <c r="AL55" i="7"/>
  <c r="EP70" i="5"/>
  <c r="AL70" i="7"/>
  <c r="EP30" i="5"/>
  <c r="AL30" i="7"/>
  <c r="EP7" i="5"/>
  <c r="AL7" i="7"/>
  <c r="EP78" i="5"/>
  <c r="AL78" i="7"/>
  <c r="EP32" i="5"/>
  <c r="AL32" i="7"/>
  <c r="EP110" i="5"/>
  <c r="AL110" i="7"/>
  <c r="EP14" i="5"/>
  <c r="AL14" i="7"/>
  <c r="EP73" i="5"/>
  <c r="AL73" i="7"/>
  <c r="EP23" i="5"/>
  <c r="AL23" i="7"/>
  <c r="EP131" i="5"/>
  <c r="AL131" i="7"/>
  <c r="EP5" i="5"/>
  <c r="AL5" i="7"/>
  <c r="EP96" i="5"/>
  <c r="AL96" i="7"/>
  <c r="EJ141" i="5"/>
  <c r="AF141" i="7"/>
  <c r="EJ65" i="5"/>
  <c r="AF65" i="7"/>
  <c r="EJ98" i="5"/>
  <c r="AF98" i="7"/>
  <c r="EJ43" i="5"/>
  <c r="AF43" i="7"/>
  <c r="EJ127" i="5"/>
  <c r="AF127" i="7"/>
  <c r="EJ116" i="5"/>
  <c r="AF116" i="7"/>
  <c r="EJ80" i="5"/>
  <c r="AF80" i="7"/>
  <c r="EJ90" i="5"/>
  <c r="AF90" i="7"/>
  <c r="EJ58" i="5"/>
  <c r="AF58" i="7"/>
  <c r="EJ123" i="5"/>
  <c r="AF123" i="7"/>
  <c r="EJ132" i="5"/>
  <c r="AF132" i="7"/>
  <c r="EJ17" i="5"/>
  <c r="AF17" i="7"/>
  <c r="EJ46" i="5"/>
  <c r="AF46" i="7"/>
  <c r="EJ75" i="5"/>
  <c r="AF75" i="7"/>
  <c r="EJ106" i="5"/>
  <c r="AF106" i="7"/>
  <c r="EJ99" i="5"/>
  <c r="AF99" i="7"/>
  <c r="EJ91" i="5"/>
  <c r="AF91" i="7"/>
  <c r="EH76" i="5"/>
  <c r="AD76" i="7"/>
  <c r="EH116" i="5"/>
  <c r="AD116" i="7"/>
  <c r="EH28" i="5"/>
  <c r="AD28" i="7"/>
  <c r="EH35" i="5"/>
  <c r="AD35" i="7"/>
  <c r="EH16" i="5"/>
  <c r="AD16" i="7"/>
  <c r="EH93" i="5"/>
  <c r="AD93" i="7"/>
  <c r="EH98" i="5"/>
  <c r="AD98" i="7"/>
  <c r="EH139" i="5"/>
  <c r="AD139" i="7"/>
  <c r="EH78" i="5"/>
  <c r="AD78" i="7"/>
  <c r="EH105" i="5"/>
  <c r="AD105" i="7"/>
  <c r="EH127" i="5"/>
  <c r="AD127" i="7"/>
  <c r="EH103" i="5"/>
  <c r="AD103" i="7"/>
  <c r="EH5" i="5"/>
  <c r="AD5" i="7"/>
  <c r="EH79" i="5"/>
  <c r="AD79" i="7"/>
  <c r="EH58" i="5"/>
  <c r="AD58" i="7"/>
  <c r="EH123" i="5"/>
  <c r="AD123" i="7"/>
  <c r="EH141" i="5"/>
  <c r="AD141" i="7"/>
  <c r="EK85" i="5"/>
  <c r="AG85" i="7"/>
  <c r="EK130" i="5"/>
  <c r="AG130" i="7"/>
  <c r="EK24" i="5"/>
  <c r="AG24" i="7"/>
  <c r="EK128" i="5"/>
  <c r="AG128" i="7"/>
  <c r="EK31" i="5"/>
  <c r="AG31" i="7"/>
  <c r="EK74" i="5"/>
  <c r="AG74" i="7"/>
  <c r="EK96" i="5"/>
  <c r="AG96" i="7"/>
  <c r="EK13" i="5"/>
  <c r="AG13" i="7"/>
  <c r="EK136" i="5"/>
  <c r="AG136" i="7"/>
  <c r="EK95" i="5"/>
  <c r="AG95" i="7"/>
  <c r="EK99" i="5"/>
  <c r="AG99" i="7"/>
  <c r="EK42" i="5"/>
  <c r="AG42" i="7"/>
  <c r="EK91" i="5"/>
  <c r="AG91" i="7"/>
  <c r="EK86" i="5"/>
  <c r="AG86" i="7"/>
  <c r="EK54" i="5"/>
  <c r="AG54" i="7"/>
  <c r="EK76" i="5"/>
  <c r="AG76" i="7"/>
  <c r="EK112" i="5"/>
  <c r="AG112" i="7"/>
  <c r="EK142" i="5"/>
  <c r="AG142" i="7"/>
  <c r="ER38" i="5"/>
  <c r="AN38" i="7"/>
  <c r="ER113" i="5"/>
  <c r="AN113" i="7"/>
  <c r="ER125" i="5"/>
  <c r="AN125" i="7"/>
  <c r="ER7" i="5"/>
  <c r="AN7" i="7"/>
  <c r="ER12" i="5"/>
  <c r="AN12" i="7"/>
  <c r="ER42" i="5"/>
  <c r="AN42" i="7"/>
  <c r="ER97" i="5"/>
  <c r="AN97" i="7"/>
  <c r="ER76" i="5"/>
  <c r="AN76" i="7"/>
  <c r="ER59" i="5"/>
  <c r="AN59" i="7"/>
  <c r="ER67" i="5"/>
  <c r="AN67" i="7"/>
  <c r="ER14" i="5"/>
  <c r="AN14" i="7"/>
  <c r="ER51" i="5"/>
  <c r="AN51" i="7"/>
  <c r="ER47" i="5"/>
  <c r="AN47" i="7"/>
  <c r="ER96" i="5"/>
  <c r="AN96" i="7"/>
  <c r="ER94" i="5"/>
  <c r="AN94" i="7"/>
  <c r="ER137" i="5"/>
  <c r="AN137" i="7"/>
  <c r="ER86" i="5"/>
  <c r="AN86" i="7"/>
  <c r="EQ138" i="5"/>
  <c r="AM138" i="7"/>
  <c r="EQ65" i="5"/>
  <c r="AM65" i="7"/>
  <c r="EQ27" i="5"/>
  <c r="AM27" i="7"/>
  <c r="EQ43" i="5"/>
  <c r="AM43" i="7"/>
  <c r="EQ91" i="5"/>
  <c r="AM91" i="7"/>
  <c r="EQ41" i="5"/>
  <c r="AM41" i="7"/>
  <c r="EQ81" i="5"/>
  <c r="AM81" i="7"/>
  <c r="EQ94" i="5"/>
  <c r="AM94" i="7"/>
  <c r="EQ127" i="5"/>
  <c r="AM127" i="7"/>
  <c r="EQ10" i="5"/>
  <c r="AM10" i="7"/>
  <c r="EQ103" i="5"/>
  <c r="AM103" i="7"/>
  <c r="EQ117" i="5"/>
  <c r="AM117" i="7"/>
  <c r="EQ6" i="5"/>
  <c r="AM6" i="7"/>
  <c r="EQ68" i="5"/>
  <c r="AM68" i="7"/>
  <c r="EQ46" i="5"/>
  <c r="AM46" i="7"/>
  <c r="EQ95" i="5"/>
  <c r="AM95" i="7"/>
  <c r="EQ8" i="5"/>
  <c r="AM8" i="7"/>
  <c r="EN41" i="5"/>
  <c r="AJ41" i="7"/>
  <c r="EN113" i="5"/>
  <c r="AJ113" i="7"/>
  <c r="EN46" i="5"/>
  <c r="AJ46" i="7"/>
  <c r="EN72" i="5"/>
  <c r="AJ72" i="7"/>
  <c r="EN65" i="5"/>
  <c r="AJ65" i="7"/>
  <c r="EN84" i="5"/>
  <c r="AJ84" i="7"/>
  <c r="EN121" i="5"/>
  <c r="AJ121" i="7"/>
  <c r="EN22" i="5"/>
  <c r="AJ22" i="7"/>
  <c r="EN64" i="5"/>
  <c r="AJ64" i="7"/>
  <c r="EN59" i="5"/>
  <c r="AJ59" i="7"/>
  <c r="EN114" i="5"/>
  <c r="AJ114" i="7"/>
  <c r="EN67" i="5"/>
  <c r="AJ67" i="7"/>
  <c r="EN5" i="5"/>
  <c r="AJ5" i="7"/>
  <c r="EN131" i="5"/>
  <c r="AJ131" i="7"/>
  <c r="EN132" i="5"/>
  <c r="AJ132" i="7"/>
  <c r="EN58" i="5"/>
  <c r="AJ58" i="7"/>
  <c r="EN80" i="5"/>
  <c r="AJ80" i="7"/>
  <c r="EO67" i="5"/>
  <c r="AK67" i="7"/>
  <c r="EO6" i="5"/>
  <c r="AK6" i="7"/>
  <c r="EO137" i="5"/>
  <c r="AK137" i="7"/>
  <c r="EO14" i="5"/>
  <c r="AK14" i="7"/>
  <c r="EO136" i="5"/>
  <c r="AK136" i="7"/>
  <c r="EO109" i="5"/>
  <c r="AK109" i="7"/>
  <c r="EO37" i="5"/>
  <c r="AK37" i="7"/>
  <c r="EO139" i="5"/>
  <c r="AK139" i="7"/>
  <c r="EO18" i="5"/>
  <c r="AK18" i="7"/>
  <c r="EO82" i="5"/>
  <c r="AK82" i="7"/>
  <c r="EO42" i="5"/>
  <c r="AK42" i="7"/>
  <c r="EO94" i="5"/>
  <c r="AK94" i="7"/>
  <c r="EO5" i="5"/>
  <c r="AK5" i="7"/>
  <c r="EO45" i="5"/>
  <c r="AK45" i="7"/>
  <c r="EO99" i="5"/>
  <c r="AK99" i="7"/>
  <c r="EO41" i="5"/>
  <c r="AK41" i="7"/>
  <c r="EO79" i="5"/>
  <c r="AK79" i="7"/>
  <c r="EO53" i="5"/>
  <c r="AK53" i="7"/>
  <c r="EI70" i="5"/>
  <c r="AE70" i="7"/>
  <c r="EI130" i="5"/>
  <c r="AE130" i="7"/>
  <c r="EI121" i="5"/>
  <c r="AE121" i="7"/>
  <c r="EI125" i="5"/>
  <c r="AE125" i="7"/>
  <c r="EI102" i="5"/>
  <c r="AE102" i="7"/>
  <c r="EI63" i="5"/>
  <c r="AE63" i="7"/>
  <c r="EI32" i="5"/>
  <c r="AE32" i="7"/>
  <c r="EI89" i="5"/>
  <c r="AE89" i="7"/>
  <c r="EI79" i="5"/>
  <c r="AE79" i="7"/>
  <c r="EI82" i="5"/>
  <c r="AE82" i="7"/>
  <c r="EI26" i="5"/>
  <c r="AE26" i="7"/>
  <c r="EI87" i="5"/>
  <c r="AE87" i="7"/>
  <c r="EI46" i="5"/>
  <c r="AE46" i="7"/>
  <c r="EI51" i="5"/>
  <c r="AE51" i="7"/>
  <c r="EI116" i="5"/>
  <c r="AE116" i="7"/>
  <c r="EI105" i="5"/>
  <c r="AE105" i="7"/>
  <c r="EI55" i="5"/>
  <c r="AE55" i="7"/>
  <c r="EM76" i="5"/>
  <c r="AI76" i="7"/>
  <c r="EM30" i="5"/>
  <c r="AI30" i="7"/>
  <c r="EM122" i="5"/>
  <c r="AI122" i="7"/>
  <c r="EM104" i="5"/>
  <c r="AI104" i="7"/>
  <c r="EM100" i="5"/>
  <c r="AI100" i="7"/>
  <c r="EM59" i="5"/>
  <c r="AI59" i="7"/>
  <c r="EM142" i="5"/>
  <c r="AI142" i="7"/>
  <c r="EM117" i="5"/>
  <c r="AI117" i="7"/>
  <c r="EM97" i="5"/>
  <c r="AI97" i="7"/>
  <c r="EM140" i="5"/>
  <c r="AI140" i="7"/>
  <c r="EM27" i="5"/>
  <c r="AI27" i="7"/>
  <c r="EM49" i="5"/>
  <c r="AI49" i="7"/>
  <c r="EM141" i="5"/>
  <c r="AI141" i="7"/>
  <c r="EM60" i="5"/>
  <c r="AI60" i="7"/>
  <c r="EM95" i="5"/>
  <c r="AI95" i="7"/>
  <c r="EM83" i="5"/>
  <c r="AI83" i="7"/>
  <c r="EM112" i="5"/>
  <c r="AI112" i="7"/>
  <c r="EG122" i="5"/>
  <c r="AC122" i="7"/>
  <c r="EG62" i="5"/>
  <c r="AC62" i="7"/>
  <c r="EG129" i="5"/>
  <c r="AC129" i="7"/>
  <c r="EG36" i="5"/>
  <c r="AC36" i="7"/>
  <c r="EG49" i="5"/>
  <c r="AC49" i="7"/>
  <c r="EG99" i="5"/>
  <c r="AC99" i="7"/>
  <c r="EG88" i="5"/>
  <c r="AC88" i="7"/>
  <c r="EG16" i="5"/>
  <c r="AC16" i="7"/>
  <c r="EG96" i="5"/>
  <c r="AC96" i="7"/>
  <c r="EG54" i="5"/>
  <c r="AC54" i="7"/>
  <c r="EG9" i="5"/>
  <c r="AC9" i="7"/>
  <c r="EG27" i="5"/>
  <c r="AC27" i="7"/>
  <c r="EG61" i="5"/>
  <c r="AC61" i="7"/>
  <c r="EG52" i="5"/>
  <c r="AC52" i="7"/>
  <c r="EG102" i="5"/>
  <c r="AC102" i="7"/>
  <c r="EG78" i="5"/>
  <c r="AC78" i="7"/>
  <c r="EG34" i="5"/>
  <c r="AC34" i="7"/>
  <c r="EL127" i="5"/>
  <c r="AH127" i="7"/>
  <c r="EL138" i="5"/>
  <c r="AH138" i="7"/>
  <c r="EL86" i="5"/>
  <c r="AH86" i="7"/>
  <c r="EL64" i="5"/>
  <c r="AH64" i="7"/>
  <c r="EL49" i="5"/>
  <c r="AH49" i="7"/>
  <c r="EL22" i="5"/>
  <c r="AH22" i="7"/>
  <c r="EL114" i="5"/>
  <c r="AH114" i="7"/>
  <c r="EL136" i="5"/>
  <c r="AH136" i="7"/>
  <c r="EL14" i="5"/>
  <c r="AH14" i="7"/>
  <c r="EL51" i="5"/>
  <c r="AH51" i="7"/>
  <c r="EL8" i="5"/>
  <c r="AH8" i="7"/>
  <c r="EL119" i="5"/>
  <c r="AH119" i="7"/>
  <c r="EL140" i="5"/>
  <c r="AH140" i="7"/>
  <c r="EL60" i="5"/>
  <c r="AH60" i="7"/>
  <c r="EL17" i="5"/>
  <c r="AH17" i="7"/>
  <c r="EL75" i="5"/>
  <c r="AH75" i="7"/>
  <c r="EL48" i="5"/>
  <c r="AH48" i="7"/>
  <c r="EL84" i="5"/>
  <c r="AH84" i="7"/>
  <c r="EP8" i="5"/>
  <c r="AL8" i="7"/>
  <c r="EP120" i="5"/>
  <c r="AL120" i="7"/>
  <c r="EP77" i="5"/>
  <c r="AL77" i="7"/>
  <c r="EP33" i="5"/>
  <c r="AL33" i="7"/>
  <c r="EP80" i="5"/>
  <c r="AL80" i="7"/>
  <c r="EP135" i="5"/>
  <c r="AL135" i="7"/>
  <c r="EP101" i="5"/>
  <c r="AL101" i="7"/>
  <c r="EP133" i="5"/>
  <c r="AL133" i="7"/>
  <c r="EP105" i="5"/>
  <c r="AL105" i="7"/>
  <c r="EP118" i="5"/>
  <c r="AL118" i="7"/>
  <c r="EP88" i="5"/>
  <c r="AL88" i="7"/>
  <c r="EP82" i="5"/>
  <c r="AL82" i="7"/>
  <c r="EP17" i="5"/>
  <c r="AL17" i="7"/>
  <c r="EP97" i="5"/>
  <c r="AL97" i="7"/>
  <c r="EP92" i="5"/>
  <c r="AL92" i="7"/>
  <c r="EP104" i="5"/>
  <c r="AL104" i="7"/>
  <c r="EP46" i="5"/>
  <c r="AL46" i="7"/>
  <c r="EJ20" i="5"/>
  <c r="AF20" i="7"/>
  <c r="EJ49" i="5"/>
  <c r="AF49" i="7"/>
  <c r="EJ51" i="5"/>
  <c r="AF51" i="7"/>
  <c r="EJ82" i="5"/>
  <c r="AF82" i="7"/>
  <c r="EJ110" i="5"/>
  <c r="AF110" i="7"/>
  <c r="EJ100" i="5"/>
  <c r="AF100" i="7"/>
  <c r="EJ107" i="5"/>
  <c r="AF107" i="7"/>
  <c r="EJ29" i="5"/>
  <c r="AF29" i="7"/>
  <c r="EJ50" i="5"/>
  <c r="AF50" i="7"/>
  <c r="EJ93" i="5"/>
  <c r="AF93" i="7"/>
  <c r="EJ118" i="5"/>
  <c r="AF118" i="7"/>
  <c r="EJ15" i="5"/>
  <c r="AF15" i="7"/>
  <c r="EJ42" i="5"/>
  <c r="AF42" i="7"/>
  <c r="EJ61" i="5"/>
  <c r="AF61" i="7"/>
  <c r="EJ26" i="5"/>
  <c r="AF26" i="7"/>
  <c r="EJ71" i="5"/>
  <c r="AF71" i="7"/>
  <c r="EJ35" i="5"/>
  <c r="AF35" i="7"/>
  <c r="EH48" i="5"/>
  <c r="AD48" i="7"/>
  <c r="EH63" i="5"/>
  <c r="AD63" i="7"/>
  <c r="EH11" i="5"/>
  <c r="AD11" i="7"/>
  <c r="EH124" i="5"/>
  <c r="AD124" i="7"/>
  <c r="EH13" i="5"/>
  <c r="AD13" i="7"/>
  <c r="EH120" i="5"/>
  <c r="AD120" i="7"/>
  <c r="EH102" i="5"/>
  <c r="AD102" i="7"/>
  <c r="EH132" i="5"/>
  <c r="AD132" i="7"/>
  <c r="EH69" i="5"/>
  <c r="AD69" i="7"/>
  <c r="EH66" i="5"/>
  <c r="AD66" i="7"/>
  <c r="EH96" i="5"/>
  <c r="AD96" i="7"/>
  <c r="EH56" i="5"/>
  <c r="AD56" i="7"/>
  <c r="EH82" i="5"/>
  <c r="AD82" i="7"/>
  <c r="EH51" i="5"/>
  <c r="AD51" i="7"/>
  <c r="EH140" i="5"/>
  <c r="AD140" i="7"/>
  <c r="EH142" i="5"/>
  <c r="AD142" i="7"/>
  <c r="EH88" i="5"/>
  <c r="AD88" i="7"/>
  <c r="EK131" i="5"/>
  <c r="AG131" i="7"/>
  <c r="EK105" i="5"/>
  <c r="AG105" i="7"/>
  <c r="EK64" i="5"/>
  <c r="AG64" i="7"/>
  <c r="EK45" i="5"/>
  <c r="AG45" i="7"/>
  <c r="EK14" i="5"/>
  <c r="AG14" i="7"/>
  <c r="EK23" i="5"/>
  <c r="AG23" i="7"/>
  <c r="EK11" i="5"/>
  <c r="AG11" i="7"/>
  <c r="EK15" i="5"/>
  <c r="AG15" i="7"/>
  <c r="EK101" i="5"/>
  <c r="AG101" i="7"/>
  <c r="EK81" i="5"/>
  <c r="AG81" i="7"/>
  <c r="EK60" i="5"/>
  <c r="AG60" i="7"/>
  <c r="EK37" i="5"/>
  <c r="AG37" i="7"/>
  <c r="EK121" i="5"/>
  <c r="AG121" i="7"/>
  <c r="EK109" i="5"/>
  <c r="AG109" i="7"/>
  <c r="EK108" i="5"/>
  <c r="AG108" i="7"/>
  <c r="EK41" i="5"/>
  <c r="AG41" i="7"/>
  <c r="EK107" i="5"/>
  <c r="AG107" i="7"/>
  <c r="EK66" i="5"/>
  <c r="AG66" i="7"/>
  <c r="ER93" i="5"/>
  <c r="AN93" i="7"/>
  <c r="ER69" i="5"/>
  <c r="AN69" i="7"/>
  <c r="ER9" i="5"/>
  <c r="AN9" i="7"/>
  <c r="ER49" i="5"/>
  <c r="AN49" i="7"/>
  <c r="ER34" i="5"/>
  <c r="AN34" i="7"/>
  <c r="ER20" i="5"/>
  <c r="AN20" i="7"/>
  <c r="ER27" i="5"/>
  <c r="AN27" i="7"/>
  <c r="ER70" i="5"/>
  <c r="AN70" i="7"/>
  <c r="ER30" i="5"/>
  <c r="AN30" i="7"/>
  <c r="ER35" i="5"/>
  <c r="AN35" i="7"/>
  <c r="ER114" i="5"/>
  <c r="AN114" i="7"/>
  <c r="ER141" i="5"/>
  <c r="AN141" i="7"/>
  <c r="ER33" i="5"/>
  <c r="AN33" i="7"/>
  <c r="ER103" i="5"/>
  <c r="AN103" i="7"/>
  <c r="ER140" i="5"/>
  <c r="AN140" i="7"/>
  <c r="ER88" i="5"/>
  <c r="AN88" i="7"/>
  <c r="ER132" i="5"/>
  <c r="AN132" i="7"/>
  <c r="EQ105" i="5"/>
  <c r="AM105" i="7"/>
  <c r="EQ80" i="5"/>
  <c r="AM80" i="7"/>
  <c r="EQ102" i="5"/>
  <c r="AM102" i="7"/>
  <c r="EQ84" i="5"/>
  <c r="AM84" i="7"/>
  <c r="EQ70" i="5"/>
  <c r="AM70" i="7"/>
  <c r="EQ55" i="5"/>
  <c r="AM55" i="7"/>
  <c r="EQ82" i="5"/>
  <c r="AM82" i="7"/>
  <c r="EQ40" i="5"/>
  <c r="AM40" i="7"/>
  <c r="EQ116" i="5"/>
  <c r="AM116" i="7"/>
  <c r="EQ58" i="5"/>
  <c r="AM58" i="7"/>
  <c r="EQ56" i="5"/>
  <c r="AM56" i="7"/>
  <c r="EQ76" i="5"/>
  <c r="AM76" i="7"/>
  <c r="EQ131" i="5"/>
  <c r="AM131" i="7"/>
  <c r="EQ29" i="5"/>
  <c r="AM29" i="7"/>
  <c r="EQ66" i="5"/>
  <c r="AM66" i="7"/>
  <c r="EQ48" i="5"/>
  <c r="AM48" i="7"/>
  <c r="EQ124" i="5"/>
  <c r="AM124" i="7"/>
  <c r="EN102" i="5"/>
  <c r="AJ102" i="7"/>
  <c r="EN92" i="5"/>
  <c r="AJ92" i="7"/>
  <c r="EN73" i="5"/>
  <c r="AJ73" i="7"/>
  <c r="EN104" i="5"/>
  <c r="AJ104" i="7"/>
  <c r="EN10" i="5"/>
  <c r="AJ10" i="7"/>
  <c r="EN57" i="5"/>
  <c r="AJ57" i="7"/>
  <c r="EN34" i="5"/>
  <c r="AJ34" i="7"/>
  <c r="EN9" i="5"/>
  <c r="AJ9" i="7"/>
  <c r="EN139" i="5"/>
  <c r="AJ139" i="7"/>
  <c r="EN37" i="5"/>
  <c r="AJ37" i="7"/>
  <c r="EN82" i="5"/>
  <c r="AJ82" i="7"/>
  <c r="EN117" i="5"/>
  <c r="AJ117" i="7"/>
  <c r="EN86" i="5"/>
  <c r="AJ86" i="7"/>
  <c r="EN126" i="5"/>
  <c r="AJ126" i="7"/>
  <c r="EN49" i="5"/>
  <c r="AJ49" i="7"/>
  <c r="EN23" i="5"/>
  <c r="AJ23" i="7"/>
  <c r="EN52" i="5"/>
  <c r="AJ52" i="7"/>
  <c r="EO117" i="5"/>
  <c r="AK117" i="7"/>
  <c r="EO112" i="5"/>
  <c r="AK112" i="7"/>
  <c r="EO61" i="5"/>
  <c r="AK61" i="7"/>
  <c r="EO105" i="5"/>
  <c r="AK105" i="7"/>
  <c r="EO57" i="5"/>
  <c r="AK57" i="7"/>
  <c r="EO113" i="5"/>
  <c r="AK113" i="7"/>
  <c r="EO64" i="5"/>
  <c r="AK64" i="7"/>
  <c r="EO62" i="5"/>
  <c r="AK62" i="7"/>
  <c r="EO35" i="5"/>
  <c r="AK35" i="7"/>
  <c r="EO138" i="5"/>
  <c r="AK138" i="7"/>
  <c r="EO80" i="5"/>
  <c r="AK80" i="7"/>
  <c r="EO40" i="5"/>
  <c r="AK40" i="7"/>
  <c r="EO123" i="5"/>
  <c r="AK123" i="7"/>
  <c r="EO111" i="5"/>
  <c r="AK111" i="7"/>
  <c r="EO70" i="5"/>
  <c r="AK70" i="7"/>
  <c r="EO20" i="5"/>
  <c r="AK20" i="7"/>
  <c r="EO97" i="5"/>
  <c r="AK97" i="7"/>
  <c r="EI5" i="5"/>
  <c r="AE5" i="7"/>
  <c r="EI80" i="5"/>
  <c r="AE80" i="7"/>
  <c r="EI77" i="5"/>
  <c r="AE77" i="7"/>
  <c r="EI85" i="5"/>
  <c r="AE85" i="7"/>
  <c r="EI114" i="5"/>
  <c r="AE114" i="7"/>
  <c r="EI25" i="5"/>
  <c r="AE25" i="7"/>
  <c r="EI86" i="5"/>
  <c r="AE86" i="7"/>
  <c r="EI59" i="5"/>
  <c r="AE59" i="7"/>
  <c r="EI94" i="5"/>
  <c r="AE94" i="7"/>
  <c r="EI19" i="5"/>
  <c r="AE19" i="7"/>
  <c r="EI129" i="5"/>
  <c r="AE129" i="7"/>
  <c r="EI28" i="5"/>
  <c r="AE28" i="7"/>
  <c r="EI45" i="5"/>
  <c r="AE45" i="7"/>
  <c r="EI74" i="5"/>
  <c r="AE74" i="7"/>
  <c r="EI39" i="5"/>
  <c r="AE39" i="7"/>
  <c r="EI29" i="5"/>
  <c r="AE29" i="7"/>
  <c r="EI78" i="5"/>
  <c r="AE78" i="7"/>
  <c r="EI111" i="5"/>
  <c r="AE111" i="7"/>
  <c r="EM20" i="5"/>
  <c r="AI20" i="7"/>
  <c r="EM35" i="5"/>
  <c r="AI35" i="7"/>
  <c r="EM40" i="5"/>
  <c r="AI40" i="7"/>
  <c r="EM96" i="5"/>
  <c r="AI96" i="7"/>
  <c r="EM74" i="5"/>
  <c r="AI74" i="7"/>
  <c r="EM71" i="5"/>
  <c r="AI71" i="7"/>
  <c r="EM31" i="5"/>
  <c r="AI31" i="7"/>
  <c r="EM85" i="5"/>
  <c r="AI85" i="7"/>
  <c r="EM18" i="5"/>
  <c r="AI18" i="7"/>
  <c r="EM115" i="5"/>
  <c r="AI115" i="7"/>
  <c r="EM131" i="5"/>
  <c r="AI131" i="7"/>
  <c r="EM75" i="5"/>
  <c r="AI75" i="7"/>
  <c r="EM63" i="5"/>
  <c r="AI63" i="7"/>
  <c r="EM73" i="5"/>
  <c r="AI73" i="7"/>
  <c r="EM70" i="5"/>
  <c r="AI70" i="7"/>
  <c r="EM92" i="5"/>
  <c r="AI92" i="7"/>
  <c r="EM110" i="5"/>
  <c r="AI110" i="7"/>
  <c r="EG56" i="5"/>
  <c r="AC56" i="7"/>
  <c r="EG67" i="5"/>
  <c r="AC67" i="7"/>
  <c r="EG123" i="5"/>
  <c r="AC123" i="7"/>
  <c r="EG136" i="5"/>
  <c r="AC136" i="7"/>
  <c r="EG127" i="5"/>
  <c r="AC127" i="7"/>
  <c r="EG30" i="5"/>
  <c r="AC30" i="7"/>
  <c r="EG76" i="5"/>
  <c r="AC76" i="7"/>
  <c r="EG91" i="5"/>
  <c r="AC91" i="7"/>
  <c r="EG42" i="5"/>
  <c r="AC42" i="7"/>
  <c r="EG106" i="5"/>
  <c r="AC106" i="7"/>
  <c r="EG13" i="5"/>
  <c r="AC13" i="7"/>
  <c r="EG109" i="5"/>
  <c r="AC109" i="7"/>
  <c r="EG81" i="5"/>
  <c r="AC81" i="7"/>
  <c r="EG85" i="5"/>
  <c r="AC85" i="7"/>
  <c r="EG141" i="5"/>
  <c r="AC141" i="7"/>
  <c r="EG117" i="5"/>
  <c r="AC117" i="7"/>
  <c r="EG137" i="5"/>
  <c r="AC137" i="7"/>
  <c r="EL89" i="5"/>
  <c r="AH89" i="7"/>
  <c r="EL111" i="5"/>
  <c r="AH111" i="7"/>
  <c r="EL85" i="5"/>
  <c r="AH85" i="7"/>
  <c r="EL35" i="5"/>
  <c r="AH35" i="7"/>
  <c r="EL120" i="5"/>
  <c r="AH120" i="7"/>
  <c r="EL18" i="5"/>
  <c r="AH18" i="7"/>
  <c r="EL93" i="5"/>
  <c r="AH93" i="7"/>
  <c r="EL59" i="5"/>
  <c r="AH59" i="7"/>
  <c r="EL20" i="5"/>
  <c r="AH20" i="7"/>
  <c r="EL41" i="5"/>
  <c r="AH41" i="7"/>
  <c r="EL123" i="5"/>
  <c r="AH123" i="7"/>
  <c r="EL108" i="5"/>
  <c r="AH108" i="7"/>
  <c r="EL105" i="5"/>
  <c r="AH105" i="7"/>
  <c r="EL118" i="5"/>
  <c r="AH118" i="7"/>
  <c r="EL65" i="5"/>
  <c r="AH65" i="7"/>
  <c r="EL69" i="5"/>
  <c r="AH69" i="7"/>
  <c r="EL27" i="5"/>
  <c r="AH27" i="7"/>
  <c r="EP74" i="5"/>
  <c r="AL74" i="7"/>
  <c r="EP140" i="5"/>
  <c r="AL140" i="7"/>
  <c r="EP76" i="5"/>
  <c r="AL76" i="7"/>
  <c r="EP71" i="5"/>
  <c r="AL71" i="7"/>
  <c r="EP130" i="5"/>
  <c r="AL130" i="7"/>
  <c r="EP39" i="5"/>
  <c r="AL39" i="7"/>
  <c r="EP125" i="5"/>
  <c r="AL125" i="7"/>
  <c r="EP106" i="5"/>
  <c r="AL106" i="7"/>
  <c r="EP93" i="5"/>
  <c r="AL93" i="7"/>
  <c r="EP61" i="5"/>
  <c r="AL61" i="7"/>
  <c r="EP141" i="5"/>
  <c r="AL141" i="7"/>
  <c r="EP79" i="5"/>
  <c r="AL79" i="7"/>
  <c r="EP41" i="5"/>
  <c r="AL41" i="7"/>
  <c r="EP112" i="5"/>
  <c r="AL112" i="7"/>
  <c r="EP54" i="5"/>
  <c r="AL54" i="7"/>
  <c r="EP83" i="5"/>
  <c r="AL83" i="7"/>
  <c r="EP43" i="5"/>
  <c r="AL43" i="7"/>
  <c r="EP10" i="5"/>
  <c r="AL10" i="7"/>
  <c r="EJ12" i="5"/>
  <c r="AF12" i="7"/>
  <c r="EJ45" i="5"/>
  <c r="AF45" i="7"/>
  <c r="EJ102" i="5"/>
  <c r="AF102" i="7"/>
  <c r="EJ54" i="5"/>
  <c r="AF54" i="7"/>
  <c r="EJ59" i="5"/>
  <c r="AF59" i="7"/>
  <c r="EJ77" i="5"/>
  <c r="AF77" i="7"/>
  <c r="EJ133" i="5"/>
  <c r="AF133" i="7"/>
  <c r="EJ27" i="5"/>
  <c r="AF27" i="7"/>
  <c r="EJ122" i="5"/>
  <c r="AF122" i="7"/>
  <c r="EJ103" i="5"/>
  <c r="AF103" i="7"/>
  <c r="EJ36" i="5"/>
  <c r="AF36" i="7"/>
  <c r="EJ74" i="5"/>
  <c r="AF74" i="7"/>
  <c r="EJ16" i="5"/>
  <c r="AF16" i="7"/>
  <c r="EJ131" i="5"/>
  <c r="AF131" i="7"/>
  <c r="EJ53" i="5"/>
  <c r="AF53" i="7"/>
  <c r="EJ37" i="5"/>
  <c r="AF37" i="7"/>
  <c r="EJ21" i="5"/>
  <c r="AF21" i="7"/>
  <c r="EH32" i="5"/>
  <c r="AD32" i="7"/>
  <c r="EH138" i="5"/>
  <c r="AD138" i="7"/>
  <c r="EH134" i="5"/>
  <c r="AD134" i="7"/>
  <c r="EH101" i="5"/>
  <c r="AD101" i="7"/>
  <c r="EH118" i="5"/>
  <c r="AD118" i="7"/>
  <c r="EH37" i="5"/>
  <c r="AD37" i="7"/>
  <c r="EH80" i="5"/>
  <c r="AD80" i="7"/>
  <c r="EH125" i="5"/>
  <c r="AD125" i="7"/>
  <c r="EH50" i="5"/>
  <c r="AD50" i="7"/>
  <c r="EH42" i="5"/>
  <c r="AD42" i="7"/>
  <c r="EH68" i="5"/>
  <c r="AD68" i="7"/>
  <c r="EH27" i="5"/>
  <c r="AD27" i="7"/>
  <c r="EH65" i="5"/>
  <c r="AD65" i="7"/>
  <c r="EH133" i="5"/>
  <c r="AD133" i="7"/>
  <c r="EH113" i="5"/>
  <c r="AD113" i="7"/>
  <c r="EH21" i="5"/>
  <c r="AD21" i="7"/>
  <c r="EH74" i="5"/>
  <c r="AD74" i="7"/>
  <c r="EK83" i="5"/>
  <c r="AG83" i="7"/>
  <c r="EK79" i="5"/>
  <c r="AG79" i="7"/>
  <c r="EK59" i="5"/>
  <c r="AG59" i="7"/>
  <c r="EK52" i="5"/>
  <c r="AG52" i="7"/>
  <c r="EK16" i="5"/>
  <c r="AG16" i="7"/>
  <c r="EK10" i="5"/>
  <c r="AG10" i="7"/>
  <c r="EK106" i="5"/>
  <c r="AG106" i="7"/>
  <c r="EK36" i="5"/>
  <c r="AG36" i="7"/>
  <c r="EK93" i="5"/>
  <c r="AG93" i="7"/>
  <c r="EK118" i="5"/>
  <c r="AG118" i="7"/>
  <c r="EK33" i="5"/>
  <c r="AG33" i="7"/>
  <c r="EK40" i="5"/>
  <c r="AG40" i="7"/>
  <c r="EK123" i="5"/>
  <c r="AG123" i="7"/>
  <c r="EK77" i="5"/>
  <c r="AG77" i="7"/>
  <c r="EK94" i="5"/>
  <c r="AG94" i="7"/>
  <c r="EK12" i="5"/>
  <c r="AG12" i="7"/>
  <c r="EK103" i="5"/>
  <c r="AG103" i="7"/>
  <c r="ER119" i="5"/>
  <c r="AN119" i="7"/>
  <c r="ER56" i="5"/>
  <c r="AN56" i="7"/>
  <c r="ER53" i="5"/>
  <c r="AN53" i="7"/>
  <c r="ER32" i="5"/>
  <c r="AN32" i="7"/>
  <c r="ER18" i="5"/>
  <c r="AN18" i="7"/>
  <c r="ER106" i="5"/>
  <c r="AN106" i="7"/>
  <c r="ER107" i="5"/>
  <c r="AN107" i="7"/>
  <c r="ER28" i="5"/>
  <c r="AN28" i="7"/>
  <c r="ER52" i="5"/>
  <c r="AN52" i="7"/>
  <c r="ER101" i="5"/>
  <c r="AN101" i="7"/>
  <c r="ER82" i="5"/>
  <c r="AN82" i="7"/>
  <c r="ER130" i="5"/>
  <c r="AN130" i="7"/>
  <c r="ER115" i="5"/>
  <c r="AN115" i="7"/>
  <c r="ER31" i="5"/>
  <c r="AN31" i="7"/>
  <c r="ER25" i="5"/>
  <c r="AN25" i="7"/>
  <c r="ER122" i="5"/>
  <c r="AN122" i="7"/>
  <c r="ER50" i="5"/>
  <c r="AN50" i="7"/>
  <c r="ER60" i="5"/>
  <c r="AN60" i="7"/>
  <c r="EQ54" i="5"/>
  <c r="AM54" i="7"/>
  <c r="EQ44" i="5"/>
  <c r="AM44" i="7"/>
  <c r="EQ14" i="5"/>
  <c r="AM14" i="7"/>
  <c r="EQ59" i="5"/>
  <c r="AM59" i="7"/>
  <c r="EQ75" i="5"/>
  <c r="AM75" i="7"/>
  <c r="EQ13" i="5"/>
  <c r="AM13" i="7"/>
  <c r="EQ42" i="5"/>
  <c r="AM42" i="7"/>
  <c r="EQ122" i="5"/>
  <c r="AM122" i="7"/>
  <c r="EQ112" i="5"/>
  <c r="AM112" i="7"/>
  <c r="EQ101" i="5"/>
  <c r="AM101" i="7"/>
  <c r="EQ110" i="5"/>
  <c r="AM110" i="7"/>
  <c r="EQ15" i="5"/>
  <c r="AM15" i="7"/>
  <c r="EQ78" i="5"/>
  <c r="AM78" i="7"/>
  <c r="EQ5" i="5"/>
  <c r="AM5" i="7"/>
  <c r="EQ96" i="5"/>
  <c r="AM96" i="7"/>
  <c r="EQ61" i="5"/>
  <c r="AM61" i="7"/>
  <c r="EQ86" i="5"/>
  <c r="AM86" i="7"/>
  <c r="EQ71" i="5"/>
  <c r="AM71" i="7"/>
  <c r="EQ129" i="5"/>
  <c r="AM129" i="7"/>
  <c r="EQ26" i="5"/>
  <c r="AM26" i="7"/>
  <c r="EQ136" i="5"/>
  <c r="AM136" i="7"/>
  <c r="EQ98" i="5"/>
  <c r="AM98" i="7"/>
  <c r="EQ73" i="5"/>
  <c r="AM73" i="7"/>
  <c r="EQ135" i="5"/>
  <c r="AM135" i="7"/>
  <c r="EQ45" i="5"/>
  <c r="AM45" i="7"/>
  <c r="EQ32" i="5"/>
  <c r="AM32" i="7"/>
  <c r="EQ93" i="5"/>
  <c r="AM93" i="7"/>
  <c r="EO12" i="1"/>
  <c r="EL9" i="1"/>
  <c r="EK17" i="1"/>
  <c r="DS3" i="1"/>
  <c r="AY93" i="7" l="1"/>
  <c r="BW93" i="7" s="1"/>
  <c r="AY96" i="7"/>
  <c r="BW96" i="7" s="1"/>
  <c r="AY14" i="7"/>
  <c r="BW14" i="7" s="1"/>
  <c r="AZ115" i="7"/>
  <c r="BX115" i="7" s="1"/>
  <c r="AZ18" i="7"/>
  <c r="BX18" i="7" s="1"/>
  <c r="AS118" i="7"/>
  <c r="BQ118" i="7" s="1"/>
  <c r="AS79" i="7"/>
  <c r="BQ79" i="7" s="1"/>
  <c r="AP68" i="7"/>
  <c r="BN68" i="7" s="1"/>
  <c r="AP134" i="7"/>
  <c r="BN134" i="7" s="1"/>
  <c r="AR74" i="7"/>
  <c r="BP74" i="7" s="1"/>
  <c r="AR54" i="7"/>
  <c r="BP54" i="7" s="1"/>
  <c r="AX112" i="7"/>
  <c r="BV112" i="7" s="1"/>
  <c r="AX61" i="7"/>
  <c r="BV61" i="7" s="1"/>
  <c r="AX140" i="7"/>
  <c r="BV140" i="7" s="1"/>
  <c r="AT123" i="7"/>
  <c r="BR123" i="7" s="1"/>
  <c r="AT85" i="7"/>
  <c r="BR85" i="7" s="1"/>
  <c r="AO109" i="7"/>
  <c r="BM109" i="7" s="1"/>
  <c r="AO136" i="7"/>
  <c r="BM136" i="7" s="1"/>
  <c r="AU63" i="7"/>
  <c r="BS63" i="7" s="1"/>
  <c r="AU18" i="7"/>
  <c r="BS18" i="7" s="1"/>
  <c r="AU20" i="7"/>
  <c r="BS20" i="7" s="1"/>
  <c r="AQ129" i="7"/>
  <c r="BO129" i="7" s="1"/>
  <c r="AQ77" i="7"/>
  <c r="BO77" i="7" s="1"/>
  <c r="AW40" i="7"/>
  <c r="BU40" i="7" s="1"/>
  <c r="AW105" i="7"/>
  <c r="BU105" i="7" s="1"/>
  <c r="AV86" i="7"/>
  <c r="BT86" i="7" s="1"/>
  <c r="AV139" i="7"/>
  <c r="BT139" i="7" s="1"/>
  <c r="AV102" i="7"/>
  <c r="BT102" i="7" s="1"/>
  <c r="AY58" i="7"/>
  <c r="BW58" i="7" s="1"/>
  <c r="AY80" i="7"/>
  <c r="BW80" i="7" s="1"/>
  <c r="AZ114" i="7"/>
  <c r="BX114" i="7" s="1"/>
  <c r="AZ9" i="7"/>
  <c r="BX9" i="7" s="1"/>
  <c r="AS121" i="7"/>
  <c r="BQ121" i="7" s="1"/>
  <c r="AS101" i="7"/>
  <c r="BQ101" i="7" s="1"/>
  <c r="AS131" i="7"/>
  <c r="BQ131" i="7" s="1"/>
  <c r="AP51" i="7"/>
  <c r="BN51" i="7" s="1"/>
  <c r="AP120" i="7"/>
  <c r="BN120" i="7" s="1"/>
  <c r="AR26" i="7"/>
  <c r="BP26" i="7" s="1"/>
  <c r="AR107" i="7"/>
  <c r="BP107" i="7" s="1"/>
  <c r="AX104" i="7"/>
  <c r="BV104" i="7" s="1"/>
  <c r="AX133" i="7"/>
  <c r="BV133" i="7" s="1"/>
  <c r="AT84" i="7"/>
  <c r="BR84" i="7" s="1"/>
  <c r="AT51" i="7"/>
  <c r="BR51" i="7" s="1"/>
  <c r="AO9" i="7"/>
  <c r="BM9" i="7" s="1"/>
  <c r="AV72" i="7"/>
  <c r="BT72" i="7" s="1"/>
  <c r="AY129" i="7"/>
  <c r="BW129" i="7" s="1"/>
  <c r="AY42" i="7"/>
  <c r="BW42" i="7" s="1"/>
  <c r="AZ52" i="7"/>
  <c r="BX52" i="7" s="1"/>
  <c r="AS77" i="7"/>
  <c r="BQ77" i="7" s="1"/>
  <c r="AP113" i="7"/>
  <c r="BN113" i="7" s="1"/>
  <c r="AY32" i="7"/>
  <c r="BW32" i="7" s="1"/>
  <c r="AY71" i="7"/>
  <c r="BW71" i="7" s="1"/>
  <c r="AY101" i="7"/>
  <c r="BW101" i="7" s="1"/>
  <c r="AY44" i="7"/>
  <c r="BW44" i="7" s="1"/>
  <c r="AZ130" i="7"/>
  <c r="BX130" i="7" s="1"/>
  <c r="AZ32" i="7"/>
  <c r="BX32" i="7" s="1"/>
  <c r="AS123" i="7"/>
  <c r="BQ123" i="7" s="1"/>
  <c r="AS16" i="7"/>
  <c r="BQ16" i="7" s="1"/>
  <c r="AP42" i="7"/>
  <c r="BN42" i="7" s="1"/>
  <c r="AP138" i="7"/>
  <c r="BN138" i="7" s="1"/>
  <c r="AR36" i="7"/>
  <c r="BP36" i="7" s="1"/>
  <c r="AR102" i="7"/>
  <c r="BP102" i="7" s="1"/>
  <c r="AX41" i="7"/>
  <c r="BV41" i="7" s="1"/>
  <c r="AX130" i="7"/>
  <c r="BV130" i="7" s="1"/>
  <c r="AT118" i="7"/>
  <c r="BR118" i="7" s="1"/>
  <c r="AT111" i="7"/>
  <c r="BR111" i="7" s="1"/>
  <c r="AO13" i="7"/>
  <c r="BM13" i="7" s="1"/>
  <c r="AO123" i="7"/>
  <c r="BM123" i="7" s="1"/>
  <c r="AU75" i="7"/>
  <c r="BS75" i="7" s="1"/>
  <c r="AQ111" i="7"/>
  <c r="BO111" i="7" s="1"/>
  <c r="AQ19" i="7"/>
  <c r="BO19" i="7" s="1"/>
  <c r="AQ80" i="7"/>
  <c r="BO80" i="7" s="1"/>
  <c r="AW64" i="7"/>
  <c r="BU64" i="7" s="1"/>
  <c r="AV23" i="7"/>
  <c r="BT23" i="7" s="1"/>
  <c r="AV9" i="7"/>
  <c r="BT9" i="7" s="1"/>
  <c r="AY124" i="7"/>
  <c r="BW124" i="7" s="1"/>
  <c r="AY116" i="7"/>
  <c r="BW116" i="7" s="1"/>
  <c r="AZ103" i="7"/>
  <c r="BX103" i="7" s="1"/>
  <c r="AZ20" i="7"/>
  <c r="BX20" i="7" s="1"/>
  <c r="AS41" i="7"/>
  <c r="BQ41" i="7" s="1"/>
  <c r="AS15" i="7"/>
  <c r="BQ15" i="7" s="1"/>
  <c r="AP82" i="7"/>
  <c r="BN82" i="7" s="1"/>
  <c r="AP13" i="7"/>
  <c r="BN13" i="7" s="1"/>
  <c r="AR61" i="7"/>
  <c r="BP61" i="7" s="1"/>
  <c r="AR100" i="7"/>
  <c r="BP100" i="7" s="1"/>
  <c r="AX92" i="7"/>
  <c r="BV92" i="7" s="1"/>
  <c r="AX101" i="7"/>
  <c r="BV101" i="7" s="1"/>
  <c r="AT48" i="7"/>
  <c r="BR48" i="7" s="1"/>
  <c r="AT14" i="7"/>
  <c r="BR14" i="7" s="1"/>
  <c r="AO52" i="7"/>
  <c r="BM52" i="7" s="1"/>
  <c r="AO99" i="7"/>
  <c r="BM99" i="7" s="1"/>
  <c r="AU95" i="7"/>
  <c r="BS95" i="7" s="1"/>
  <c r="AU27" i="7"/>
  <c r="BS27" i="7" s="1"/>
  <c r="AU142" i="7"/>
  <c r="BS142" i="7" s="1"/>
  <c r="AQ105" i="7"/>
  <c r="BO105" i="7" s="1"/>
  <c r="AQ87" i="7"/>
  <c r="BO87" i="7" s="1"/>
  <c r="AQ89" i="7"/>
  <c r="BO89" i="7" s="1"/>
  <c r="AQ125" i="7"/>
  <c r="BO125" i="7" s="1"/>
  <c r="AW53" i="7"/>
  <c r="BU53" i="7" s="1"/>
  <c r="AW45" i="7"/>
  <c r="BU45" i="7" s="1"/>
  <c r="AW82" i="7"/>
  <c r="BU82" i="7" s="1"/>
  <c r="AW109" i="7"/>
  <c r="BU109" i="7" s="1"/>
  <c r="AW6" i="7"/>
  <c r="BU6" i="7" s="1"/>
  <c r="AV132" i="7"/>
  <c r="BT132" i="7" s="1"/>
  <c r="AV114" i="7"/>
  <c r="BT114" i="7" s="1"/>
  <c r="AV121" i="7"/>
  <c r="BT121" i="7" s="1"/>
  <c r="AV46" i="7"/>
  <c r="BT46" i="7" s="1"/>
  <c r="AY95" i="7"/>
  <c r="BW95" i="7" s="1"/>
  <c r="AY117" i="7"/>
  <c r="BW117" i="7" s="1"/>
  <c r="AY94" i="7"/>
  <c r="BW94" i="7" s="1"/>
  <c r="AY43" i="7"/>
  <c r="BW43" i="7" s="1"/>
  <c r="AZ86" i="7"/>
  <c r="BX86" i="7" s="1"/>
  <c r="AZ47" i="7"/>
  <c r="BX47" i="7" s="1"/>
  <c r="AZ59" i="7"/>
  <c r="BX59" i="7" s="1"/>
  <c r="AZ12" i="7"/>
  <c r="BX12" i="7" s="1"/>
  <c r="AZ38" i="7"/>
  <c r="BX38" i="7" s="1"/>
  <c r="AS54" i="7"/>
  <c r="BQ54" i="7" s="1"/>
  <c r="AS96" i="7"/>
  <c r="BQ96" i="7" s="1"/>
  <c r="AS24" i="7"/>
  <c r="BQ24" i="7" s="1"/>
  <c r="AP123" i="7"/>
  <c r="BN123" i="7" s="1"/>
  <c r="AP103" i="7"/>
  <c r="BN103" i="7" s="1"/>
  <c r="AP139" i="7"/>
  <c r="BN139" i="7" s="1"/>
  <c r="AP35" i="7"/>
  <c r="BN35" i="7" s="1"/>
  <c r="AR91" i="7"/>
  <c r="BP91" i="7" s="1"/>
  <c r="AR46" i="7"/>
  <c r="BP46" i="7" s="1"/>
  <c r="AR58" i="7"/>
  <c r="BP58" i="7" s="1"/>
  <c r="AR127" i="7"/>
  <c r="BP127" i="7" s="1"/>
  <c r="AR141" i="7"/>
  <c r="BP141" i="7" s="1"/>
  <c r="AX23" i="7"/>
  <c r="BV23" i="7" s="1"/>
  <c r="AX32" i="7"/>
  <c r="BV32" i="7" s="1"/>
  <c r="AX70" i="7"/>
  <c r="BV70" i="7" s="1"/>
  <c r="AX99" i="7"/>
  <c r="BV99" i="7" s="1"/>
  <c r="AT122" i="7"/>
  <c r="BR122" i="7" s="1"/>
  <c r="AT121" i="7"/>
  <c r="BR121" i="7" s="1"/>
  <c r="AT103" i="7"/>
  <c r="BR103" i="7" s="1"/>
  <c r="AT82" i="7"/>
  <c r="BR82" i="7" s="1"/>
  <c r="AO71" i="7"/>
  <c r="BM71" i="7" s="1"/>
  <c r="AO72" i="7"/>
  <c r="BM72" i="7" s="1"/>
  <c r="AO84" i="7"/>
  <c r="BM84" i="7" s="1"/>
  <c r="AO75" i="7"/>
  <c r="BM75" i="7" s="1"/>
  <c r="AO5" i="7"/>
  <c r="BM5" i="7" s="1"/>
  <c r="AU48" i="7"/>
  <c r="BS48" i="7" s="1"/>
  <c r="AU103" i="7"/>
  <c r="BS103" i="7" s="1"/>
  <c r="AU42" i="7"/>
  <c r="BS42" i="7" s="1"/>
  <c r="AU28" i="7"/>
  <c r="BS28" i="7" s="1"/>
  <c r="AQ12" i="7"/>
  <c r="BO12" i="7" s="1"/>
  <c r="AQ53" i="7"/>
  <c r="BO53" i="7" s="1"/>
  <c r="AQ30" i="7"/>
  <c r="BO30" i="7" s="1"/>
  <c r="AQ126" i="7"/>
  <c r="BO126" i="7" s="1"/>
  <c r="AW133" i="7"/>
  <c r="BU133" i="7" s="1"/>
  <c r="AW17" i="7"/>
  <c r="BU17" i="7" s="1"/>
  <c r="AW68" i="7"/>
  <c r="BU68" i="7" s="1"/>
  <c r="AW130" i="7"/>
  <c r="BU130" i="7" s="1"/>
  <c r="AW13" i="7"/>
  <c r="BU13" i="7" s="1"/>
  <c r="AV107" i="7"/>
  <c r="BT107" i="7" s="1"/>
  <c r="AV62" i="7"/>
  <c r="BT62" i="7" s="1"/>
  <c r="AV78" i="7"/>
  <c r="BT78" i="7" s="1"/>
  <c r="AV137" i="7"/>
  <c r="BT137" i="7" s="1"/>
  <c r="AY18" i="7"/>
  <c r="BW18" i="7" s="1"/>
  <c r="AY39" i="7"/>
  <c r="BW39" i="7" s="1"/>
  <c r="AY123" i="7"/>
  <c r="BW123" i="7" s="1"/>
  <c r="AY115" i="7"/>
  <c r="BW115" i="7" s="1"/>
  <c r="AZ89" i="7"/>
  <c r="BX89" i="7" s="1"/>
  <c r="AZ98" i="7"/>
  <c r="BX98" i="7" s="1"/>
  <c r="AZ99" i="7"/>
  <c r="BX99" i="7" s="1"/>
  <c r="AZ26" i="7"/>
  <c r="BX26" i="7" s="1"/>
  <c r="AS20" i="7"/>
  <c r="BQ20" i="7" s="1"/>
  <c r="AS89" i="7"/>
  <c r="BQ89" i="7" s="1"/>
  <c r="AS104" i="7"/>
  <c r="BQ104" i="7" s="1"/>
  <c r="AS21" i="7"/>
  <c r="BQ21" i="7" s="1"/>
  <c r="AS127" i="7"/>
  <c r="BQ127" i="7" s="1"/>
  <c r="AP106" i="7"/>
  <c r="BN106" i="7" s="1"/>
  <c r="AP53" i="7"/>
  <c r="BN53" i="7" s="1"/>
  <c r="AP89" i="7"/>
  <c r="BN89" i="7" s="1"/>
  <c r="AP30" i="7"/>
  <c r="BN30" i="7" s="1"/>
  <c r="AR9" i="7"/>
  <c r="BP9" i="7" s="1"/>
  <c r="AR40" i="7"/>
  <c r="BP40" i="7" s="1"/>
  <c r="AR120" i="7"/>
  <c r="BP120" i="7" s="1"/>
  <c r="AR105" i="7"/>
  <c r="BP105" i="7" s="1"/>
  <c r="AX126" i="7"/>
  <c r="BV126" i="7" s="1"/>
  <c r="AX86" i="7"/>
  <c r="BV86" i="7" s="1"/>
  <c r="AX100" i="7"/>
  <c r="BV100" i="7" s="1"/>
  <c r="AX6" i="7"/>
  <c r="BV6" i="7" s="1"/>
  <c r="AX56" i="7"/>
  <c r="BV56" i="7" s="1"/>
  <c r="AT88" i="7"/>
  <c r="BR88" i="7" s="1"/>
  <c r="AT21" i="7"/>
  <c r="BR21" i="7" s="1"/>
  <c r="AT47" i="7"/>
  <c r="BR47" i="7" s="1"/>
  <c r="AT104" i="7"/>
  <c r="BR104" i="7" s="1"/>
  <c r="AO101" i="7"/>
  <c r="BM101" i="7" s="1"/>
  <c r="AO65" i="7"/>
  <c r="BM65" i="7" s="1"/>
  <c r="AO92" i="7"/>
  <c r="BM92" i="7" s="1"/>
  <c r="AO131" i="7"/>
  <c r="BM131" i="7" s="1"/>
  <c r="AU77" i="7"/>
  <c r="BS77" i="7" s="1"/>
  <c r="AU101" i="7"/>
  <c r="BS101" i="7" s="1"/>
  <c r="AU34" i="7"/>
  <c r="BS34" i="7" s="1"/>
  <c r="AU113" i="7"/>
  <c r="BS113" i="7" s="1"/>
  <c r="AU47" i="7"/>
  <c r="BS47" i="7" s="1"/>
  <c r="AQ84" i="7"/>
  <c r="BO84" i="7" s="1"/>
  <c r="AQ96" i="7"/>
  <c r="BO96" i="7" s="1"/>
  <c r="AQ50" i="7"/>
  <c r="BO50" i="7" s="1"/>
  <c r="AQ93" i="7"/>
  <c r="BO93" i="7" s="1"/>
  <c r="AW88" i="7"/>
  <c r="BU88" i="7" s="1"/>
  <c r="AW23" i="7"/>
  <c r="BU23" i="7" s="1"/>
  <c r="AW96" i="7"/>
  <c r="BU96" i="7" s="1"/>
  <c r="AW36" i="7"/>
  <c r="BU36" i="7" s="1"/>
  <c r="AV27" i="7"/>
  <c r="BT27" i="7" s="1"/>
  <c r="AV24" i="7"/>
  <c r="BT24" i="7" s="1"/>
  <c r="AV11" i="7"/>
  <c r="BT11" i="7" s="1"/>
  <c r="AV6" i="7"/>
  <c r="BT6" i="7" s="1"/>
  <c r="AV124" i="7"/>
  <c r="BT124" i="7" s="1"/>
  <c r="AY113" i="7"/>
  <c r="BW113" i="7" s="1"/>
  <c r="AY130" i="7"/>
  <c r="BW130" i="7" s="1"/>
  <c r="AZ23" i="7"/>
  <c r="BX23" i="7" s="1"/>
  <c r="AZ117" i="7"/>
  <c r="BX117" i="7" s="1"/>
  <c r="AZ108" i="7"/>
  <c r="BX108" i="7" s="1"/>
  <c r="AZ79" i="7"/>
  <c r="BX79" i="7" s="1"/>
  <c r="AS50" i="7"/>
  <c r="BQ50" i="7" s="1"/>
  <c r="AS117" i="7"/>
  <c r="BQ117" i="7" s="1"/>
  <c r="AS114" i="7"/>
  <c r="BQ114" i="7" s="1"/>
  <c r="AS82" i="7"/>
  <c r="BQ82" i="7" s="1"/>
  <c r="AS138" i="7"/>
  <c r="BQ138" i="7" s="1"/>
  <c r="AP33" i="7"/>
  <c r="BN33" i="7" s="1"/>
  <c r="AP24" i="7"/>
  <c r="BN24" i="7" s="1"/>
  <c r="AP85" i="7"/>
  <c r="BN85" i="7" s="1"/>
  <c r="AP91" i="7"/>
  <c r="BN91" i="7" s="1"/>
  <c r="AR73" i="7"/>
  <c r="BP73" i="7" s="1"/>
  <c r="AR119" i="7"/>
  <c r="BP119" i="7" s="1"/>
  <c r="AR64" i="7"/>
  <c r="BP64" i="7" s="1"/>
  <c r="AR18" i="7"/>
  <c r="BP18" i="7" s="1"/>
  <c r="AX129" i="7"/>
  <c r="BV129" i="7" s="1"/>
  <c r="AX62" i="7"/>
  <c r="BV62" i="7" s="1"/>
  <c r="AX117" i="7"/>
  <c r="BV117" i="7" s="1"/>
  <c r="AX124" i="7"/>
  <c r="BV124" i="7" s="1"/>
  <c r="AX103" i="7"/>
  <c r="BV103" i="7" s="1"/>
  <c r="AT94" i="7"/>
  <c r="BR94" i="7" s="1"/>
  <c r="AT43" i="7"/>
  <c r="BR43" i="7" s="1"/>
  <c r="AT124" i="7"/>
  <c r="BR124" i="7" s="1"/>
  <c r="AT53" i="7"/>
  <c r="BR53" i="7" s="1"/>
  <c r="AO14" i="7"/>
  <c r="BM14" i="7" s="1"/>
  <c r="AO12" i="7"/>
  <c r="BM12" i="7" s="1"/>
  <c r="AO83" i="7"/>
  <c r="BM83" i="7" s="1"/>
  <c r="AO130" i="7"/>
  <c r="BM130" i="7" s="1"/>
  <c r="AU126" i="7"/>
  <c r="BS126" i="7" s="1"/>
  <c r="AU114" i="7"/>
  <c r="BS114" i="7" s="1"/>
  <c r="AU52" i="7"/>
  <c r="BS52" i="7" s="1"/>
  <c r="AU124" i="7"/>
  <c r="BS124" i="7" s="1"/>
  <c r="AU78" i="7"/>
  <c r="BS78" i="7" s="1"/>
  <c r="AQ99" i="7"/>
  <c r="BO99" i="7" s="1"/>
  <c r="AQ134" i="7"/>
  <c r="BO134" i="7" s="1"/>
  <c r="AQ60" i="7"/>
  <c r="BO60" i="7" s="1"/>
  <c r="AQ22" i="7"/>
  <c r="BO22" i="7" s="1"/>
  <c r="AW124" i="7"/>
  <c r="BU124" i="7" s="1"/>
  <c r="AW50" i="7"/>
  <c r="BU50" i="7" s="1"/>
  <c r="AW24" i="7"/>
  <c r="BU24" i="7" s="1"/>
  <c r="AW72" i="7"/>
  <c r="BU72" i="7" s="1"/>
  <c r="AV94" i="7"/>
  <c r="BT94" i="7" s="1"/>
  <c r="AV51" i="7"/>
  <c r="BT51" i="7" s="1"/>
  <c r="AV39" i="7"/>
  <c r="BT39" i="7" s="1"/>
  <c r="AV32" i="7"/>
  <c r="BT32" i="7" s="1"/>
  <c r="AV101" i="7"/>
  <c r="BT101" i="7" s="1"/>
  <c r="AY16" i="7"/>
  <c r="BW16" i="7" s="1"/>
  <c r="AY7" i="7"/>
  <c r="BW7" i="7" s="1"/>
  <c r="AY64" i="7"/>
  <c r="BW64" i="7" s="1"/>
  <c r="AY50" i="7"/>
  <c r="BW50" i="7" s="1"/>
  <c r="AZ15" i="7"/>
  <c r="BX15" i="7" s="1"/>
  <c r="AZ83" i="7"/>
  <c r="BX83" i="7" s="1"/>
  <c r="AZ128" i="7"/>
  <c r="BX128" i="7" s="1"/>
  <c r="AZ55" i="7"/>
  <c r="BX55" i="7" s="1"/>
  <c r="AS125" i="7"/>
  <c r="BQ125" i="7" s="1"/>
  <c r="AS26" i="7"/>
  <c r="BQ26" i="7" s="1"/>
  <c r="AS137" i="7"/>
  <c r="BQ137" i="7" s="1"/>
  <c r="AS102" i="7"/>
  <c r="BQ102" i="7" s="1"/>
  <c r="AS68" i="7"/>
  <c r="BQ68" i="7" s="1"/>
  <c r="AP10" i="7"/>
  <c r="BN10" i="7" s="1"/>
  <c r="AP26" i="7"/>
  <c r="BN26" i="7" s="1"/>
  <c r="AP109" i="7"/>
  <c r="BN109" i="7" s="1"/>
  <c r="AP112" i="7"/>
  <c r="BN112" i="7" s="1"/>
  <c r="AR125" i="7"/>
  <c r="BP125" i="7" s="1"/>
  <c r="AR109" i="7"/>
  <c r="BP109" i="7" s="1"/>
  <c r="AR138" i="7"/>
  <c r="BP138" i="7" s="1"/>
  <c r="AR121" i="7"/>
  <c r="BP121" i="7" s="1"/>
  <c r="AX44" i="7"/>
  <c r="BV44" i="7" s="1"/>
  <c r="AX127" i="7"/>
  <c r="BV127" i="7" s="1"/>
  <c r="AX111" i="7"/>
  <c r="BV111" i="7" s="1"/>
  <c r="AX19" i="7"/>
  <c r="BV19" i="7" s="1"/>
  <c r="AX128" i="7"/>
  <c r="BV128" i="7" s="1"/>
  <c r="AT142" i="7"/>
  <c r="BR142" i="7" s="1"/>
  <c r="AT97" i="7"/>
  <c r="BR97" i="7" s="1"/>
  <c r="AT135" i="7"/>
  <c r="BR135" i="7" s="1"/>
  <c r="AT73" i="7"/>
  <c r="BR73" i="7" s="1"/>
  <c r="AO118" i="7"/>
  <c r="BM118" i="7" s="1"/>
  <c r="AO17" i="7"/>
  <c r="BM17" i="7" s="1"/>
  <c r="AO41" i="7"/>
  <c r="BM41" i="7" s="1"/>
  <c r="AO8" i="7"/>
  <c r="BM8" i="7" s="1"/>
  <c r="AU26" i="7"/>
  <c r="BS26" i="7" s="1"/>
  <c r="AU46" i="7"/>
  <c r="BS46" i="7" s="1"/>
  <c r="AU41" i="7"/>
  <c r="BS41" i="7" s="1"/>
  <c r="AU15" i="7"/>
  <c r="BS15" i="7" s="1"/>
  <c r="AU106" i="7"/>
  <c r="BS106" i="7" s="1"/>
  <c r="AQ101" i="7"/>
  <c r="BO101" i="7" s="1"/>
  <c r="AQ43" i="7"/>
  <c r="BO43" i="7" s="1"/>
  <c r="AQ109" i="7"/>
  <c r="BO109" i="7" s="1"/>
  <c r="AQ65" i="7"/>
  <c r="BO65" i="7" s="1"/>
  <c r="AW106" i="7"/>
  <c r="BU106" i="7" s="1"/>
  <c r="AW92" i="7"/>
  <c r="BU92" i="7" s="1"/>
  <c r="AW74" i="7"/>
  <c r="BU74" i="7" s="1"/>
  <c r="AW110" i="7"/>
  <c r="BU110" i="7" s="1"/>
  <c r="AV123" i="7"/>
  <c r="BT123" i="7" s="1"/>
  <c r="AV53" i="7"/>
  <c r="BT53" i="7" s="1"/>
  <c r="AV66" i="7"/>
  <c r="BT66" i="7" s="1"/>
  <c r="AV61" i="7"/>
  <c r="BT61" i="7" s="1"/>
  <c r="AY69" i="7"/>
  <c r="BW69" i="7" s="1"/>
  <c r="AY121" i="7"/>
  <c r="BW121" i="7" s="1"/>
  <c r="AY77" i="7"/>
  <c r="BW77" i="7" s="1"/>
  <c r="AY100" i="7"/>
  <c r="BW100" i="7" s="1"/>
  <c r="AZ17" i="7"/>
  <c r="BX17" i="7" s="1"/>
  <c r="AZ78" i="7"/>
  <c r="BX78" i="7" s="1"/>
  <c r="AZ135" i="7"/>
  <c r="BX135" i="7" s="1"/>
  <c r="AZ102" i="7"/>
  <c r="BX102" i="7" s="1"/>
  <c r="AS61" i="7"/>
  <c r="BQ61" i="7" s="1"/>
  <c r="AS43" i="7"/>
  <c r="BQ43" i="7" s="1"/>
  <c r="AS35" i="7"/>
  <c r="BQ35" i="7" s="1"/>
  <c r="AS135" i="7"/>
  <c r="BQ135" i="7" s="1"/>
  <c r="AS58" i="7"/>
  <c r="BQ58" i="7" s="1"/>
  <c r="AP46" i="7"/>
  <c r="BN46" i="7" s="1"/>
  <c r="AP137" i="7"/>
  <c r="BN137" i="7" s="1"/>
  <c r="AP12" i="7"/>
  <c r="BN12" i="7" s="1"/>
  <c r="AP38" i="7"/>
  <c r="BN38" i="7" s="1"/>
  <c r="AR95" i="7"/>
  <c r="BP95" i="7" s="1"/>
  <c r="AR62" i="7"/>
  <c r="BP62" i="7" s="1"/>
  <c r="AR56" i="7"/>
  <c r="BP56" i="7" s="1"/>
  <c r="AR114" i="7"/>
  <c r="BP114" i="7" s="1"/>
  <c r="AX115" i="7"/>
  <c r="BV115" i="7" s="1"/>
  <c r="AX16" i="7"/>
  <c r="BV16" i="7" s="1"/>
  <c r="AX98" i="7"/>
  <c r="BV98" i="7" s="1"/>
  <c r="AX63" i="7"/>
  <c r="BV63" i="7" s="1"/>
  <c r="AX21" i="7"/>
  <c r="BV21" i="7" s="1"/>
  <c r="AT31" i="7"/>
  <c r="BR31" i="7" s="1"/>
  <c r="AT37" i="7"/>
  <c r="BR37" i="7" s="1"/>
  <c r="AT112" i="7"/>
  <c r="BR112" i="7" s="1"/>
  <c r="AT79" i="7"/>
  <c r="BR79" i="7" s="1"/>
  <c r="AO55" i="7"/>
  <c r="BM55" i="7" s="1"/>
  <c r="AO74" i="7"/>
  <c r="BM74" i="7" s="1"/>
  <c r="AO68" i="7"/>
  <c r="BM68" i="7" s="1"/>
  <c r="AO98" i="7"/>
  <c r="BM98" i="7" s="1"/>
  <c r="AU24" i="7"/>
  <c r="BS24" i="7" s="1"/>
  <c r="AU79" i="7"/>
  <c r="BS79" i="7" s="1"/>
  <c r="AU38" i="7"/>
  <c r="BS38" i="7" s="1"/>
  <c r="AU56" i="7"/>
  <c r="BS56" i="7" s="1"/>
  <c r="AU33" i="7"/>
  <c r="BS33" i="7" s="1"/>
  <c r="AQ10" i="7"/>
  <c r="BO10" i="7" s="1"/>
  <c r="AQ16" i="7"/>
  <c r="BO16" i="7" s="1"/>
  <c r="AQ122" i="7"/>
  <c r="BO122" i="7" s="1"/>
  <c r="AQ128" i="7"/>
  <c r="BO128" i="7" s="1"/>
  <c r="AW120" i="7"/>
  <c r="BU120" i="7" s="1"/>
  <c r="AW21" i="7"/>
  <c r="BU21" i="7" s="1"/>
  <c r="AW10" i="7"/>
  <c r="BU10" i="7" s="1"/>
  <c r="AW132" i="7"/>
  <c r="BU132" i="7" s="1"/>
  <c r="AV110" i="7"/>
  <c r="BT110" i="7" s="1"/>
  <c r="AV100" i="7"/>
  <c r="BT100" i="7" s="1"/>
  <c r="AV135" i="7"/>
  <c r="BT135" i="7" s="1"/>
  <c r="AV63" i="7"/>
  <c r="BT63" i="7" s="1"/>
  <c r="AY53" i="7"/>
  <c r="BW53" i="7" s="1"/>
  <c r="AY89" i="7"/>
  <c r="BW89" i="7" s="1"/>
  <c r="AY17" i="7"/>
  <c r="BW17" i="7" s="1"/>
  <c r="AY49" i="7"/>
  <c r="BW49" i="7" s="1"/>
  <c r="AY38" i="7"/>
  <c r="BW38" i="7" s="1"/>
  <c r="AZ131" i="7"/>
  <c r="BX131" i="7" s="1"/>
  <c r="AZ54" i="7"/>
  <c r="BX54" i="7" s="1"/>
  <c r="AZ91" i="7"/>
  <c r="BX91" i="7" s="1"/>
  <c r="AZ134" i="7"/>
  <c r="BX134" i="7" s="1"/>
  <c r="AS47" i="7"/>
  <c r="BQ47" i="7" s="1"/>
  <c r="AS92" i="7"/>
  <c r="BQ92" i="7" s="1"/>
  <c r="AS5" i="7"/>
  <c r="BQ5" i="7" s="1"/>
  <c r="AS25" i="7"/>
  <c r="BQ25" i="7" s="1"/>
  <c r="AP36" i="7"/>
  <c r="BN36" i="7" s="1"/>
  <c r="AP128" i="7"/>
  <c r="BN128" i="7" s="1"/>
  <c r="AP97" i="7"/>
  <c r="BN97" i="7" s="1"/>
  <c r="AP119" i="7"/>
  <c r="BN119" i="7" s="1"/>
  <c r="AP43" i="7"/>
  <c r="BN43" i="7" s="1"/>
  <c r="AR68" i="7"/>
  <c r="BP68" i="7" s="1"/>
  <c r="AR66" i="7"/>
  <c r="BP66" i="7" s="1"/>
  <c r="AR84" i="7"/>
  <c r="BP84" i="7" s="1"/>
  <c r="AR11" i="7"/>
  <c r="BP11" i="7" s="1"/>
  <c r="AX50" i="7"/>
  <c r="BV50" i="7" s="1"/>
  <c r="AX51" i="7"/>
  <c r="BV51" i="7" s="1"/>
  <c r="AX36" i="7"/>
  <c r="BV36" i="7" s="1"/>
  <c r="AX42" i="7"/>
  <c r="BV42" i="7" s="1"/>
  <c r="AT90" i="7"/>
  <c r="BR90" i="7" s="1"/>
  <c r="AT80" i="7"/>
  <c r="BR80" i="7" s="1"/>
  <c r="AT13" i="7"/>
  <c r="BR13" i="7" s="1"/>
  <c r="AT28" i="7"/>
  <c r="BR28" i="7" s="1"/>
  <c r="AO57" i="7"/>
  <c r="BM57" i="7" s="1"/>
  <c r="AO93" i="7"/>
  <c r="BM93" i="7" s="1"/>
  <c r="AO6" i="7"/>
  <c r="BM6" i="7" s="1"/>
  <c r="AO103" i="7"/>
  <c r="BM103" i="7" s="1"/>
  <c r="AU19" i="7"/>
  <c r="BS19" i="7" s="1"/>
  <c r="AU17" i="7"/>
  <c r="BS17" i="7" s="1"/>
  <c r="AU7" i="7"/>
  <c r="BS7" i="7" s="1"/>
  <c r="AU125" i="7"/>
  <c r="BS125" i="7" s="1"/>
  <c r="AQ64" i="7"/>
  <c r="BO64" i="7" s="1"/>
  <c r="AQ40" i="7"/>
  <c r="BO40" i="7" s="1"/>
  <c r="AQ124" i="7"/>
  <c r="BO124" i="7" s="1"/>
  <c r="AQ62" i="7"/>
  <c r="BO62" i="7" s="1"/>
  <c r="AQ91" i="7"/>
  <c r="BO91" i="7" s="1"/>
  <c r="AW63" i="7"/>
  <c r="BU63" i="7" s="1"/>
  <c r="AW127" i="7"/>
  <c r="BU127" i="7" s="1"/>
  <c r="AW104" i="7"/>
  <c r="BU104" i="7" s="1"/>
  <c r="AW102" i="7"/>
  <c r="BU102" i="7" s="1"/>
  <c r="AV33" i="7"/>
  <c r="BT33" i="7" s="1"/>
  <c r="AV90" i="7"/>
  <c r="BT90" i="7" s="1"/>
  <c r="AV96" i="7"/>
  <c r="BT96" i="7" s="1"/>
  <c r="AV116" i="7"/>
  <c r="BT116" i="7" s="1"/>
  <c r="AY98" i="7"/>
  <c r="BW98" i="7" s="1"/>
  <c r="AY5" i="7"/>
  <c r="BW5" i="7" s="1"/>
  <c r="AY13" i="7"/>
  <c r="BW13" i="7" s="1"/>
  <c r="AZ122" i="7"/>
  <c r="BX122" i="7" s="1"/>
  <c r="AZ28" i="7"/>
  <c r="BX28" i="7" s="1"/>
  <c r="AS103" i="7"/>
  <c r="BQ103" i="7" s="1"/>
  <c r="AS93" i="7"/>
  <c r="BQ93" i="7" s="1"/>
  <c r="AS83" i="7"/>
  <c r="BQ83" i="7" s="1"/>
  <c r="AP133" i="7"/>
  <c r="BN133" i="7" s="1"/>
  <c r="AP37" i="7"/>
  <c r="BN37" i="7" s="1"/>
  <c r="AR53" i="7"/>
  <c r="BP53" i="7" s="1"/>
  <c r="AR133" i="7"/>
  <c r="BP133" i="7" s="1"/>
  <c r="AX43" i="7"/>
  <c r="BV43" i="7" s="1"/>
  <c r="AX93" i="7"/>
  <c r="BV93" i="7" s="1"/>
  <c r="AX74" i="7"/>
  <c r="BV74" i="7" s="1"/>
  <c r="AT41" i="7"/>
  <c r="BR41" i="7" s="1"/>
  <c r="AT18" i="7"/>
  <c r="BR18" i="7" s="1"/>
  <c r="AO141" i="7"/>
  <c r="BM141" i="7" s="1"/>
  <c r="AO76" i="7"/>
  <c r="BM76" i="7" s="1"/>
  <c r="AU92" i="7"/>
  <c r="BS92" i="7" s="1"/>
  <c r="AU85" i="7"/>
  <c r="BS85" i="7" s="1"/>
  <c r="AU96" i="7"/>
  <c r="BS96" i="7" s="1"/>
  <c r="AQ74" i="7"/>
  <c r="BO74" i="7" s="1"/>
  <c r="AQ25" i="7"/>
  <c r="BO25" i="7" s="1"/>
  <c r="AW70" i="7"/>
  <c r="BU70" i="7" s="1"/>
  <c r="AW80" i="7"/>
  <c r="BU80" i="7" s="1"/>
  <c r="AW61" i="7"/>
  <c r="BU61" i="7" s="1"/>
  <c r="AV117" i="7"/>
  <c r="BT117" i="7" s="1"/>
  <c r="AV104" i="7"/>
  <c r="BT104" i="7" s="1"/>
  <c r="AY131" i="7"/>
  <c r="BW131" i="7" s="1"/>
  <c r="AY70" i="7"/>
  <c r="BW70" i="7" s="1"/>
  <c r="AY105" i="7"/>
  <c r="BW105" i="7" s="1"/>
  <c r="AZ35" i="7"/>
  <c r="BX35" i="7" s="1"/>
  <c r="AZ69" i="7"/>
  <c r="BX69" i="7" s="1"/>
  <c r="AS37" i="7"/>
  <c r="BQ37" i="7" s="1"/>
  <c r="AS45" i="7"/>
  <c r="BQ45" i="7" s="1"/>
  <c r="AP88" i="7"/>
  <c r="BN88" i="7" s="1"/>
  <c r="AP69" i="7"/>
  <c r="BN69" i="7" s="1"/>
  <c r="AP48" i="7"/>
  <c r="BN48" i="7" s="1"/>
  <c r="AR93" i="7"/>
  <c r="BP93" i="7" s="1"/>
  <c r="AR49" i="7"/>
  <c r="BP49" i="7" s="1"/>
  <c r="AX88" i="7"/>
  <c r="BV88" i="7" s="1"/>
  <c r="AX77" i="7"/>
  <c r="BV77" i="7" s="1"/>
  <c r="AT140" i="7"/>
  <c r="BR140" i="7" s="1"/>
  <c r="AT49" i="7"/>
  <c r="BR49" i="7" s="1"/>
  <c r="AT127" i="7"/>
  <c r="BR127" i="7" s="1"/>
  <c r="AO54" i="7"/>
  <c r="BM54" i="7" s="1"/>
  <c r="AO62" i="7"/>
  <c r="BM62" i="7" s="1"/>
  <c r="AU122" i="7"/>
  <c r="BS122" i="7" s="1"/>
  <c r="AS99" i="7"/>
  <c r="BQ99" i="7" s="1"/>
  <c r="AY86" i="7"/>
  <c r="BW86" i="7" s="1"/>
  <c r="AY54" i="7"/>
  <c r="BW54" i="7" s="1"/>
  <c r="AZ53" i="7"/>
  <c r="BX53" i="7" s="1"/>
  <c r="AS36" i="7"/>
  <c r="BQ36" i="7" s="1"/>
  <c r="AP65" i="7"/>
  <c r="BN65" i="7" s="1"/>
  <c r="AP32" i="7"/>
  <c r="BN32" i="7" s="1"/>
  <c r="AR103" i="7"/>
  <c r="BP103" i="7" s="1"/>
  <c r="AR45" i="7"/>
  <c r="BP45" i="7" s="1"/>
  <c r="AX79" i="7"/>
  <c r="BV79" i="7" s="1"/>
  <c r="AT27" i="7"/>
  <c r="BR27" i="7" s="1"/>
  <c r="AT20" i="7"/>
  <c r="BR20" i="7" s="1"/>
  <c r="AT89" i="7"/>
  <c r="BR89" i="7" s="1"/>
  <c r="AO85" i="7"/>
  <c r="BM85" i="7" s="1"/>
  <c r="AO30" i="7"/>
  <c r="BM30" i="7" s="1"/>
  <c r="AU70" i="7"/>
  <c r="BS70" i="7" s="1"/>
  <c r="AU31" i="7"/>
  <c r="BS31" i="7" s="1"/>
  <c r="AQ78" i="7"/>
  <c r="BO78" i="7" s="1"/>
  <c r="AQ94" i="7"/>
  <c r="BO94" i="7" s="1"/>
  <c r="AQ5" i="7"/>
  <c r="BO5" i="7" s="1"/>
  <c r="AW138" i="7"/>
  <c r="BU138" i="7" s="1"/>
  <c r="AW112" i="7"/>
  <c r="BU112" i="7" s="1"/>
  <c r="AV82" i="7"/>
  <c r="BT82" i="7" s="1"/>
  <c r="AV73" i="7"/>
  <c r="BT73" i="7" s="1"/>
  <c r="AY76" i="7"/>
  <c r="BW76" i="7" s="1"/>
  <c r="AY84" i="7"/>
  <c r="BW84" i="7" s="1"/>
  <c r="AZ33" i="7"/>
  <c r="BX33" i="7" s="1"/>
  <c r="AZ34" i="7"/>
  <c r="BX34" i="7" s="1"/>
  <c r="AS108" i="7"/>
  <c r="BQ108" i="7" s="1"/>
  <c r="AS11" i="7"/>
  <c r="BQ11" i="7" s="1"/>
  <c r="AP142" i="7"/>
  <c r="BN142" i="7" s="1"/>
  <c r="AP132" i="7"/>
  <c r="BN132" i="7" s="1"/>
  <c r="AR35" i="7"/>
  <c r="BP35" i="7" s="1"/>
  <c r="AR50" i="7"/>
  <c r="BP50" i="7" s="1"/>
  <c r="AR20" i="7"/>
  <c r="BP20" i="7" s="1"/>
  <c r="AX118" i="7"/>
  <c r="BV118" i="7" s="1"/>
  <c r="AX120" i="7"/>
  <c r="BV120" i="7" s="1"/>
  <c r="AT119" i="7"/>
  <c r="BR119" i="7" s="1"/>
  <c r="AT64" i="7"/>
  <c r="BR64" i="7" s="1"/>
  <c r="AO34" i="7"/>
  <c r="BM34" i="7" s="1"/>
  <c r="AO61" i="7"/>
  <c r="BM61" i="7" s="1"/>
  <c r="AO49" i="7"/>
  <c r="BM49" i="7" s="1"/>
  <c r="AO122" i="7"/>
  <c r="BM122" i="7" s="1"/>
  <c r="AU60" i="7"/>
  <c r="BS60" i="7" s="1"/>
  <c r="AU140" i="7"/>
  <c r="BS140" i="7" s="1"/>
  <c r="AU59" i="7"/>
  <c r="BS59" i="7" s="1"/>
  <c r="AU30" i="7"/>
  <c r="BS30" i="7" s="1"/>
  <c r="AQ116" i="7"/>
  <c r="BO116" i="7" s="1"/>
  <c r="AQ26" i="7"/>
  <c r="BO26" i="7" s="1"/>
  <c r="AQ32" i="7"/>
  <c r="BO32" i="7" s="1"/>
  <c r="AQ121" i="7"/>
  <c r="BO121" i="7" s="1"/>
  <c r="AW79" i="7"/>
  <c r="BU79" i="7" s="1"/>
  <c r="AW5" i="7"/>
  <c r="BU5" i="7" s="1"/>
  <c r="AW18" i="7"/>
  <c r="BU18" i="7" s="1"/>
  <c r="AW136" i="7"/>
  <c r="BU136" i="7" s="1"/>
  <c r="AW67" i="7"/>
  <c r="BU67" i="7" s="1"/>
  <c r="AV131" i="7"/>
  <c r="BT131" i="7" s="1"/>
  <c r="AV59" i="7"/>
  <c r="BT59" i="7" s="1"/>
  <c r="AV113" i="7"/>
  <c r="BT113" i="7" s="1"/>
  <c r="AY46" i="7"/>
  <c r="BW46" i="7" s="1"/>
  <c r="AY103" i="7"/>
  <c r="BW103" i="7" s="1"/>
  <c r="AY81" i="7"/>
  <c r="BW81" i="7" s="1"/>
  <c r="AY27" i="7"/>
  <c r="BW27" i="7" s="1"/>
  <c r="AZ137" i="7"/>
  <c r="BX137" i="7" s="1"/>
  <c r="AZ51" i="7"/>
  <c r="BX51" i="7" s="1"/>
  <c r="AZ76" i="7"/>
  <c r="BX76" i="7" s="1"/>
  <c r="AZ7" i="7"/>
  <c r="BX7" i="7" s="1"/>
  <c r="AS142" i="7"/>
  <c r="BQ142" i="7" s="1"/>
  <c r="AS86" i="7"/>
  <c r="BQ86" i="7" s="1"/>
  <c r="AS95" i="7"/>
  <c r="BQ95" i="7" s="1"/>
  <c r="AS74" i="7"/>
  <c r="BQ74" i="7" s="1"/>
  <c r="AS130" i="7"/>
  <c r="BQ130" i="7" s="1"/>
  <c r="AP58" i="7"/>
  <c r="BN58" i="7" s="1"/>
  <c r="AP127" i="7"/>
  <c r="BN127" i="7" s="1"/>
  <c r="AP98" i="7"/>
  <c r="BN98" i="7" s="1"/>
  <c r="AP28" i="7"/>
  <c r="BN28" i="7" s="1"/>
  <c r="AR99" i="7"/>
  <c r="BP99" i="7" s="1"/>
  <c r="AR17" i="7"/>
  <c r="BP17" i="7" s="1"/>
  <c r="AR90" i="7"/>
  <c r="BP90" i="7" s="1"/>
  <c r="AR43" i="7"/>
  <c r="BP43" i="7" s="1"/>
  <c r="AX96" i="7"/>
  <c r="BV96" i="7" s="1"/>
  <c r="AX73" i="7"/>
  <c r="BV73" i="7" s="1"/>
  <c r="AX78" i="7"/>
  <c r="BV78" i="7" s="1"/>
  <c r="AX55" i="7"/>
  <c r="BV55" i="7" s="1"/>
  <c r="AX27" i="7"/>
  <c r="BV27" i="7" s="1"/>
  <c r="AT100" i="7"/>
  <c r="BR100" i="7" s="1"/>
  <c r="AT129" i="7"/>
  <c r="BR129" i="7" s="1"/>
  <c r="AT125" i="7"/>
  <c r="BR125" i="7" s="1"/>
  <c r="AT109" i="7"/>
  <c r="BR109" i="7" s="1"/>
  <c r="AO128" i="7"/>
  <c r="BM128" i="7" s="1"/>
  <c r="AO60" i="7"/>
  <c r="BM60" i="7" s="1"/>
  <c r="AO50" i="7"/>
  <c r="BM50" i="7" s="1"/>
  <c r="AO87" i="7"/>
  <c r="BM87" i="7" s="1"/>
  <c r="AU119" i="7"/>
  <c r="BS119" i="7" s="1"/>
  <c r="AU16" i="7"/>
  <c r="BS16" i="7" s="1"/>
  <c r="AU9" i="7"/>
  <c r="BS9" i="7" s="1"/>
  <c r="AU10" i="7"/>
  <c r="BS10" i="7" s="1"/>
  <c r="AU72" i="7"/>
  <c r="BS72" i="7" s="1"/>
  <c r="AQ52" i="7"/>
  <c r="BO52" i="7" s="1"/>
  <c r="AQ107" i="7"/>
  <c r="BO107" i="7" s="1"/>
  <c r="AQ140" i="7"/>
  <c r="BO140" i="7" s="1"/>
  <c r="AQ68" i="7"/>
  <c r="BO68" i="7" s="1"/>
  <c r="AW46" i="7"/>
  <c r="BU46" i="7" s="1"/>
  <c r="AW25" i="7"/>
  <c r="BU25" i="7" s="1"/>
  <c r="AW86" i="7"/>
  <c r="BU86" i="7" s="1"/>
  <c r="AW12" i="7"/>
  <c r="BU12" i="7" s="1"/>
  <c r="AV25" i="7"/>
  <c r="BT25" i="7" s="1"/>
  <c r="AV35" i="7"/>
  <c r="BT35" i="7" s="1"/>
  <c r="AV118" i="7"/>
  <c r="BT118" i="7" s="1"/>
  <c r="AV36" i="7"/>
  <c r="BT36" i="7" s="1"/>
  <c r="AV119" i="7"/>
  <c r="BT119" i="7" s="1"/>
  <c r="AY118" i="7"/>
  <c r="BW118" i="7" s="1"/>
  <c r="AY142" i="7"/>
  <c r="BW142" i="7" s="1"/>
  <c r="AY88" i="7"/>
  <c r="BW88" i="7" s="1"/>
  <c r="AY108" i="7"/>
  <c r="BW108" i="7" s="1"/>
  <c r="AZ64" i="7"/>
  <c r="BX64" i="7" s="1"/>
  <c r="AZ58" i="7"/>
  <c r="BX58" i="7" s="1"/>
  <c r="AZ87" i="7"/>
  <c r="BX87" i="7" s="1"/>
  <c r="AZ118" i="7"/>
  <c r="BX118" i="7" s="1"/>
  <c r="AS73" i="7"/>
  <c r="BQ73" i="7" s="1"/>
  <c r="AS111" i="7"/>
  <c r="BQ111" i="7" s="1"/>
  <c r="AS38" i="7"/>
  <c r="BQ38" i="7" s="1"/>
  <c r="AS29" i="7"/>
  <c r="BQ29" i="7" s="1"/>
  <c r="AP44" i="7"/>
  <c r="BN44" i="7" s="1"/>
  <c r="AP104" i="7"/>
  <c r="BN104" i="7" s="1"/>
  <c r="AP114" i="7"/>
  <c r="BN114" i="7" s="1"/>
  <c r="AP95" i="7"/>
  <c r="BN95" i="7" s="1"/>
  <c r="AP130" i="7"/>
  <c r="BN130" i="7" s="1"/>
  <c r="AR87" i="7"/>
  <c r="BP87" i="7" s="1"/>
  <c r="AR97" i="7"/>
  <c r="BP97" i="7" s="1"/>
  <c r="AR101" i="7"/>
  <c r="BP101" i="7" s="1"/>
  <c r="AR10" i="7"/>
  <c r="BP10" i="7" s="1"/>
  <c r="AX31" i="7"/>
  <c r="BV31" i="7" s="1"/>
  <c r="AX38" i="7"/>
  <c r="BV38" i="7" s="1"/>
  <c r="AX20" i="7"/>
  <c r="BV20" i="7" s="1"/>
  <c r="AX84" i="7"/>
  <c r="BV84" i="7" s="1"/>
  <c r="AT126" i="7"/>
  <c r="BR126" i="7" s="1"/>
  <c r="AT63" i="7"/>
  <c r="BR63" i="7" s="1"/>
  <c r="AT77" i="7"/>
  <c r="BR77" i="7" s="1"/>
  <c r="AT45" i="7"/>
  <c r="BR45" i="7" s="1"/>
  <c r="AT102" i="7"/>
  <c r="BR102" i="7" s="1"/>
  <c r="AO26" i="7"/>
  <c r="BM26" i="7" s="1"/>
  <c r="AO28" i="7"/>
  <c r="BM28" i="7" s="1"/>
  <c r="AO39" i="7"/>
  <c r="BM39" i="7" s="1"/>
  <c r="AO11" i="7"/>
  <c r="BM11" i="7" s="1"/>
  <c r="AU39" i="7"/>
  <c r="BS39" i="7" s="1"/>
  <c r="AU5" i="7"/>
  <c r="BS5" i="7" s="1"/>
  <c r="AU13" i="7"/>
  <c r="BS13" i="7" s="1"/>
  <c r="AU128" i="7"/>
  <c r="BS128" i="7" s="1"/>
  <c r="AQ20" i="7"/>
  <c r="BO20" i="7" s="1"/>
  <c r="AQ7" i="7"/>
  <c r="BO7" i="7" s="1"/>
  <c r="AQ69" i="7"/>
  <c r="BO69" i="7" s="1"/>
  <c r="AQ73" i="7"/>
  <c r="BO73" i="7" s="1"/>
  <c r="AQ38" i="7"/>
  <c r="BO38" i="7" s="1"/>
  <c r="AW128" i="7"/>
  <c r="BU128" i="7" s="1"/>
  <c r="AW38" i="7"/>
  <c r="BU38" i="7" s="1"/>
  <c r="AW48" i="7"/>
  <c r="BU48" i="7" s="1"/>
  <c r="AW65" i="7"/>
  <c r="BU65" i="7" s="1"/>
  <c r="AV120" i="7"/>
  <c r="BT120" i="7" s="1"/>
  <c r="AV30" i="7"/>
  <c r="BT30" i="7" s="1"/>
  <c r="AV85" i="7"/>
  <c r="BT85" i="7" s="1"/>
  <c r="AV81" i="7"/>
  <c r="BT81" i="7" s="1"/>
  <c r="AY79" i="7"/>
  <c r="BW79" i="7" s="1"/>
  <c r="AY125" i="7"/>
  <c r="BW125" i="7" s="1"/>
  <c r="AY104" i="7"/>
  <c r="BW104" i="7" s="1"/>
  <c r="AZ124" i="7"/>
  <c r="BX124" i="7" s="1"/>
  <c r="AZ84" i="7"/>
  <c r="BX84" i="7" s="1"/>
  <c r="AZ63" i="7"/>
  <c r="BX63" i="7" s="1"/>
  <c r="AZ41" i="7"/>
  <c r="BX41" i="7" s="1"/>
  <c r="AS28" i="7"/>
  <c r="BQ28" i="7" s="1"/>
  <c r="AS80" i="7"/>
  <c r="BQ80" i="7" s="1"/>
  <c r="AS98" i="7"/>
  <c r="BQ98" i="7" s="1"/>
  <c r="AS56" i="7"/>
  <c r="BQ56" i="7" s="1"/>
  <c r="AP110" i="7"/>
  <c r="BN110" i="7" s="1"/>
  <c r="AP23" i="7"/>
  <c r="BN23" i="7" s="1"/>
  <c r="AP117" i="7"/>
  <c r="BN117" i="7" s="1"/>
  <c r="AP75" i="7"/>
  <c r="BN75" i="7" s="1"/>
  <c r="AP25" i="7"/>
  <c r="BN25" i="7" s="1"/>
  <c r="AR128" i="7"/>
  <c r="BP128" i="7" s="1"/>
  <c r="AR96" i="7"/>
  <c r="BP96" i="7" s="1"/>
  <c r="AR112" i="7"/>
  <c r="BP112" i="7" s="1"/>
  <c r="AR137" i="7"/>
  <c r="BP137" i="7" s="1"/>
  <c r="AX60" i="7"/>
  <c r="BV60" i="7" s="1"/>
  <c r="AX72" i="7"/>
  <c r="BV72" i="7" s="1"/>
  <c r="AX22" i="7"/>
  <c r="BV22" i="7" s="1"/>
  <c r="AX59" i="7"/>
  <c r="BV59" i="7" s="1"/>
  <c r="AT128" i="7"/>
  <c r="BR128" i="7" s="1"/>
  <c r="AT70" i="7"/>
  <c r="BR70" i="7" s="1"/>
  <c r="AT110" i="7"/>
  <c r="BR110" i="7" s="1"/>
  <c r="AT134" i="7"/>
  <c r="BR134" i="7" s="1"/>
  <c r="AT99" i="7"/>
  <c r="BR99" i="7" s="1"/>
  <c r="AO48" i="7"/>
  <c r="BM48" i="7" s="1"/>
  <c r="AO25" i="7"/>
  <c r="BM25" i="7" s="1"/>
  <c r="AO33" i="7"/>
  <c r="BM33" i="7" s="1"/>
  <c r="AO77" i="7"/>
  <c r="BM77" i="7" s="1"/>
  <c r="AU44" i="7"/>
  <c r="BS44" i="7" s="1"/>
  <c r="AU54" i="7"/>
  <c r="BS54" i="7" s="1"/>
  <c r="AU94" i="7"/>
  <c r="BS94" i="7" s="1"/>
  <c r="AU136" i="7"/>
  <c r="BS136" i="7" s="1"/>
  <c r="AQ18" i="7"/>
  <c r="BO18" i="7" s="1"/>
  <c r="AQ34" i="7"/>
  <c r="BO34" i="7" s="1"/>
  <c r="AQ95" i="7"/>
  <c r="BO95" i="7" s="1"/>
  <c r="AQ90" i="7"/>
  <c r="BO90" i="7" s="1"/>
  <c r="AQ131" i="7"/>
  <c r="BO131" i="7" s="1"/>
  <c r="AW125" i="7"/>
  <c r="BU125" i="7" s="1"/>
  <c r="AW75" i="7"/>
  <c r="BU75" i="7" s="1"/>
  <c r="AW11" i="7"/>
  <c r="BU11" i="7" s="1"/>
  <c r="AW116" i="7"/>
  <c r="BU116" i="7" s="1"/>
  <c r="AV8" i="7"/>
  <c r="BT8" i="7" s="1"/>
  <c r="AV76" i="7"/>
  <c r="BT76" i="7" s="1"/>
  <c r="AV130" i="7"/>
  <c r="BT130" i="7" s="1"/>
  <c r="AV125" i="7"/>
  <c r="BT125" i="7" s="1"/>
  <c r="AY28" i="7"/>
  <c r="BW28" i="7" s="1"/>
  <c r="AY141" i="7"/>
  <c r="BW141" i="7" s="1"/>
  <c r="AY137" i="7"/>
  <c r="BW137" i="7" s="1"/>
  <c r="AY24" i="7"/>
  <c r="BW24" i="7" s="1"/>
  <c r="AY67" i="7"/>
  <c r="BW67" i="7" s="1"/>
  <c r="AZ142" i="7"/>
  <c r="BX142" i="7" s="1"/>
  <c r="AZ65" i="7"/>
  <c r="BX65" i="7" s="1"/>
  <c r="AZ11" i="7"/>
  <c r="BX11" i="7" s="1"/>
  <c r="AZ73" i="7"/>
  <c r="BX73" i="7" s="1"/>
  <c r="AS22" i="7"/>
  <c r="BQ22" i="7" s="1"/>
  <c r="AS133" i="7"/>
  <c r="BQ133" i="7" s="1"/>
  <c r="AS129" i="7"/>
  <c r="BQ129" i="7" s="1"/>
  <c r="AS113" i="7"/>
  <c r="BQ113" i="7" s="1"/>
  <c r="AP9" i="7"/>
  <c r="BN9" i="7" s="1"/>
  <c r="AP52" i="7"/>
  <c r="BN52" i="7" s="1"/>
  <c r="AP122" i="7"/>
  <c r="BN122" i="7" s="1"/>
  <c r="AP20" i="7"/>
  <c r="BN20" i="7" s="1"/>
  <c r="AP54" i="7"/>
  <c r="BN54" i="7" s="1"/>
  <c r="AR134" i="7"/>
  <c r="BP134" i="7" s="1"/>
  <c r="AR41" i="7"/>
  <c r="BP41" i="7" s="1"/>
  <c r="AR139" i="7"/>
  <c r="BP139" i="7" s="1"/>
  <c r="AR28" i="7"/>
  <c r="BP28" i="7" s="1"/>
  <c r="AX35" i="7"/>
  <c r="BV35" i="7" s="1"/>
  <c r="AX69" i="7"/>
  <c r="BV69" i="7" s="1"/>
  <c r="AX57" i="7"/>
  <c r="BV57" i="7" s="1"/>
  <c r="AX137" i="7"/>
  <c r="BV137" i="7" s="1"/>
  <c r="AT139" i="7"/>
  <c r="BR139" i="7" s="1"/>
  <c r="AT5" i="7"/>
  <c r="BR5" i="7" s="1"/>
  <c r="AT95" i="7"/>
  <c r="BR95" i="7" s="1"/>
  <c r="AT67" i="7"/>
  <c r="BR67" i="7" s="1"/>
  <c r="AT68" i="7"/>
  <c r="BR68" i="7" s="1"/>
  <c r="AO40" i="7"/>
  <c r="BM40" i="7" s="1"/>
  <c r="AO23" i="7"/>
  <c r="BM23" i="7" s="1"/>
  <c r="AO31" i="7"/>
  <c r="BM31" i="7" s="1"/>
  <c r="AO47" i="7"/>
  <c r="BM47" i="7" s="1"/>
  <c r="AU98" i="7"/>
  <c r="BS98" i="7" s="1"/>
  <c r="AU138" i="7"/>
  <c r="BS138" i="7" s="1"/>
  <c r="AU108" i="7"/>
  <c r="BS108" i="7" s="1"/>
  <c r="AU6" i="7"/>
  <c r="BS6" i="7" s="1"/>
  <c r="AQ58" i="7"/>
  <c r="BO58" i="7" s="1"/>
  <c r="AQ61" i="7"/>
  <c r="BO61" i="7" s="1"/>
  <c r="AQ117" i="7"/>
  <c r="BO117" i="7" s="1"/>
  <c r="AQ135" i="7"/>
  <c r="BO135" i="7" s="1"/>
  <c r="AQ71" i="7"/>
  <c r="BO71" i="7" s="1"/>
  <c r="AW135" i="7"/>
  <c r="BU135" i="7" s="1"/>
  <c r="AW77" i="7"/>
  <c r="BU77" i="7" s="1"/>
  <c r="AW47" i="7"/>
  <c r="BU47" i="7" s="1"/>
  <c r="AW83" i="7"/>
  <c r="BU83" i="7" s="1"/>
  <c r="AV71" i="7"/>
  <c r="BT71" i="7" s="1"/>
  <c r="AV127" i="7"/>
  <c r="BT127" i="7" s="1"/>
  <c r="AV109" i="7"/>
  <c r="BT109" i="7" s="1"/>
  <c r="AV79" i="7"/>
  <c r="BT79" i="7" s="1"/>
  <c r="AY99" i="7"/>
  <c r="BW99" i="7" s="1"/>
  <c r="AY9" i="7"/>
  <c r="BW9" i="7" s="1"/>
  <c r="AY22" i="7"/>
  <c r="BW22" i="7" s="1"/>
  <c r="AY128" i="7"/>
  <c r="BW128" i="7" s="1"/>
  <c r="AZ104" i="7"/>
  <c r="BX104" i="7" s="1"/>
  <c r="AZ120" i="7"/>
  <c r="BX120" i="7" s="1"/>
  <c r="AZ37" i="7"/>
  <c r="BX37" i="7" s="1"/>
  <c r="AZ138" i="7"/>
  <c r="BX138" i="7" s="1"/>
  <c r="AS122" i="7"/>
  <c r="BQ122" i="7" s="1"/>
  <c r="AS120" i="7"/>
  <c r="BQ120" i="7" s="1"/>
  <c r="AS134" i="7"/>
  <c r="BQ134" i="7" s="1"/>
  <c r="AS27" i="7"/>
  <c r="BQ27" i="7" s="1"/>
  <c r="AP64" i="7"/>
  <c r="BN64" i="7" s="1"/>
  <c r="AP99" i="7"/>
  <c r="BN99" i="7" s="1"/>
  <c r="AP84" i="7"/>
  <c r="BN84" i="7" s="1"/>
  <c r="AP22" i="7"/>
  <c r="BN22" i="7" s="1"/>
  <c r="AP135" i="7"/>
  <c r="BN135" i="7" s="1"/>
  <c r="AR126" i="7"/>
  <c r="BP126" i="7" s="1"/>
  <c r="AR111" i="7"/>
  <c r="BP111" i="7" s="1"/>
  <c r="AR38" i="7"/>
  <c r="BP38" i="7" s="1"/>
  <c r="AR129" i="7"/>
  <c r="BP129" i="7" s="1"/>
  <c r="AX40" i="7"/>
  <c r="BV40" i="7" s="1"/>
  <c r="AX49" i="7"/>
  <c r="BV49" i="7" s="1"/>
  <c r="AX119" i="7"/>
  <c r="BV119" i="7" s="1"/>
  <c r="AX11" i="7"/>
  <c r="BV11" i="7" s="1"/>
  <c r="AT10" i="7"/>
  <c r="BR10" i="7" s="1"/>
  <c r="AT56" i="7"/>
  <c r="BR56" i="7" s="1"/>
  <c r="AT132" i="7"/>
  <c r="BR132" i="7" s="1"/>
  <c r="AT40" i="7"/>
  <c r="BR40" i="7" s="1"/>
  <c r="AT26" i="7"/>
  <c r="BR26" i="7" s="1"/>
  <c r="AO59" i="7"/>
  <c r="BM59" i="7" s="1"/>
  <c r="AO126" i="7"/>
  <c r="BM126" i="7" s="1"/>
  <c r="AO58" i="7"/>
  <c r="BM58" i="7" s="1"/>
  <c r="AO89" i="7"/>
  <c r="BM89" i="7" s="1"/>
  <c r="AU116" i="7"/>
  <c r="BS116" i="7" s="1"/>
  <c r="AU90" i="7"/>
  <c r="BS90" i="7" s="1"/>
  <c r="AU134" i="7"/>
  <c r="BS134" i="7" s="1"/>
  <c r="AU89" i="7"/>
  <c r="BS89" i="7" s="1"/>
  <c r="AQ75" i="7"/>
  <c r="BO75" i="7" s="1"/>
  <c r="AQ8" i="7"/>
  <c r="BO8" i="7" s="1"/>
  <c r="AQ112" i="7"/>
  <c r="BO112" i="7" s="1"/>
  <c r="AQ15" i="7"/>
  <c r="BO15" i="7" s="1"/>
  <c r="AQ49" i="7"/>
  <c r="BO49" i="7" s="1"/>
  <c r="AW51" i="7"/>
  <c r="BU51" i="7" s="1"/>
  <c r="AW134" i="7"/>
  <c r="BU134" i="7" s="1"/>
  <c r="AW73" i="7"/>
  <c r="BU73" i="7" s="1"/>
  <c r="AW9" i="7"/>
  <c r="BU9" i="7" s="1"/>
  <c r="AV83" i="7"/>
  <c r="BT83" i="7" s="1"/>
  <c r="AV55" i="7"/>
  <c r="BT55" i="7" s="1"/>
  <c r="AV20" i="7"/>
  <c r="BT20" i="7" s="1"/>
  <c r="AV97" i="7"/>
  <c r="BT97" i="7" s="1"/>
  <c r="AY34" i="7"/>
  <c r="BW34" i="7" s="1"/>
  <c r="AY83" i="7"/>
  <c r="BW83" i="7" s="1"/>
  <c r="AY21" i="7"/>
  <c r="BW21" i="7" s="1"/>
  <c r="AY36" i="7"/>
  <c r="BW36" i="7" s="1"/>
  <c r="AZ8" i="7"/>
  <c r="BX8" i="7" s="1"/>
  <c r="AZ74" i="7"/>
  <c r="BX74" i="7" s="1"/>
  <c r="AZ68" i="7"/>
  <c r="BX68" i="7" s="1"/>
  <c r="AZ6" i="7"/>
  <c r="BX6" i="7" s="1"/>
  <c r="AZ21" i="7"/>
  <c r="BX21" i="7" s="1"/>
  <c r="AS110" i="7"/>
  <c r="BQ110" i="7" s="1"/>
  <c r="AS6" i="7"/>
  <c r="BQ6" i="7" s="1"/>
  <c r="AS132" i="7"/>
  <c r="BQ132" i="7" s="1"/>
  <c r="AS18" i="7"/>
  <c r="BQ18" i="7" s="1"/>
  <c r="AP136" i="7"/>
  <c r="BN136" i="7" s="1"/>
  <c r="AP8" i="7"/>
  <c r="BN8" i="7" s="1"/>
  <c r="AP61" i="7"/>
  <c r="BN61" i="7" s="1"/>
  <c r="AP17" i="7"/>
  <c r="BN17" i="7" s="1"/>
  <c r="AR19" i="7"/>
  <c r="BP19" i="7" s="1"/>
  <c r="AR78" i="7"/>
  <c r="BP78" i="7" s="1"/>
  <c r="AR25" i="7"/>
  <c r="BP25" i="7" s="1"/>
  <c r="AR30" i="7"/>
  <c r="BP30" i="7" s="1"/>
  <c r="AR135" i="7"/>
  <c r="BP135" i="7" s="1"/>
  <c r="AX28" i="7"/>
  <c r="BV28" i="7" s="1"/>
  <c r="AX122" i="7"/>
  <c r="BV122" i="7" s="1"/>
  <c r="AX58" i="7"/>
  <c r="BV58" i="7" s="1"/>
  <c r="AX102" i="7"/>
  <c r="BV102" i="7" s="1"/>
  <c r="AT130" i="7"/>
  <c r="BR130" i="7" s="1"/>
  <c r="AT62" i="7"/>
  <c r="BR62" i="7" s="1"/>
  <c r="AT74" i="7"/>
  <c r="BR74" i="7" s="1"/>
  <c r="AT12" i="7"/>
  <c r="BR12" i="7" s="1"/>
  <c r="AO90" i="7"/>
  <c r="BM90" i="7" s="1"/>
  <c r="AO22" i="7"/>
  <c r="BM22" i="7" s="1"/>
  <c r="AO37" i="7"/>
  <c r="BM37" i="7" s="1"/>
  <c r="AO69" i="7"/>
  <c r="BM69" i="7" s="1"/>
  <c r="AO20" i="7"/>
  <c r="BM20" i="7" s="1"/>
  <c r="AU62" i="7"/>
  <c r="BS62" i="7" s="1"/>
  <c r="AU120" i="7"/>
  <c r="BS120" i="7" s="1"/>
  <c r="AU36" i="7"/>
  <c r="BS36" i="7" s="1"/>
  <c r="AU82" i="7"/>
  <c r="BS82" i="7" s="1"/>
  <c r="AQ138" i="7"/>
  <c r="BO138" i="7" s="1"/>
  <c r="AQ127" i="7"/>
  <c r="BO127" i="7" s="1"/>
  <c r="AQ24" i="7"/>
  <c r="BO24" i="7" s="1"/>
  <c r="AQ92" i="7"/>
  <c r="BO92" i="7" s="1"/>
  <c r="AW28" i="7"/>
  <c r="BU28" i="7" s="1"/>
  <c r="AW98" i="7"/>
  <c r="BU98" i="7" s="1"/>
  <c r="AW89" i="7"/>
  <c r="BU89" i="7" s="1"/>
  <c r="AW114" i="7"/>
  <c r="BU114" i="7" s="1"/>
  <c r="AW49" i="7"/>
  <c r="BU49" i="7" s="1"/>
  <c r="AV89" i="7"/>
  <c r="BT89" i="7" s="1"/>
  <c r="AV77" i="7"/>
  <c r="BT77" i="7" s="1"/>
  <c r="AV42" i="7"/>
  <c r="BT42" i="7" s="1"/>
  <c r="AV75" i="7"/>
  <c r="BT75" i="7" s="1"/>
  <c r="AY136" i="7"/>
  <c r="BW136" i="7" s="1"/>
  <c r="AY78" i="7"/>
  <c r="BW78" i="7" s="1"/>
  <c r="AZ25" i="7"/>
  <c r="BX25" i="7" s="1"/>
  <c r="AS12" i="7"/>
  <c r="BQ12" i="7" s="1"/>
  <c r="AS52" i="7"/>
  <c r="BQ52" i="7" s="1"/>
  <c r="AP50" i="7"/>
  <c r="BN50" i="7" s="1"/>
  <c r="AR131" i="7"/>
  <c r="BP131" i="7" s="1"/>
  <c r="AR77" i="7"/>
  <c r="BP77" i="7" s="1"/>
  <c r="AX83" i="7"/>
  <c r="BV83" i="7" s="1"/>
  <c r="AX106" i="7"/>
  <c r="BV106" i="7" s="1"/>
  <c r="AX71" i="7"/>
  <c r="BV71" i="7" s="1"/>
  <c r="AT105" i="7"/>
  <c r="BR105" i="7" s="1"/>
  <c r="AT120" i="7"/>
  <c r="BR120" i="7" s="1"/>
  <c r="AO106" i="7"/>
  <c r="BM106" i="7" s="1"/>
  <c r="AO67" i="7"/>
  <c r="BM67" i="7" s="1"/>
  <c r="AU131" i="7"/>
  <c r="BS131" i="7" s="1"/>
  <c r="AU40" i="7"/>
  <c r="BS40" i="7" s="1"/>
  <c r="AQ45" i="7"/>
  <c r="BO45" i="7" s="1"/>
  <c r="AQ114" i="7"/>
  <c r="BO114" i="7" s="1"/>
  <c r="AW111" i="7"/>
  <c r="BU111" i="7" s="1"/>
  <c r="AW113" i="7"/>
  <c r="BU113" i="7" s="1"/>
  <c r="AV49" i="7"/>
  <c r="BT49" i="7" s="1"/>
  <c r="AV34" i="7"/>
  <c r="BT34" i="7" s="1"/>
  <c r="AY48" i="7"/>
  <c r="BW48" i="7" s="1"/>
  <c r="AY40" i="7"/>
  <c r="BW40" i="7" s="1"/>
  <c r="AZ132" i="7"/>
  <c r="BX132" i="7" s="1"/>
  <c r="AZ30" i="7"/>
  <c r="BX30" i="7" s="1"/>
  <c r="AZ93" i="7"/>
  <c r="BX93" i="7" s="1"/>
  <c r="AS60" i="7"/>
  <c r="BQ60" i="7" s="1"/>
  <c r="AS64" i="7"/>
  <c r="BQ64" i="7" s="1"/>
  <c r="AP56" i="7"/>
  <c r="BN56" i="7" s="1"/>
  <c r="AP124" i="7"/>
  <c r="BN124" i="7" s="1"/>
  <c r="AR42" i="7"/>
  <c r="BP42" i="7" s="1"/>
  <c r="AR110" i="7"/>
  <c r="BP110" i="7" s="1"/>
  <c r="AX97" i="7"/>
  <c r="BV97" i="7" s="1"/>
  <c r="AX135" i="7"/>
  <c r="BV135" i="7" s="1"/>
  <c r="AT75" i="7"/>
  <c r="BR75" i="7" s="1"/>
  <c r="AT136" i="7"/>
  <c r="BR136" i="7" s="1"/>
  <c r="AO96" i="7"/>
  <c r="BM96" i="7" s="1"/>
  <c r="AV84" i="7"/>
  <c r="BT84" i="7" s="1"/>
  <c r="AY75" i="7"/>
  <c r="BW75" i="7" s="1"/>
  <c r="AZ107" i="7"/>
  <c r="BX107" i="7" s="1"/>
  <c r="AP118" i="7"/>
  <c r="BN118" i="7" s="1"/>
  <c r="AY135" i="7"/>
  <c r="BW135" i="7" s="1"/>
  <c r="AY61" i="7"/>
  <c r="BW61" i="7" s="1"/>
  <c r="AY122" i="7"/>
  <c r="BW122" i="7" s="1"/>
  <c r="AZ60" i="7"/>
  <c r="BX60" i="7" s="1"/>
  <c r="AZ101" i="7"/>
  <c r="BX101" i="7" s="1"/>
  <c r="AZ56" i="7"/>
  <c r="BX56" i="7" s="1"/>
  <c r="AS33" i="7"/>
  <c r="BQ33" i="7" s="1"/>
  <c r="AS59" i="7"/>
  <c r="BQ59" i="7" s="1"/>
  <c r="AP27" i="7"/>
  <c r="BN27" i="7" s="1"/>
  <c r="AP101" i="7"/>
  <c r="BN101" i="7" s="1"/>
  <c r="AR16" i="7"/>
  <c r="BP16" i="7" s="1"/>
  <c r="AR59" i="7"/>
  <c r="BP59" i="7" s="1"/>
  <c r="AX54" i="7"/>
  <c r="BV54" i="7" s="1"/>
  <c r="AX141" i="7"/>
  <c r="BV141" i="7" s="1"/>
  <c r="AX76" i="7"/>
  <c r="BV76" i="7" s="1"/>
  <c r="AT108" i="7"/>
  <c r="BR108" i="7" s="1"/>
  <c r="AT35" i="7"/>
  <c r="BR35" i="7" s="1"/>
  <c r="AO81" i="7"/>
  <c r="BM81" i="7" s="1"/>
  <c r="AO127" i="7"/>
  <c r="BM127" i="7" s="1"/>
  <c r="AO56" i="7"/>
  <c r="BM56" i="7" s="1"/>
  <c r="AU115" i="7"/>
  <c r="BS115" i="7" s="1"/>
  <c r="AU35" i="7"/>
  <c r="BS35" i="7" s="1"/>
  <c r="AQ28" i="7"/>
  <c r="BO28" i="7" s="1"/>
  <c r="AQ85" i="7"/>
  <c r="BO85" i="7" s="1"/>
  <c r="AW123" i="7"/>
  <c r="BU123" i="7" s="1"/>
  <c r="AW57" i="7"/>
  <c r="BU57" i="7" s="1"/>
  <c r="AV126" i="7"/>
  <c r="BT126" i="7" s="1"/>
  <c r="AV37" i="7"/>
  <c r="BT37" i="7" s="1"/>
  <c r="AV92" i="7"/>
  <c r="BT92" i="7" s="1"/>
  <c r="AY56" i="7"/>
  <c r="BW56" i="7" s="1"/>
  <c r="AY102" i="7"/>
  <c r="BW102" i="7" s="1"/>
  <c r="AZ141" i="7"/>
  <c r="BX141" i="7" s="1"/>
  <c r="AZ70" i="7"/>
  <c r="BX70" i="7" s="1"/>
  <c r="AS66" i="7"/>
  <c r="BQ66" i="7" s="1"/>
  <c r="AS81" i="7"/>
  <c r="BQ81" i="7" s="1"/>
  <c r="AS105" i="7"/>
  <c r="BQ105" i="7" s="1"/>
  <c r="AP140" i="7"/>
  <c r="BN140" i="7" s="1"/>
  <c r="AP102" i="7"/>
  <c r="BN102" i="7" s="1"/>
  <c r="AR71" i="7"/>
  <c r="BP71" i="7" s="1"/>
  <c r="AR29" i="7"/>
  <c r="BP29" i="7" s="1"/>
  <c r="AX46" i="7"/>
  <c r="BV46" i="7" s="1"/>
  <c r="AX105" i="7"/>
  <c r="BV105" i="7" s="1"/>
  <c r="AX8" i="7"/>
  <c r="BV8" i="7" s="1"/>
  <c r="AT17" i="7"/>
  <c r="BR17" i="7" s="1"/>
  <c r="AT114" i="7"/>
  <c r="BR114" i="7" s="1"/>
  <c r="AT86" i="7"/>
  <c r="BR86" i="7" s="1"/>
  <c r="AO78" i="7"/>
  <c r="BM78" i="7" s="1"/>
  <c r="AO27" i="7"/>
  <c r="BM27" i="7" s="1"/>
  <c r="AO36" i="7"/>
  <c r="BM36" i="7" s="1"/>
  <c r="AU112" i="7"/>
  <c r="BS112" i="7" s="1"/>
  <c r="AU141" i="7"/>
  <c r="BS141" i="7" s="1"/>
  <c r="AU97" i="7"/>
  <c r="BS97" i="7" s="1"/>
  <c r="AU100" i="7"/>
  <c r="BS100" i="7" s="1"/>
  <c r="AU76" i="7"/>
  <c r="BS76" i="7" s="1"/>
  <c r="AQ51" i="7"/>
  <c r="BO51" i="7" s="1"/>
  <c r="AQ82" i="7"/>
  <c r="BO82" i="7" s="1"/>
  <c r="AQ63" i="7"/>
  <c r="BO63" i="7" s="1"/>
  <c r="AQ130" i="7"/>
  <c r="BO130" i="7" s="1"/>
  <c r="AW41" i="7"/>
  <c r="BU41" i="7" s="1"/>
  <c r="AW94" i="7"/>
  <c r="BU94" i="7" s="1"/>
  <c r="AW139" i="7"/>
  <c r="BU139" i="7" s="1"/>
  <c r="AW14" i="7"/>
  <c r="BU14" i="7" s="1"/>
  <c r="AV80" i="7"/>
  <c r="BT80" i="7" s="1"/>
  <c r="AV5" i="7"/>
  <c r="BT5" i="7" s="1"/>
  <c r="AV64" i="7"/>
  <c r="BT64" i="7" s="1"/>
  <c r="AV65" i="7"/>
  <c r="BT65" i="7" s="1"/>
  <c r="AV41" i="7"/>
  <c r="BT41" i="7" s="1"/>
  <c r="AY68" i="7"/>
  <c r="BW68" i="7" s="1"/>
  <c r="AY10" i="7"/>
  <c r="BW10" i="7" s="1"/>
  <c r="AY41" i="7"/>
  <c r="BW41" i="7" s="1"/>
  <c r="AY65" i="7"/>
  <c r="BW65" i="7" s="1"/>
  <c r="AZ14" i="7"/>
  <c r="BX14" i="7" s="1"/>
  <c r="AZ97" i="7"/>
  <c r="BX97" i="7" s="1"/>
  <c r="AZ125" i="7"/>
  <c r="BX125" i="7" s="1"/>
  <c r="AS112" i="7"/>
  <c r="BQ112" i="7" s="1"/>
  <c r="AS91" i="7"/>
  <c r="BQ91" i="7" s="1"/>
  <c r="AS136" i="7"/>
  <c r="BQ136" i="7" s="1"/>
  <c r="AS31" i="7"/>
  <c r="BQ31" i="7" s="1"/>
  <c r="AS85" i="7"/>
  <c r="BQ85" i="7" s="1"/>
  <c r="AP79" i="7"/>
  <c r="BN79" i="7" s="1"/>
  <c r="AP105" i="7"/>
  <c r="BN105" i="7" s="1"/>
  <c r="AP93" i="7"/>
  <c r="BN93" i="7" s="1"/>
  <c r="AP116" i="7"/>
  <c r="BN116" i="7" s="1"/>
  <c r="AR106" i="7"/>
  <c r="BP106" i="7" s="1"/>
  <c r="AR132" i="7"/>
  <c r="BP132" i="7" s="1"/>
  <c r="AR80" i="7"/>
  <c r="BP80" i="7" s="1"/>
  <c r="AR98" i="7"/>
  <c r="BP98" i="7" s="1"/>
  <c r="AX5" i="7"/>
  <c r="BV5" i="7" s="1"/>
  <c r="AX14" i="7"/>
  <c r="BV14" i="7" s="1"/>
  <c r="AX7" i="7"/>
  <c r="BV7" i="7" s="1"/>
  <c r="AX89" i="7"/>
  <c r="BV89" i="7" s="1"/>
  <c r="AT61" i="7"/>
  <c r="BR61" i="7" s="1"/>
  <c r="AT36" i="7"/>
  <c r="BR36" i="7" s="1"/>
  <c r="AT81" i="7"/>
  <c r="BR81" i="7" s="1"/>
  <c r="AT24" i="7"/>
  <c r="BR24" i="7" s="1"/>
  <c r="AT55" i="7"/>
  <c r="BR55" i="7" s="1"/>
  <c r="AO110" i="7"/>
  <c r="BM110" i="7" s="1"/>
  <c r="AO125" i="7"/>
  <c r="BM125" i="7" s="1"/>
  <c r="AO124" i="7"/>
  <c r="BM124" i="7" s="1"/>
  <c r="AO10" i="7"/>
  <c r="BM10" i="7" s="1"/>
  <c r="AU8" i="7"/>
  <c r="BS8" i="7" s="1"/>
  <c r="AU88" i="7"/>
  <c r="BS88" i="7" s="1"/>
  <c r="AU65" i="7"/>
  <c r="BS65" i="7" s="1"/>
  <c r="AU109" i="7"/>
  <c r="BS109" i="7" s="1"/>
  <c r="AQ118" i="7"/>
  <c r="BO118" i="7" s="1"/>
  <c r="AQ142" i="7"/>
  <c r="BO142" i="7" s="1"/>
  <c r="AQ88" i="7"/>
  <c r="BO88" i="7" s="1"/>
  <c r="AQ35" i="7"/>
  <c r="BO35" i="7" s="1"/>
  <c r="AQ104" i="7"/>
  <c r="BO104" i="7" s="1"/>
  <c r="AW119" i="7"/>
  <c r="BU119" i="7" s="1"/>
  <c r="AW7" i="7"/>
  <c r="BU7" i="7" s="1"/>
  <c r="AW71" i="7"/>
  <c r="BU71" i="7" s="1"/>
  <c r="AW84" i="7"/>
  <c r="BU84" i="7" s="1"/>
  <c r="AV74" i="7"/>
  <c r="BT74" i="7" s="1"/>
  <c r="AV115" i="7"/>
  <c r="BT115" i="7" s="1"/>
  <c r="AV12" i="7"/>
  <c r="BT12" i="7" s="1"/>
  <c r="AV98" i="7"/>
  <c r="BT98" i="7" s="1"/>
  <c r="AY114" i="7"/>
  <c r="BW114" i="7" s="1"/>
  <c r="AY37" i="7"/>
  <c r="BW37" i="7" s="1"/>
  <c r="AY140" i="7"/>
  <c r="BW140" i="7" s="1"/>
  <c r="AY51" i="7"/>
  <c r="BW51" i="7" s="1"/>
  <c r="AY133" i="7"/>
  <c r="BW133" i="7" s="1"/>
  <c r="AZ133" i="7"/>
  <c r="BX133" i="7" s="1"/>
  <c r="AZ24" i="7"/>
  <c r="BX24" i="7" s="1"/>
  <c r="AZ77" i="7"/>
  <c r="BX77" i="7" s="1"/>
  <c r="AZ29" i="7"/>
  <c r="BX29" i="7" s="1"/>
  <c r="AS34" i="7"/>
  <c r="BQ34" i="7" s="1"/>
  <c r="AS62" i="7"/>
  <c r="BQ62" i="7" s="1"/>
  <c r="AS78" i="7"/>
  <c r="BQ78" i="7" s="1"/>
  <c r="AS49" i="7"/>
  <c r="BQ49" i="7" s="1"/>
  <c r="AP59" i="7"/>
  <c r="BN59" i="7" s="1"/>
  <c r="AP31" i="7"/>
  <c r="BN31" i="7" s="1"/>
  <c r="AP72" i="7"/>
  <c r="BN72" i="7" s="1"/>
  <c r="AP62" i="7"/>
  <c r="BN62" i="7" s="1"/>
  <c r="AP55" i="7"/>
  <c r="BN55" i="7" s="1"/>
  <c r="AR85" i="7"/>
  <c r="BP85" i="7" s="1"/>
  <c r="AR136" i="7"/>
  <c r="BP136" i="7" s="1"/>
  <c r="AR60" i="7"/>
  <c r="BP60" i="7" s="1"/>
  <c r="AR124" i="7"/>
  <c r="BP124" i="7" s="1"/>
  <c r="AX91" i="7"/>
  <c r="BV91" i="7" s="1"/>
  <c r="AX134" i="7"/>
  <c r="BV134" i="7" s="1"/>
  <c r="AX66" i="7"/>
  <c r="BV66" i="7" s="1"/>
  <c r="AX136" i="7"/>
  <c r="BV136" i="7" s="1"/>
  <c r="AT6" i="7"/>
  <c r="BR6" i="7" s="1"/>
  <c r="AT19" i="7"/>
  <c r="BR19" i="7" s="1"/>
  <c r="AT39" i="7"/>
  <c r="BR39" i="7" s="1"/>
  <c r="AT83" i="7"/>
  <c r="BR83" i="7" s="1"/>
  <c r="AO64" i="7"/>
  <c r="BM64" i="7" s="1"/>
  <c r="AO138" i="7"/>
  <c r="BM138" i="7" s="1"/>
  <c r="AO115" i="7"/>
  <c r="BM115" i="7" s="1"/>
  <c r="AO133" i="7"/>
  <c r="BM133" i="7" s="1"/>
  <c r="AO7" i="7"/>
  <c r="BM7" i="7" s="1"/>
  <c r="AU67" i="7"/>
  <c r="BS67" i="7" s="1"/>
  <c r="AU80" i="7"/>
  <c r="BS80" i="7" s="1"/>
  <c r="AU102" i="7"/>
  <c r="BS102" i="7" s="1"/>
  <c r="AU93" i="7"/>
  <c r="BS93" i="7" s="1"/>
  <c r="AQ31" i="7"/>
  <c r="BO31" i="7" s="1"/>
  <c r="AQ119" i="7"/>
  <c r="BO119" i="7" s="1"/>
  <c r="AQ103" i="7"/>
  <c r="BO103" i="7" s="1"/>
  <c r="AQ13" i="7"/>
  <c r="BO13" i="7" s="1"/>
  <c r="AW27" i="7"/>
  <c r="BU27" i="7" s="1"/>
  <c r="AW140" i="7"/>
  <c r="BU140" i="7" s="1"/>
  <c r="AW33" i="7"/>
  <c r="BU33" i="7" s="1"/>
  <c r="AW142" i="7"/>
  <c r="BU142" i="7" s="1"/>
  <c r="AW115" i="7"/>
  <c r="BU115" i="7" s="1"/>
  <c r="AV106" i="7"/>
  <c r="BT106" i="7" s="1"/>
  <c r="AV112" i="7"/>
  <c r="BT112" i="7" s="1"/>
  <c r="AV16" i="7"/>
  <c r="BT16" i="7" s="1"/>
  <c r="AV31" i="7"/>
  <c r="BT31" i="7" s="1"/>
  <c r="AY72" i="7"/>
  <c r="BW72" i="7" s="1"/>
  <c r="AY52" i="7"/>
  <c r="BW52" i="7" s="1"/>
  <c r="AY119" i="7"/>
  <c r="BW119" i="7" s="1"/>
  <c r="AZ48" i="7"/>
  <c r="BX48" i="7" s="1"/>
  <c r="AZ57" i="7"/>
  <c r="BX57" i="7" s="1"/>
  <c r="AZ110" i="7"/>
  <c r="BX110" i="7" s="1"/>
  <c r="AZ105" i="7"/>
  <c r="BX105" i="7" s="1"/>
  <c r="AS8" i="7"/>
  <c r="BQ8" i="7" s="1"/>
  <c r="AS115" i="7"/>
  <c r="BQ115" i="7" s="1"/>
  <c r="AS30" i="7"/>
  <c r="BQ30" i="7" s="1"/>
  <c r="AS65" i="7"/>
  <c r="BQ65" i="7" s="1"/>
  <c r="AP129" i="7"/>
  <c r="BN129" i="7" s="1"/>
  <c r="AP60" i="7"/>
  <c r="BN60" i="7" s="1"/>
  <c r="AP92" i="7"/>
  <c r="BN92" i="7" s="1"/>
  <c r="AP18" i="7"/>
  <c r="BN18" i="7" s="1"/>
  <c r="AP7" i="7"/>
  <c r="BN7" i="7" s="1"/>
  <c r="AR113" i="7"/>
  <c r="BP113" i="7" s="1"/>
  <c r="AR7" i="7"/>
  <c r="BP7" i="7" s="1"/>
  <c r="AR142" i="7"/>
  <c r="BP142" i="7" s="1"/>
  <c r="AR70" i="7"/>
  <c r="BP70" i="7" s="1"/>
  <c r="AX94" i="7"/>
  <c r="BV94" i="7" s="1"/>
  <c r="AX132" i="7"/>
  <c r="BV132" i="7" s="1"/>
  <c r="AX138" i="7"/>
  <c r="BV138" i="7" s="1"/>
  <c r="AX29" i="7"/>
  <c r="BV29" i="7" s="1"/>
  <c r="AT25" i="7"/>
  <c r="BR25" i="7" s="1"/>
  <c r="AT7" i="7"/>
  <c r="BR7" i="7" s="1"/>
  <c r="AT11" i="7"/>
  <c r="BR11" i="7" s="1"/>
  <c r="AT38" i="7"/>
  <c r="BR38" i="7" s="1"/>
  <c r="AO100" i="7"/>
  <c r="BM100" i="7" s="1"/>
  <c r="AO140" i="7"/>
  <c r="BM140" i="7" s="1"/>
  <c r="AO105" i="7"/>
  <c r="BM105" i="7" s="1"/>
  <c r="AO24" i="7"/>
  <c r="BM24" i="7" s="1"/>
  <c r="AO63" i="7"/>
  <c r="BM63" i="7" s="1"/>
  <c r="AU127" i="7"/>
  <c r="BS127" i="7" s="1"/>
  <c r="AU61" i="7"/>
  <c r="BS61" i="7" s="1"/>
  <c r="AU64" i="7"/>
  <c r="BS64" i="7" s="1"/>
  <c r="AU121" i="7"/>
  <c r="BS121" i="7" s="1"/>
  <c r="AQ42" i="7"/>
  <c r="BO42" i="7" s="1"/>
  <c r="AQ48" i="7"/>
  <c r="BO48" i="7" s="1"/>
  <c r="AQ6" i="7"/>
  <c r="BO6" i="7" s="1"/>
  <c r="AQ81" i="7"/>
  <c r="BO81" i="7" s="1"/>
  <c r="AW54" i="7"/>
  <c r="BU54" i="7" s="1"/>
  <c r="AW32" i="7"/>
  <c r="BU32" i="7" s="1"/>
  <c r="AW31" i="7"/>
  <c r="BU31" i="7" s="1"/>
  <c r="AW44" i="7"/>
  <c r="BU44" i="7" s="1"/>
  <c r="AW91" i="7"/>
  <c r="BU91" i="7" s="1"/>
  <c r="AV68" i="7"/>
  <c r="BT68" i="7" s="1"/>
  <c r="AV93" i="7"/>
  <c r="BT93" i="7" s="1"/>
  <c r="AV91" i="7"/>
  <c r="BT91" i="7" s="1"/>
  <c r="AV45" i="7"/>
  <c r="BT45" i="7" s="1"/>
  <c r="AY126" i="7"/>
  <c r="BW126" i="7" s="1"/>
  <c r="AY63" i="7"/>
  <c r="BW63" i="7" s="1"/>
  <c r="AY25" i="7"/>
  <c r="BW25" i="7" s="1"/>
  <c r="AY111" i="7"/>
  <c r="BW111" i="7" s="1"/>
  <c r="AY97" i="7"/>
  <c r="BW97" i="7" s="1"/>
  <c r="AZ45" i="7"/>
  <c r="BX45" i="7" s="1"/>
  <c r="AZ66" i="7"/>
  <c r="BX66" i="7" s="1"/>
  <c r="AZ61" i="7"/>
  <c r="BX61" i="7" s="1"/>
  <c r="AZ39" i="7"/>
  <c r="BX39" i="7" s="1"/>
  <c r="AS32" i="7"/>
  <c r="BQ32" i="7" s="1"/>
  <c r="AS48" i="7"/>
  <c r="BQ48" i="7" s="1"/>
  <c r="AS87" i="7"/>
  <c r="BQ87" i="7" s="1"/>
  <c r="AS9" i="7"/>
  <c r="BQ9" i="7" s="1"/>
  <c r="AP107" i="7"/>
  <c r="BN107" i="7" s="1"/>
  <c r="AP94" i="7"/>
  <c r="BN94" i="7" s="1"/>
  <c r="AP29" i="7"/>
  <c r="BN29" i="7" s="1"/>
  <c r="AP34" i="7"/>
  <c r="BN34" i="7" s="1"/>
  <c r="AR34" i="7"/>
  <c r="BP34" i="7" s="1"/>
  <c r="AR83" i="7"/>
  <c r="BP83" i="7" s="1"/>
  <c r="AR22" i="7"/>
  <c r="BP22" i="7" s="1"/>
  <c r="AR6" i="7"/>
  <c r="BP6" i="7" s="1"/>
  <c r="AR76" i="7"/>
  <c r="BP76" i="7" s="1"/>
  <c r="AX25" i="7"/>
  <c r="BV25" i="7" s="1"/>
  <c r="AX139" i="7"/>
  <c r="BV139" i="7" s="1"/>
  <c r="AX75" i="7"/>
  <c r="BV75" i="7" s="1"/>
  <c r="AX9" i="7"/>
  <c r="BV9" i="7" s="1"/>
  <c r="AT54" i="7"/>
  <c r="BR54" i="7" s="1"/>
  <c r="AT33" i="7"/>
  <c r="BR33" i="7" s="1"/>
  <c r="AT66" i="7"/>
  <c r="BR66" i="7" s="1"/>
  <c r="AT76" i="7"/>
  <c r="BR76" i="7" s="1"/>
  <c r="AO112" i="7"/>
  <c r="BM112" i="7" s="1"/>
  <c r="AO139" i="7"/>
  <c r="BM139" i="7" s="1"/>
  <c r="AO18" i="7"/>
  <c r="BM18" i="7" s="1"/>
  <c r="AO116" i="7"/>
  <c r="BM116" i="7" s="1"/>
  <c r="AO51" i="7"/>
  <c r="BM51" i="7" s="1"/>
  <c r="AU130" i="7"/>
  <c r="BS130" i="7" s="1"/>
  <c r="AU133" i="7"/>
  <c r="BS133" i="7" s="1"/>
  <c r="AU84" i="7"/>
  <c r="BS84" i="7" s="1"/>
  <c r="AU107" i="7"/>
  <c r="BS107" i="7" s="1"/>
  <c r="AQ17" i="7"/>
  <c r="BO17" i="7" s="1"/>
  <c r="AQ36" i="7"/>
  <c r="BO36" i="7" s="1"/>
  <c r="AQ37" i="7"/>
  <c r="BO37" i="7" s="1"/>
  <c r="AQ123" i="7"/>
  <c r="BO123" i="7" s="1"/>
  <c r="AW101" i="7"/>
  <c r="BU101" i="7" s="1"/>
  <c r="AW43" i="7"/>
  <c r="BU43" i="7" s="1"/>
  <c r="AW59" i="7"/>
  <c r="BU59" i="7" s="1"/>
  <c r="AW131" i="7"/>
  <c r="BU131" i="7" s="1"/>
  <c r="AW90" i="7"/>
  <c r="BU90" i="7" s="1"/>
  <c r="AV133" i="7"/>
  <c r="BT133" i="7" s="1"/>
  <c r="AV134" i="7"/>
  <c r="BT134" i="7" s="1"/>
  <c r="AV111" i="7"/>
  <c r="BT111" i="7" s="1"/>
  <c r="AV70" i="7"/>
  <c r="BT70" i="7" s="1"/>
  <c r="AY47" i="7"/>
  <c r="BW47" i="7" s="1"/>
  <c r="AY85" i="7"/>
  <c r="BW85" i="7" s="1"/>
  <c r="AY92" i="7"/>
  <c r="BW92" i="7" s="1"/>
  <c r="AY60" i="7"/>
  <c r="BW60" i="7" s="1"/>
  <c r="AZ72" i="7"/>
  <c r="BX72" i="7" s="1"/>
  <c r="AZ95" i="7"/>
  <c r="BX95" i="7" s="1"/>
  <c r="AZ123" i="7"/>
  <c r="BX123" i="7" s="1"/>
  <c r="AZ19" i="7"/>
  <c r="BX19" i="7" s="1"/>
  <c r="AS126" i="7"/>
  <c r="BQ126" i="7" s="1"/>
  <c r="AS88" i="7"/>
  <c r="BQ88" i="7" s="1"/>
  <c r="AS124" i="7"/>
  <c r="BQ124" i="7" s="1"/>
  <c r="AS71" i="7"/>
  <c r="BQ71" i="7" s="1"/>
  <c r="AP77" i="7"/>
  <c r="BN77" i="7" s="1"/>
  <c r="AP111" i="7"/>
  <c r="BN111" i="7" s="1"/>
  <c r="AP6" i="7"/>
  <c r="BN6" i="7" s="1"/>
  <c r="AP41" i="7"/>
  <c r="BN41" i="7" s="1"/>
  <c r="AR63" i="7"/>
  <c r="BP63" i="7" s="1"/>
  <c r="AR130" i="7"/>
  <c r="BP130" i="7" s="1"/>
  <c r="AR23" i="7"/>
  <c r="BP23" i="7" s="1"/>
  <c r="AR92" i="7"/>
  <c r="BP92" i="7" s="1"/>
  <c r="AR108" i="7"/>
  <c r="BP108" i="7" s="1"/>
  <c r="AX45" i="7"/>
  <c r="BV45" i="7" s="1"/>
  <c r="AX52" i="7"/>
  <c r="BV52" i="7" s="1"/>
  <c r="AX108" i="7"/>
  <c r="BV108" i="7" s="1"/>
  <c r="AX64" i="7"/>
  <c r="BV64" i="7" s="1"/>
  <c r="AT101" i="7"/>
  <c r="BR101" i="7" s="1"/>
  <c r="AT52" i="7"/>
  <c r="BR52" i="7" s="1"/>
  <c r="AT131" i="7"/>
  <c r="BR131" i="7" s="1"/>
  <c r="AT115" i="7"/>
  <c r="BR115" i="7" s="1"/>
  <c r="AO35" i="7"/>
  <c r="BM35" i="7" s="1"/>
  <c r="AO121" i="7"/>
  <c r="BM121" i="7" s="1"/>
  <c r="AO43" i="7"/>
  <c r="BM43" i="7" s="1"/>
  <c r="AO45" i="7"/>
  <c r="BM45" i="7" s="1"/>
  <c r="AO38" i="7"/>
  <c r="BM38" i="7" s="1"/>
  <c r="AU135" i="7"/>
  <c r="BS135" i="7" s="1"/>
  <c r="AU87" i="7"/>
  <c r="BS87" i="7" s="1"/>
  <c r="AU111" i="7"/>
  <c r="BS111" i="7" s="1"/>
  <c r="AU53" i="7"/>
  <c r="BS53" i="7" s="1"/>
  <c r="AQ97" i="7"/>
  <c r="BO97" i="7" s="1"/>
  <c r="AQ120" i="7"/>
  <c r="BO120" i="7" s="1"/>
  <c r="AQ72" i="7"/>
  <c r="BO72" i="7" s="1"/>
  <c r="AQ67" i="7"/>
  <c r="BO67" i="7" s="1"/>
  <c r="AW121" i="7"/>
  <c r="BU121" i="7" s="1"/>
  <c r="AW93" i="7"/>
  <c r="BU93" i="7" s="1"/>
  <c r="AW58" i="7"/>
  <c r="BU58" i="7" s="1"/>
  <c r="AW81" i="7"/>
  <c r="BU81" i="7" s="1"/>
  <c r="AW26" i="7"/>
  <c r="BU26" i="7" s="1"/>
  <c r="AV140" i="7"/>
  <c r="BT140" i="7" s="1"/>
  <c r="AV40" i="7"/>
  <c r="BT40" i="7" s="1"/>
  <c r="AV28" i="7"/>
  <c r="BT28" i="7" s="1"/>
  <c r="AV87" i="7"/>
  <c r="BT87" i="7" s="1"/>
  <c r="AY57" i="7"/>
  <c r="BW57" i="7" s="1"/>
  <c r="AY139" i="7"/>
  <c r="BW139" i="7" s="1"/>
  <c r="AY132" i="7"/>
  <c r="BW132" i="7" s="1"/>
  <c r="AY87" i="7"/>
  <c r="BW87" i="7" s="1"/>
  <c r="AZ126" i="7"/>
  <c r="BX126" i="7" s="1"/>
  <c r="AZ43" i="7"/>
  <c r="BX43" i="7" s="1"/>
  <c r="AZ75" i="7"/>
  <c r="BX75" i="7" s="1"/>
  <c r="AZ121" i="7"/>
  <c r="BX121" i="7" s="1"/>
  <c r="AZ136" i="7"/>
  <c r="BX136" i="7" s="1"/>
  <c r="AS44" i="7"/>
  <c r="BQ44" i="7" s="1"/>
  <c r="AS69" i="7"/>
  <c r="BQ69" i="7" s="1"/>
  <c r="AS116" i="7"/>
  <c r="BQ116" i="7" s="1"/>
  <c r="AS72" i="7"/>
  <c r="BQ72" i="7" s="1"/>
  <c r="AP81" i="7"/>
  <c r="BN81" i="7" s="1"/>
  <c r="AP73" i="7"/>
  <c r="BN73" i="7" s="1"/>
  <c r="AP121" i="7"/>
  <c r="BN121" i="7" s="1"/>
  <c r="AP40" i="7"/>
  <c r="BN40" i="7" s="1"/>
  <c r="AR117" i="7"/>
  <c r="BP117" i="7" s="1"/>
  <c r="AR69" i="7"/>
  <c r="BP69" i="7" s="1"/>
  <c r="AR24" i="7"/>
  <c r="BP24" i="7" s="1"/>
  <c r="AR89" i="7"/>
  <c r="BP89" i="7" s="1"/>
  <c r="AX68" i="7"/>
  <c r="BV68" i="7" s="1"/>
  <c r="AX95" i="7"/>
  <c r="BV95" i="7" s="1"/>
  <c r="AX12" i="7"/>
  <c r="BV12" i="7" s="1"/>
  <c r="AX15" i="7"/>
  <c r="BV15" i="7" s="1"/>
  <c r="AX113" i="7"/>
  <c r="BV113" i="7" s="1"/>
  <c r="AT78" i="7"/>
  <c r="BR78" i="7" s="1"/>
  <c r="AT98" i="7"/>
  <c r="BR98" i="7" s="1"/>
  <c r="AT71" i="7"/>
  <c r="BR71" i="7" s="1"/>
  <c r="AT137" i="7"/>
  <c r="BR137" i="7" s="1"/>
  <c r="AO86" i="7"/>
  <c r="BM86" i="7" s="1"/>
  <c r="AO82" i="7"/>
  <c r="BM82" i="7" s="1"/>
  <c r="AO66" i="7"/>
  <c r="BM66" i="7" s="1"/>
  <c r="AO73" i="7"/>
  <c r="BM73" i="7" s="1"/>
  <c r="AU81" i="7"/>
  <c r="BS81" i="7" s="1"/>
  <c r="AU137" i="7"/>
  <c r="BS137" i="7" s="1"/>
  <c r="AU91" i="7"/>
  <c r="BS91" i="7" s="1"/>
  <c r="AU12" i="7"/>
  <c r="BS12" i="7" s="1"/>
  <c r="AU69" i="7"/>
  <c r="BS69" i="7" s="1"/>
  <c r="AQ23" i="7"/>
  <c r="BO23" i="7" s="1"/>
  <c r="AQ141" i="7"/>
  <c r="BO141" i="7" s="1"/>
  <c r="AQ139" i="7"/>
  <c r="BO139" i="7" s="1"/>
  <c r="AQ27" i="7"/>
  <c r="BO27" i="7" s="1"/>
  <c r="AW69" i="7"/>
  <c r="BU69" i="7" s="1"/>
  <c r="AW118" i="7"/>
  <c r="BU118" i="7" s="1"/>
  <c r="AW55" i="7"/>
  <c r="BU55" i="7" s="1"/>
  <c r="AW78" i="7"/>
  <c r="BU78" i="7" s="1"/>
  <c r="AV50" i="7"/>
  <c r="BT50" i="7" s="1"/>
  <c r="AV48" i="7"/>
  <c r="BT48" i="7" s="1"/>
  <c r="AV88" i="7"/>
  <c r="BT88" i="7" s="1"/>
  <c r="AV47" i="7"/>
  <c r="BT47" i="7" s="1"/>
  <c r="AV56" i="7"/>
  <c r="BT56" i="7" s="1"/>
  <c r="AY45" i="7"/>
  <c r="BW45" i="7" s="1"/>
  <c r="AY112" i="7"/>
  <c r="BW112" i="7" s="1"/>
  <c r="AZ82" i="7"/>
  <c r="BX82" i="7" s="1"/>
  <c r="AS40" i="7"/>
  <c r="BQ40" i="7" s="1"/>
  <c r="AP74" i="7"/>
  <c r="BN74" i="7" s="1"/>
  <c r="AY26" i="7"/>
  <c r="BW26" i="7" s="1"/>
  <c r="AY15" i="7"/>
  <c r="BW15" i="7" s="1"/>
  <c r="AY59" i="7"/>
  <c r="BW59" i="7" s="1"/>
  <c r="AZ31" i="7"/>
  <c r="BX31" i="7" s="1"/>
  <c r="AZ106" i="7"/>
  <c r="BX106" i="7" s="1"/>
  <c r="AS94" i="7"/>
  <c r="BQ94" i="7" s="1"/>
  <c r="AS106" i="7"/>
  <c r="BQ106" i="7" s="1"/>
  <c r="AP21" i="7"/>
  <c r="BN21" i="7" s="1"/>
  <c r="AP125" i="7"/>
  <c r="BN125" i="7" s="1"/>
  <c r="AR21" i="7"/>
  <c r="BP21" i="7" s="1"/>
  <c r="AR122" i="7"/>
  <c r="BP122" i="7" s="1"/>
  <c r="AR12" i="7"/>
  <c r="BP12" i="7" s="1"/>
  <c r="AX125" i="7"/>
  <c r="BV125" i="7" s="1"/>
  <c r="AT69" i="7"/>
  <c r="BR69" i="7" s="1"/>
  <c r="AT59" i="7"/>
  <c r="BR59" i="7" s="1"/>
  <c r="AO137" i="7"/>
  <c r="BM137" i="7" s="1"/>
  <c r="AO42" i="7"/>
  <c r="BM42" i="7" s="1"/>
  <c r="AU73" i="7"/>
  <c r="BS73" i="7" s="1"/>
  <c r="AU71" i="7"/>
  <c r="BS71" i="7" s="1"/>
  <c r="AQ29" i="7"/>
  <c r="BO29" i="7" s="1"/>
  <c r="AQ59" i="7"/>
  <c r="BO59" i="7" s="1"/>
  <c r="AW97" i="7"/>
  <c r="BU97" i="7" s="1"/>
  <c r="AW35" i="7"/>
  <c r="BU35" i="7" s="1"/>
  <c r="AW117" i="7"/>
  <c r="BU117" i="7" s="1"/>
  <c r="AV57" i="7"/>
  <c r="BT57" i="7" s="1"/>
  <c r="AY66" i="7"/>
  <c r="BW66" i="7" s="1"/>
  <c r="AY82" i="7"/>
  <c r="BW82" i="7" s="1"/>
  <c r="AZ88" i="7"/>
  <c r="BX88" i="7" s="1"/>
  <c r="AZ49" i="7"/>
  <c r="BX49" i="7" s="1"/>
  <c r="AS109" i="7"/>
  <c r="BQ109" i="7" s="1"/>
  <c r="AS23" i="7"/>
  <c r="BQ23" i="7" s="1"/>
  <c r="AP96" i="7"/>
  <c r="BN96" i="7" s="1"/>
  <c r="AP11" i="7"/>
  <c r="BN11" i="7" s="1"/>
  <c r="AR15" i="7"/>
  <c r="BP15" i="7" s="1"/>
  <c r="AR82" i="7"/>
  <c r="BP82" i="7" s="1"/>
  <c r="AX17" i="7"/>
  <c r="BV17" i="7" s="1"/>
  <c r="AX80" i="7"/>
  <c r="BV80" i="7" s="1"/>
  <c r="AT8" i="7"/>
  <c r="BR8" i="7" s="1"/>
  <c r="AO16" i="7"/>
  <c r="BM16" i="7" s="1"/>
  <c r="AZ94" i="7"/>
  <c r="BX94" i="7" s="1"/>
  <c r="AY73" i="7"/>
  <c r="BW73" i="7" s="1"/>
  <c r="AY110" i="7"/>
  <c r="BW110" i="7" s="1"/>
  <c r="AZ50" i="7"/>
  <c r="BX50" i="7" s="1"/>
  <c r="AZ119" i="7"/>
  <c r="BX119" i="7" s="1"/>
  <c r="AS10" i="7"/>
  <c r="BQ10" i="7" s="1"/>
  <c r="AP80" i="7"/>
  <c r="BN80" i="7" s="1"/>
  <c r="AR37" i="7"/>
  <c r="BP37" i="7" s="1"/>
  <c r="AR27" i="7"/>
  <c r="BP27" i="7" s="1"/>
  <c r="AX10" i="7"/>
  <c r="BV10" i="7" s="1"/>
  <c r="AX39" i="7"/>
  <c r="BV39" i="7" s="1"/>
  <c r="AT65" i="7"/>
  <c r="BR65" i="7" s="1"/>
  <c r="AT93" i="7"/>
  <c r="BR93" i="7" s="1"/>
  <c r="AO117" i="7"/>
  <c r="BM117" i="7" s="1"/>
  <c r="AO91" i="7"/>
  <c r="BM91" i="7" s="1"/>
  <c r="AU110" i="7"/>
  <c r="BS110" i="7" s="1"/>
  <c r="AU74" i="7"/>
  <c r="BS74" i="7" s="1"/>
  <c r="AQ39" i="7"/>
  <c r="BO39" i="7" s="1"/>
  <c r="AQ86" i="7"/>
  <c r="BO86" i="7" s="1"/>
  <c r="AW20" i="7"/>
  <c r="BU20" i="7" s="1"/>
  <c r="AW62" i="7"/>
  <c r="BU62" i="7" s="1"/>
  <c r="AV52" i="7"/>
  <c r="BT52" i="7" s="1"/>
  <c r="AV10" i="7"/>
  <c r="BT10" i="7" s="1"/>
  <c r="AY29" i="7"/>
  <c r="BW29" i="7" s="1"/>
  <c r="AY55" i="7"/>
  <c r="BW55" i="7" s="1"/>
  <c r="AZ140" i="7"/>
  <c r="BX140" i="7" s="1"/>
  <c r="AZ27" i="7"/>
  <c r="BX27" i="7" s="1"/>
  <c r="AS107" i="7"/>
  <c r="BQ107" i="7" s="1"/>
  <c r="AS14" i="7"/>
  <c r="BQ14" i="7" s="1"/>
  <c r="AP66" i="7"/>
  <c r="BN66" i="7" s="1"/>
  <c r="AP63" i="7"/>
  <c r="BN63" i="7" s="1"/>
  <c r="AR118" i="7"/>
  <c r="BP118" i="7" s="1"/>
  <c r="AR51" i="7"/>
  <c r="BP51" i="7" s="1"/>
  <c r="AX82" i="7"/>
  <c r="BV82" i="7" s="1"/>
  <c r="AX33" i="7"/>
  <c r="BV33" i="7" s="1"/>
  <c r="AT60" i="7"/>
  <c r="BR60" i="7" s="1"/>
  <c r="AT22" i="7"/>
  <c r="BR22" i="7" s="1"/>
  <c r="AT138" i="7"/>
  <c r="BR138" i="7" s="1"/>
  <c r="AO102" i="7"/>
  <c r="BM102" i="7" s="1"/>
  <c r="AO88" i="7"/>
  <c r="BM88" i="7" s="1"/>
  <c r="AO129" i="7"/>
  <c r="BM129" i="7" s="1"/>
  <c r="AU83" i="7"/>
  <c r="BS83" i="7" s="1"/>
  <c r="AU49" i="7"/>
  <c r="BS49" i="7" s="1"/>
  <c r="AU117" i="7"/>
  <c r="BS117" i="7" s="1"/>
  <c r="AU104" i="7"/>
  <c r="BS104" i="7" s="1"/>
  <c r="AQ55" i="7"/>
  <c r="BO55" i="7" s="1"/>
  <c r="AQ46" i="7"/>
  <c r="BO46" i="7" s="1"/>
  <c r="AQ79" i="7"/>
  <c r="BO79" i="7" s="1"/>
  <c r="AQ102" i="7"/>
  <c r="BO102" i="7" s="1"/>
  <c r="AQ70" i="7"/>
  <c r="BO70" i="7" s="1"/>
  <c r="AW99" i="7"/>
  <c r="BU99" i="7" s="1"/>
  <c r="AW42" i="7"/>
  <c r="BU42" i="7" s="1"/>
  <c r="AW37" i="7"/>
  <c r="BU37" i="7" s="1"/>
  <c r="AW137" i="7"/>
  <c r="BU137" i="7" s="1"/>
  <c r="AV58" i="7"/>
  <c r="BT58" i="7" s="1"/>
  <c r="AV67" i="7"/>
  <c r="BT67" i="7" s="1"/>
  <c r="AV22" i="7"/>
  <c r="BT22" i="7" s="1"/>
  <c r="AY8" i="7"/>
  <c r="BW8" i="7" s="1"/>
  <c r="AY6" i="7"/>
  <c r="BW6" i="7" s="1"/>
  <c r="AY127" i="7"/>
  <c r="BW127" i="7" s="1"/>
  <c r="AY91" i="7"/>
  <c r="BW91" i="7" s="1"/>
  <c r="AY138" i="7"/>
  <c r="BW138" i="7" s="1"/>
  <c r="AZ96" i="7"/>
  <c r="BX96" i="7" s="1"/>
  <c r="AZ67" i="7"/>
  <c r="BX67" i="7" s="1"/>
  <c r="AZ42" i="7"/>
  <c r="BX42" i="7" s="1"/>
  <c r="AZ113" i="7"/>
  <c r="BX113" i="7" s="1"/>
  <c r="AS76" i="7"/>
  <c r="BQ76" i="7" s="1"/>
  <c r="AS42" i="7"/>
  <c r="BQ42" i="7" s="1"/>
  <c r="AS13" i="7"/>
  <c r="BQ13" i="7" s="1"/>
  <c r="AS128" i="7"/>
  <c r="BQ128" i="7" s="1"/>
  <c r="AP141" i="7"/>
  <c r="BN141" i="7" s="1"/>
  <c r="AP5" i="7"/>
  <c r="BN5" i="7" s="1"/>
  <c r="AP78" i="7"/>
  <c r="BN78" i="7" s="1"/>
  <c r="AP16" i="7"/>
  <c r="BN16" i="7" s="1"/>
  <c r="AP76" i="7"/>
  <c r="BN76" i="7" s="1"/>
  <c r="AR75" i="7"/>
  <c r="BP75" i="7" s="1"/>
  <c r="AR123" i="7"/>
  <c r="BP123" i="7" s="1"/>
  <c r="AR116" i="7"/>
  <c r="BP116" i="7" s="1"/>
  <c r="AR65" i="7"/>
  <c r="BP65" i="7" s="1"/>
  <c r="AX131" i="7"/>
  <c r="BV131" i="7" s="1"/>
  <c r="AX110" i="7"/>
  <c r="BV110" i="7" s="1"/>
  <c r="AX30" i="7"/>
  <c r="BV30" i="7" s="1"/>
  <c r="AX109" i="7"/>
  <c r="BV109" i="7" s="1"/>
  <c r="AT50" i="7"/>
  <c r="BR50" i="7" s="1"/>
  <c r="AT96" i="7"/>
  <c r="BR96" i="7" s="1"/>
  <c r="AT16" i="7"/>
  <c r="BR16" i="7" s="1"/>
  <c r="AT57" i="7"/>
  <c r="BR57" i="7" s="1"/>
  <c r="AT91" i="7"/>
  <c r="BR91" i="7" s="1"/>
  <c r="AO120" i="7"/>
  <c r="BM120" i="7" s="1"/>
  <c r="AO15" i="7"/>
  <c r="BM15" i="7" s="1"/>
  <c r="AO79" i="7"/>
  <c r="BM79" i="7" s="1"/>
  <c r="AO104" i="7"/>
  <c r="BM104" i="7" s="1"/>
  <c r="AU66" i="7"/>
  <c r="BS66" i="7" s="1"/>
  <c r="AU50" i="7"/>
  <c r="BS50" i="7" s="1"/>
  <c r="AU23" i="7"/>
  <c r="BS23" i="7" s="1"/>
  <c r="AU68" i="7"/>
  <c r="BS68" i="7" s="1"/>
  <c r="AQ136" i="7"/>
  <c r="BO136" i="7" s="1"/>
  <c r="AQ133" i="7"/>
  <c r="BO133" i="7" s="1"/>
  <c r="AQ76" i="7"/>
  <c r="BO76" i="7" s="1"/>
  <c r="AQ100" i="7"/>
  <c r="BO100" i="7" s="1"/>
  <c r="AW29" i="7"/>
  <c r="BU29" i="7" s="1"/>
  <c r="AW103" i="7"/>
  <c r="BU103" i="7" s="1"/>
  <c r="AW16" i="7"/>
  <c r="BU16" i="7" s="1"/>
  <c r="AW122" i="7"/>
  <c r="BU122" i="7" s="1"/>
  <c r="AW30" i="7"/>
  <c r="BU30" i="7" s="1"/>
  <c r="AV26" i="7"/>
  <c r="BT26" i="7" s="1"/>
  <c r="AV141" i="7"/>
  <c r="BT141" i="7" s="1"/>
  <c r="AV43" i="7"/>
  <c r="BT43" i="7" s="1"/>
  <c r="AV29" i="7"/>
  <c r="BT29" i="7" s="1"/>
  <c r="AY19" i="7"/>
  <c r="BW19" i="7" s="1"/>
  <c r="AY23" i="7"/>
  <c r="BW23" i="7" s="1"/>
  <c r="AY90" i="7"/>
  <c r="BW90" i="7" s="1"/>
  <c r="AY12" i="7"/>
  <c r="BW12" i="7" s="1"/>
  <c r="AZ62" i="7"/>
  <c r="BX62" i="7" s="1"/>
  <c r="AZ116" i="7"/>
  <c r="BX116" i="7" s="1"/>
  <c r="AZ92" i="7"/>
  <c r="BX92" i="7" s="1"/>
  <c r="AZ90" i="7"/>
  <c r="BX90" i="7" s="1"/>
  <c r="AZ71" i="7"/>
  <c r="BX71" i="7" s="1"/>
  <c r="AS141" i="7"/>
  <c r="BQ141" i="7" s="1"/>
  <c r="AS53" i="7"/>
  <c r="BQ53" i="7" s="1"/>
  <c r="AS55" i="7"/>
  <c r="BQ55" i="7" s="1"/>
  <c r="AS139" i="7"/>
  <c r="BQ139" i="7" s="1"/>
  <c r="AP67" i="7"/>
  <c r="BN67" i="7" s="1"/>
  <c r="AP100" i="7"/>
  <c r="BN100" i="7" s="1"/>
  <c r="AP47" i="7"/>
  <c r="BN47" i="7" s="1"/>
  <c r="AP83" i="7"/>
  <c r="BN83" i="7" s="1"/>
  <c r="AR115" i="7"/>
  <c r="BP115" i="7" s="1"/>
  <c r="AR140" i="7"/>
  <c r="BP140" i="7" s="1"/>
  <c r="AR86" i="7"/>
  <c r="BP86" i="7" s="1"/>
  <c r="AR57" i="7"/>
  <c r="BP57" i="7" s="1"/>
  <c r="AR5" i="7"/>
  <c r="BP5" i="7" s="1"/>
  <c r="AX13" i="7"/>
  <c r="BV13" i="7" s="1"/>
  <c r="AX34" i="7"/>
  <c r="BV34" i="7" s="1"/>
  <c r="AX121" i="7"/>
  <c r="BV121" i="7" s="1"/>
  <c r="AX142" i="7"/>
  <c r="BV142" i="7" s="1"/>
  <c r="AT133" i="7"/>
  <c r="BR133" i="7" s="1"/>
  <c r="AT141" i="7"/>
  <c r="BR141" i="7" s="1"/>
  <c r="AT34" i="7"/>
  <c r="BR34" i="7" s="1"/>
  <c r="AT29" i="7"/>
  <c r="BR29" i="7" s="1"/>
  <c r="AO113" i="7"/>
  <c r="BM113" i="7" s="1"/>
  <c r="AO29" i="7"/>
  <c r="BM29" i="7" s="1"/>
  <c r="AO119" i="7"/>
  <c r="BM119" i="7" s="1"/>
  <c r="AO32" i="7"/>
  <c r="BM32" i="7" s="1"/>
  <c r="AO107" i="7"/>
  <c r="BM107" i="7" s="1"/>
  <c r="AU45" i="7"/>
  <c r="BS45" i="7" s="1"/>
  <c r="AU129" i="7"/>
  <c r="BS129" i="7" s="1"/>
  <c r="AU57" i="7"/>
  <c r="BS57" i="7" s="1"/>
  <c r="AU55" i="7"/>
  <c r="BS55" i="7" s="1"/>
  <c r="AQ44" i="7"/>
  <c r="BO44" i="7" s="1"/>
  <c r="AQ98" i="7"/>
  <c r="BO98" i="7" s="1"/>
  <c r="AQ57" i="7"/>
  <c r="BO57" i="7" s="1"/>
  <c r="AQ9" i="7"/>
  <c r="BO9" i="7" s="1"/>
  <c r="AW141" i="7"/>
  <c r="BU141" i="7" s="1"/>
  <c r="AW15" i="7"/>
  <c r="BU15" i="7" s="1"/>
  <c r="AW87" i="7"/>
  <c r="BU87" i="7" s="1"/>
  <c r="AW60" i="7"/>
  <c r="BU60" i="7" s="1"/>
  <c r="AV108" i="7"/>
  <c r="BT108" i="7" s="1"/>
  <c r="AV136" i="7"/>
  <c r="BT136" i="7" s="1"/>
  <c r="AV69" i="7"/>
  <c r="BT69" i="7" s="1"/>
  <c r="AV13" i="7"/>
  <c r="BT13" i="7" s="1"/>
  <c r="AV128" i="7"/>
  <c r="BT128" i="7" s="1"/>
  <c r="AY33" i="7"/>
  <c r="BW33" i="7" s="1"/>
  <c r="AY31" i="7"/>
  <c r="BW31" i="7" s="1"/>
  <c r="AZ85" i="7"/>
  <c r="BX85" i="7" s="1"/>
  <c r="AZ44" i="7"/>
  <c r="BX44" i="7" s="1"/>
  <c r="AZ80" i="7"/>
  <c r="BX80" i="7" s="1"/>
  <c r="AZ5" i="7"/>
  <c r="BX5" i="7" s="1"/>
  <c r="AZ13" i="7"/>
  <c r="BX13" i="7" s="1"/>
  <c r="AS19" i="7"/>
  <c r="BQ19" i="7" s="1"/>
  <c r="AS46" i="7"/>
  <c r="BQ46" i="7" s="1"/>
  <c r="AS7" i="7"/>
  <c r="BQ7" i="7" s="1"/>
  <c r="AS84" i="7"/>
  <c r="BQ84" i="7" s="1"/>
  <c r="AP15" i="7"/>
  <c r="BN15" i="7" s="1"/>
  <c r="AP108" i="7"/>
  <c r="BN108" i="7" s="1"/>
  <c r="AP87" i="7"/>
  <c r="BN87" i="7" s="1"/>
  <c r="AP19" i="7"/>
  <c r="BN19" i="7" s="1"/>
  <c r="AR32" i="7"/>
  <c r="BP32" i="7" s="1"/>
  <c r="AR44" i="7"/>
  <c r="BP44" i="7" s="1"/>
  <c r="AR31" i="7"/>
  <c r="BP31" i="7" s="1"/>
  <c r="AR94" i="7"/>
  <c r="BP94" i="7" s="1"/>
  <c r="AR81" i="7"/>
  <c r="BP81" i="7" s="1"/>
  <c r="AX24" i="7"/>
  <c r="BV24" i="7" s="1"/>
  <c r="AX48" i="7"/>
  <c r="BV48" i="7" s="1"/>
  <c r="AX37" i="7"/>
  <c r="BV37" i="7" s="1"/>
  <c r="AX65" i="7"/>
  <c r="BV65" i="7" s="1"/>
  <c r="AT15" i="7"/>
  <c r="BR15" i="7" s="1"/>
  <c r="AT113" i="7"/>
  <c r="BR113" i="7" s="1"/>
  <c r="AT30" i="7"/>
  <c r="BR30" i="7" s="1"/>
  <c r="AT58" i="7"/>
  <c r="BR58" i="7" s="1"/>
  <c r="AO142" i="7"/>
  <c r="BM142" i="7" s="1"/>
  <c r="AO95" i="7"/>
  <c r="BM95" i="7" s="1"/>
  <c r="AO70" i="7"/>
  <c r="BM70" i="7" s="1"/>
  <c r="AO21" i="7"/>
  <c r="BM21" i="7" s="1"/>
  <c r="AO114" i="7"/>
  <c r="BM114" i="7" s="1"/>
  <c r="AU99" i="7"/>
  <c r="BS99" i="7" s="1"/>
  <c r="AU123" i="7"/>
  <c r="BS123" i="7" s="1"/>
  <c r="AU25" i="7"/>
  <c r="BS25" i="7" s="1"/>
  <c r="AU86" i="7"/>
  <c r="BS86" i="7" s="1"/>
  <c r="AQ110" i="7"/>
  <c r="BO110" i="7" s="1"/>
  <c r="AQ137" i="7"/>
  <c r="BO137" i="7" s="1"/>
  <c r="AQ106" i="7"/>
  <c r="BO106" i="7" s="1"/>
  <c r="AQ33" i="7"/>
  <c r="BO33" i="7" s="1"/>
  <c r="AW95" i="7"/>
  <c r="BU95" i="7" s="1"/>
  <c r="AW85" i="7"/>
  <c r="BU85" i="7" s="1"/>
  <c r="AW56" i="7"/>
  <c r="BU56" i="7" s="1"/>
  <c r="AW107" i="7"/>
  <c r="BU107" i="7" s="1"/>
  <c r="AV17" i="7"/>
  <c r="BT17" i="7" s="1"/>
  <c r="AV60" i="7"/>
  <c r="BT60" i="7" s="1"/>
  <c r="AV103" i="7"/>
  <c r="BT103" i="7" s="1"/>
  <c r="AV44" i="7"/>
  <c r="BT44" i="7" s="1"/>
  <c r="AV105" i="7"/>
  <c r="BT105" i="7" s="1"/>
  <c r="AY30" i="7"/>
  <c r="BW30" i="7" s="1"/>
  <c r="AY62" i="7"/>
  <c r="BW62" i="7" s="1"/>
  <c r="AY134" i="7"/>
  <c r="BW134" i="7" s="1"/>
  <c r="AY20" i="7"/>
  <c r="BW20" i="7" s="1"/>
  <c r="AZ127" i="7"/>
  <c r="BX127" i="7" s="1"/>
  <c r="AZ100" i="7"/>
  <c r="BX100" i="7" s="1"/>
  <c r="AZ112" i="7"/>
  <c r="BX112" i="7" s="1"/>
  <c r="AZ46" i="7"/>
  <c r="BX46" i="7" s="1"/>
  <c r="AZ36" i="7"/>
  <c r="BX36" i="7" s="1"/>
  <c r="AS140" i="7"/>
  <c r="BQ140" i="7" s="1"/>
  <c r="AS67" i="7"/>
  <c r="BQ67" i="7" s="1"/>
  <c r="AS119" i="7"/>
  <c r="BQ119" i="7" s="1"/>
  <c r="AP115" i="7"/>
  <c r="BN115" i="7" s="1"/>
  <c r="AP49" i="7"/>
  <c r="BN49" i="7" s="1"/>
  <c r="AP70" i="7"/>
  <c r="BN70" i="7" s="1"/>
  <c r="AP57" i="7"/>
  <c r="BN57" i="7" s="1"/>
  <c r="AR52" i="7"/>
  <c r="BP52" i="7" s="1"/>
  <c r="AR48" i="7"/>
  <c r="BP48" i="7" s="1"/>
  <c r="AR33" i="7"/>
  <c r="BP33" i="7" s="1"/>
  <c r="AR79" i="7"/>
  <c r="BP79" i="7" s="1"/>
  <c r="AR8" i="7"/>
  <c r="BP8" i="7" s="1"/>
  <c r="AX26" i="7"/>
  <c r="BV26" i="7" s="1"/>
  <c r="AX85" i="7"/>
  <c r="BV85" i="7" s="1"/>
  <c r="AX87" i="7"/>
  <c r="BV87" i="7" s="1"/>
  <c r="AX90" i="7"/>
  <c r="BV90" i="7" s="1"/>
  <c r="AT42" i="7"/>
  <c r="BR42" i="7" s="1"/>
  <c r="AT116" i="7"/>
  <c r="BR116" i="7" s="1"/>
  <c r="AT32" i="7"/>
  <c r="BR32" i="7" s="1"/>
  <c r="AT107" i="7"/>
  <c r="BR107" i="7" s="1"/>
  <c r="AO111" i="7"/>
  <c r="BM111" i="7" s="1"/>
  <c r="AO108" i="7"/>
  <c r="BM108" i="7" s="1"/>
  <c r="AO94" i="7"/>
  <c r="BM94" i="7" s="1"/>
  <c r="AO19" i="7"/>
  <c r="BM19" i="7" s="1"/>
  <c r="AU29" i="7"/>
  <c r="BS29" i="7" s="1"/>
  <c r="AU118" i="7"/>
  <c r="BS118" i="7" s="1"/>
  <c r="AU58" i="7"/>
  <c r="BS58" i="7" s="1"/>
  <c r="AU14" i="7"/>
  <c r="BS14" i="7" s="1"/>
  <c r="AU32" i="7"/>
  <c r="BS32" i="7" s="1"/>
  <c r="AQ115" i="7"/>
  <c r="BO115" i="7" s="1"/>
  <c r="AQ56" i="7"/>
  <c r="BO56" i="7" s="1"/>
  <c r="AQ132" i="7"/>
  <c r="BO132" i="7" s="1"/>
  <c r="AQ108" i="7"/>
  <c r="BO108" i="7" s="1"/>
  <c r="AW108" i="7"/>
  <c r="BU108" i="7" s="1"/>
  <c r="AW76" i="7"/>
  <c r="BU76" i="7" s="1"/>
  <c r="AW66" i="7"/>
  <c r="BU66" i="7" s="1"/>
  <c r="AW126" i="7"/>
  <c r="BU126" i="7" s="1"/>
  <c r="AV19" i="7"/>
  <c r="BT19" i="7" s="1"/>
  <c r="AV138" i="7"/>
  <c r="BT138" i="7" s="1"/>
  <c r="AV122" i="7"/>
  <c r="BT122" i="7" s="1"/>
  <c r="AV15" i="7"/>
  <c r="BT15" i="7" s="1"/>
  <c r="AV99" i="7"/>
  <c r="BT99" i="7" s="1"/>
  <c r="AY109" i="7"/>
  <c r="BW109" i="7" s="1"/>
  <c r="AY107" i="7"/>
  <c r="BW107" i="7" s="1"/>
  <c r="AY35" i="7"/>
  <c r="BW35" i="7" s="1"/>
  <c r="AZ129" i="7"/>
  <c r="BX129" i="7" s="1"/>
  <c r="AZ10" i="7"/>
  <c r="BX10" i="7" s="1"/>
  <c r="AZ139" i="7"/>
  <c r="BX139" i="7" s="1"/>
  <c r="AZ111" i="7"/>
  <c r="BX111" i="7" s="1"/>
  <c r="AZ81" i="7"/>
  <c r="BX81" i="7" s="1"/>
  <c r="AS39" i="7"/>
  <c r="BQ39" i="7" s="1"/>
  <c r="AS75" i="7"/>
  <c r="BQ75" i="7" s="1"/>
  <c r="AS51" i="7"/>
  <c r="BQ51" i="7" s="1"/>
  <c r="AS57" i="7"/>
  <c r="BQ57" i="7" s="1"/>
  <c r="AP39" i="7"/>
  <c r="BN39" i="7" s="1"/>
  <c r="AP71" i="7"/>
  <c r="BN71" i="7" s="1"/>
  <c r="AP90" i="7"/>
  <c r="BN90" i="7" s="1"/>
  <c r="AP131" i="7"/>
  <c r="BN131" i="7" s="1"/>
  <c r="AR104" i="7"/>
  <c r="BP104" i="7" s="1"/>
  <c r="AR88" i="7"/>
  <c r="BP88" i="7" s="1"/>
  <c r="AR47" i="7"/>
  <c r="BP47" i="7" s="1"/>
  <c r="AR39" i="7"/>
  <c r="BP39" i="7" s="1"/>
  <c r="AR72" i="7"/>
  <c r="BP72" i="7" s="1"/>
  <c r="AX47" i="7"/>
  <c r="BV47" i="7" s="1"/>
  <c r="AX53" i="7"/>
  <c r="BV53" i="7" s="1"/>
  <c r="AX114" i="7"/>
  <c r="BV114" i="7" s="1"/>
  <c r="AX81" i="7"/>
  <c r="BV81" i="7" s="1"/>
  <c r="AT72" i="7"/>
  <c r="BR72" i="7" s="1"/>
  <c r="AT44" i="7"/>
  <c r="BR44" i="7" s="1"/>
  <c r="AT46" i="7"/>
  <c r="BR46" i="7" s="1"/>
  <c r="AT87" i="7"/>
  <c r="BR87" i="7" s="1"/>
  <c r="AO53" i="7"/>
  <c r="BM53" i="7" s="1"/>
  <c r="AO135" i="7"/>
  <c r="BM135" i="7" s="1"/>
  <c r="AO97" i="7"/>
  <c r="BM97" i="7" s="1"/>
  <c r="AO44" i="7"/>
  <c r="BM44" i="7" s="1"/>
  <c r="AU21" i="7"/>
  <c r="BS21" i="7" s="1"/>
  <c r="AU132" i="7"/>
  <c r="BS132" i="7" s="1"/>
  <c r="AU105" i="7"/>
  <c r="BS105" i="7" s="1"/>
  <c r="AU37" i="7"/>
  <c r="BS37" i="7" s="1"/>
  <c r="AU22" i="7"/>
  <c r="BS22" i="7" s="1"/>
  <c r="AQ11" i="7"/>
  <c r="BO11" i="7" s="1"/>
  <c r="AQ47" i="7"/>
  <c r="BO47" i="7" s="1"/>
  <c r="AQ83" i="7"/>
  <c r="BO83" i="7" s="1"/>
  <c r="AQ113" i="7"/>
  <c r="BO113" i="7" s="1"/>
  <c r="AW39" i="7"/>
  <c r="BU39" i="7" s="1"/>
  <c r="AW100" i="7"/>
  <c r="BU100" i="7" s="1"/>
  <c r="AW8" i="7"/>
  <c r="BU8" i="7" s="1"/>
  <c r="AW129" i="7"/>
  <c r="BU129" i="7" s="1"/>
  <c r="AV54" i="7"/>
  <c r="BT54" i="7" s="1"/>
  <c r="AV14" i="7"/>
  <c r="BT14" i="7" s="1"/>
  <c r="AV7" i="7"/>
  <c r="BT7" i="7" s="1"/>
  <c r="AV38" i="7"/>
  <c r="BT38" i="7" s="1"/>
  <c r="AV18" i="7"/>
  <c r="BT18" i="7" s="1"/>
  <c r="AY120" i="7"/>
  <c r="BW120" i="7" s="1"/>
  <c r="AY74" i="7"/>
  <c r="BW74" i="7" s="1"/>
  <c r="AY106" i="7"/>
  <c r="BW106" i="7" s="1"/>
  <c r="AY11" i="7"/>
  <c r="BW11" i="7" s="1"/>
  <c r="AZ40" i="7"/>
  <c r="BX40" i="7" s="1"/>
  <c r="AZ109" i="7"/>
  <c r="BX109" i="7" s="1"/>
  <c r="AZ22" i="7"/>
  <c r="BX22" i="7" s="1"/>
  <c r="AZ16" i="7"/>
  <c r="BX16" i="7" s="1"/>
  <c r="AS70" i="7"/>
  <c r="BQ70" i="7" s="1"/>
  <c r="AS100" i="7"/>
  <c r="BQ100" i="7" s="1"/>
  <c r="AS63" i="7"/>
  <c r="BQ63" i="7" s="1"/>
  <c r="AS97" i="7"/>
  <c r="BQ97" i="7" s="1"/>
  <c r="AS90" i="7"/>
  <c r="BQ90" i="7" s="1"/>
  <c r="AP126" i="7"/>
  <c r="BN126" i="7" s="1"/>
  <c r="AP45" i="7"/>
  <c r="BN45" i="7" s="1"/>
  <c r="AP14" i="7"/>
  <c r="BN14" i="7" s="1"/>
  <c r="AP86" i="7"/>
  <c r="BN86" i="7" s="1"/>
  <c r="AR67" i="7"/>
  <c r="BP67" i="7" s="1"/>
  <c r="AR13" i="7"/>
  <c r="BP13" i="7" s="1"/>
  <c r="AR14" i="7"/>
  <c r="BP14" i="7" s="1"/>
  <c r="AR55" i="7"/>
  <c r="BP55" i="7" s="1"/>
  <c r="AX123" i="7"/>
  <c r="BV123" i="7" s="1"/>
  <c r="AX18" i="7"/>
  <c r="BV18" i="7" s="1"/>
  <c r="AX67" i="7"/>
  <c r="BV67" i="7" s="1"/>
  <c r="AX116" i="7"/>
  <c r="BV116" i="7" s="1"/>
  <c r="AX107" i="7"/>
  <c r="BV107" i="7" s="1"/>
  <c r="AT92" i="7"/>
  <c r="BR92" i="7" s="1"/>
  <c r="AT23" i="7"/>
  <c r="BR23" i="7" s="1"/>
  <c r="AT117" i="7"/>
  <c r="BR117" i="7" s="1"/>
  <c r="AT106" i="7"/>
  <c r="BR106" i="7" s="1"/>
  <c r="AO132" i="7"/>
  <c r="BM132" i="7" s="1"/>
  <c r="AO80" i="7"/>
  <c r="BM80" i="7" s="1"/>
  <c r="AO46" i="7"/>
  <c r="BM46" i="7" s="1"/>
  <c r="AO134" i="7"/>
  <c r="BM134" i="7" s="1"/>
  <c r="AU51" i="7"/>
  <c r="BS51" i="7" s="1"/>
  <c r="AU11" i="7"/>
  <c r="BS11" i="7" s="1"/>
  <c r="AU43" i="7"/>
  <c r="BS43" i="7" s="1"/>
  <c r="AU139" i="7"/>
  <c r="BS139" i="7" s="1"/>
  <c r="AQ66" i="7"/>
  <c r="BO66" i="7" s="1"/>
  <c r="AQ41" i="7"/>
  <c r="BO41" i="7" s="1"/>
  <c r="AQ14" i="7"/>
  <c r="BO14" i="7" s="1"/>
  <c r="AQ54" i="7"/>
  <c r="BO54" i="7" s="1"/>
  <c r="AQ21" i="7"/>
  <c r="BO21" i="7" s="1"/>
  <c r="AW52" i="7"/>
  <c r="BU52" i="7" s="1"/>
  <c r="AW19" i="7"/>
  <c r="BU19" i="7" s="1"/>
  <c r="AW34" i="7"/>
  <c r="BU34" i="7" s="1"/>
  <c r="AW22" i="7"/>
  <c r="BU22" i="7" s="1"/>
  <c r="AV21" i="7"/>
  <c r="BT21" i="7" s="1"/>
  <c r="AV129" i="7"/>
  <c r="BT129" i="7" s="1"/>
  <c r="AV142" i="7"/>
  <c r="BT142" i="7" s="1"/>
  <c r="AV95" i="7"/>
  <c r="BT95" i="7" s="1"/>
  <c r="EQ3" i="5"/>
  <c r="EQ3" i="1"/>
  <c r="AY3" i="7" l="1"/>
  <c r="BW3" i="7"/>
</calcChain>
</file>

<file path=xl/sharedStrings.xml><?xml version="1.0" encoding="utf-8"?>
<sst xmlns="http://schemas.openxmlformats.org/spreadsheetml/2006/main" count="2157" uniqueCount="585">
  <si>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</si>
  <si>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</si>
  <si>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</si>
  <si>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</si>
  <si>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</si>
  <si>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</si>
  <si>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</si>
  <si>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</si>
  <si>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</si>
  <si>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</si>
  <si>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</si>
  <si>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</si>
  <si>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</si>
  <si>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</si>
  <si>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</si>
  <si>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</si>
  <si>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</si>
  <si>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</si>
  <si>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</si>
  <si>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</si>
  <si>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</si>
  <si>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</si>
  <si>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</si>
  <si>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</si>
  <si>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</si>
  <si>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</si>
  <si>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</si>
  <si>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</si>
  <si>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</si>
  <si>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</si>
  <si>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</si>
  <si>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</si>
  <si>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</si>
  <si>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</si>
  <si>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</si>
  <si>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</si>
  <si>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</si>
  <si>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</si>
  <si>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</si>
  <si>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</si>
  <si>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</si>
  <si>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</si>
  <si>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</si>
  <si>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</si>
  <si>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</si>
  <si>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</si>
  <si>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</si>
  <si>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</si>
  <si>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</si>
  <si>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</si>
  <si>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</si>
  <si>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</si>
  <si>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</si>
  <si>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</si>
  <si>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</si>
  <si>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</si>
  <si>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</si>
  <si>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</si>
  <si>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</si>
  <si>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</si>
  <si>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</si>
  <si>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</si>
  <si>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</si>
  <si>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</si>
  <si>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</si>
  <si>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</si>
  <si>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</si>
  <si>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</si>
  <si>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</si>
  <si>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</si>
  <si>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</si>
  <si>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</si>
  <si>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</si>
  <si>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</si>
  <si>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</si>
  <si>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</si>
  <si>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</si>
  <si>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</si>
  <si>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</si>
  <si>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</si>
  <si>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</si>
  <si>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</si>
  <si>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</si>
  <si>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</si>
  <si>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</si>
  <si>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</si>
  <si>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</si>
  <si>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</si>
  <si>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</si>
  <si>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</si>
  <si>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</si>
  <si>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</si>
  <si>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</si>
  <si>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</si>
  <si>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</si>
  <si>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</si>
  <si>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</si>
  <si>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</si>
  <si>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</si>
  <si>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</si>
  <si>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</si>
  <si>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</si>
  <si>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</si>
  <si>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</si>
  <si>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</si>
  <si>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</si>
  <si>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</si>
  <si>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</si>
  <si>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</si>
  <si>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</si>
  <si>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</si>
  <si>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</si>
  <si>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</si>
  <si>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</si>
  <si>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</si>
  <si>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</si>
  <si>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</si>
  <si>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</si>
  <si>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</si>
  <si>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</si>
  <si>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</si>
  <si>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</si>
  <si>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</si>
  <si>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</si>
  <si>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</si>
  <si>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</si>
  <si>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</si>
  <si>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</si>
  <si>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</si>
  <si>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</si>
  <si>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</si>
  <si>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</si>
  <si>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</si>
  <si>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</si>
  <si>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</si>
  <si>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</si>
  <si>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</si>
  <si>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</si>
  <si>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</si>
  <si>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</si>
  <si>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</si>
  <si>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</si>
  <si>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</si>
  <si>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</si>
  <si>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</si>
  <si>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</si>
  <si>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</si>
  <si>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</si>
  <si>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</si>
  <si>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</si>
  <si>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</si>
  <si>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</si>
  <si>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</si>
  <si>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</si>
  <si>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</si>
  <si>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</si>
  <si>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</si>
  <si>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</si>
  <si>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</si>
  <si>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</si>
  <si>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</si>
  <si>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</si>
  <si>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</si>
  <si>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</si>
  <si>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</si>
  <si>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</si>
  <si>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</si>
  <si>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</si>
  <si>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</si>
  <si>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</si>
  <si>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</si>
  <si>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</si>
  <si>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</si>
  <si>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</si>
  <si>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</si>
  <si>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</si>
  <si>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</si>
  <si>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</si>
  <si>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</si>
  <si>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</si>
  <si>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</si>
  <si>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</si>
  <si>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</si>
  <si>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</si>
  <si>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</si>
  <si>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</si>
  <si>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</si>
  <si>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</si>
  <si>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</si>
  <si>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</si>
  <si>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</si>
  <si>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</si>
  <si>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</si>
  <si>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</si>
  <si>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</si>
  <si>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</si>
  <si>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</si>
  <si>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</si>
  <si>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</si>
  <si>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</si>
  <si>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McBride Lake Wind Facility</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</si>
  <si>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</si>
  <si>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</si>
  <si>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</si>
  <si>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</si>
  <si>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</si>
  <si>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</si>
  <si>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</si>
  <si>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</si>
  <si>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</si>
  <si>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</si>
  <si>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</si>
  <si>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</si>
  <si>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</si>
  <si>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</si>
  <si>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</si>
  <si>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</si>
  <si>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</si>
  <si>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</si>
  <si>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</si>
  <si>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</si>
  <si>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</si>
  <si>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</si>
  <si>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</si>
  <si>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</si>
  <si>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</si>
  <si>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</si>
  <si>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</si>
  <si>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</si>
  <si>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</si>
  <si>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</si>
  <si>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</si>
  <si>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</si>
  <si>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</si>
  <si>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</si>
  <si>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</si>
  <si>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</si>
  <si>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</si>
  <si>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 R. Milner</t>
  </si>
  <si>
    <t>Horseshoe Hydro Facility</t>
  </si>
  <si>
    <t>Summerview 1 Wind Facility</t>
  </si>
  <si>
    <t>Summerview 2 Wind Facility</t>
  </si>
  <si>
    <t>Interlakes Hydro Facility</t>
  </si>
  <si>
    <t>Cold Lake Industrial System</t>
  </si>
  <si>
    <t>IOR3</t>
  </si>
  <si>
    <t>Kananaskis Hydro Facility</t>
  </si>
  <si>
    <t>Keephills #1</t>
  </si>
  <si>
    <t>Keephills #2</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</si>
  <si>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</si>
  <si>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</si>
  <si>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</si>
  <si>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</si>
  <si>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</si>
  <si>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</si>
  <si>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</si>
  <si>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</si>
  <si>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</si>
  <si>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</si>
  <si>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</si>
  <si>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</si>
  <si>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</si>
  <si>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</si>
  <si>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</si>
  <si>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</si>
  <si>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</si>
  <si>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</si>
  <si>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</si>
  <si>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</si>
  <si>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</si>
  <si>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</si>
  <si>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</si>
  <si>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</si>
  <si>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</si>
  <si>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</si>
  <si>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</si>
  <si>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</si>
  <si>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</si>
  <si>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</si>
  <si>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</si>
  <si>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</si>
  <si>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</si>
  <si>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</si>
  <si>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</si>
  <si>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</si>
  <si>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</si>
  <si>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</si>
  <si>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</si>
  <si>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</si>
  <si>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</si>
  <si>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</si>
  <si>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</si>
  <si>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</si>
  <si>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</si>
  <si>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</si>
  <si>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</si>
  <si>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</si>
  <si>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</si>
  <si>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</si>
  <si>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</si>
  <si>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</si>
  <si>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</si>
  <si>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</si>
  <si>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</si>
  <si>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</si>
  <si>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</si>
  <si>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</si>
  <si>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</si>
  <si>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</si>
  <si>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</si>
  <si>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</si>
  <si>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</si>
  <si>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</si>
  <si>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</si>
  <si>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</si>
  <si>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</si>
  <si>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</si>
  <si>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</si>
  <si>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</si>
  <si>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</si>
  <si>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</si>
  <si>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</si>
  <si>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</si>
  <si>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</si>
  <si>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</si>
  <si>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</si>
  <si>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</si>
  <si>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</si>
  <si>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</si>
  <si>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</si>
  <si>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</si>
  <si>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</si>
  <si>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</si>
  <si>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</si>
  <si>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</si>
  <si>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</si>
  <si>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</si>
  <si>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</si>
  <si>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</si>
  <si>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</si>
  <si>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</si>
  <si>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</si>
  <si>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</si>
  <si>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</si>
  <si>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</si>
  <si>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</si>
  <si>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</si>
  <si>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</si>
  <si>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</si>
  <si>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</si>
  <si>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</si>
  <si>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</si>
  <si>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</si>
  <si>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</si>
  <si>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</si>
  <si>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</si>
  <si>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</si>
  <si>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</si>
  <si>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</si>
  <si>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</si>
  <si>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</si>
  <si>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</si>
  <si>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</si>
  <si>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</si>
  <si>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</si>
  <si>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</si>
  <si>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</si>
  <si>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</si>
  <si>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</si>
  <si>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</si>
  <si>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</si>
  <si>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</si>
  <si>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</si>
  <si>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</si>
  <si>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</si>
  <si>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</si>
  <si>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</si>
  <si>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</si>
  <si>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</si>
  <si>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</si>
  <si>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</si>
  <si>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</si>
  <si>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</si>
  <si>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</si>
  <si>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</si>
  <si>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</si>
  <si>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</si>
  <si>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</si>
  <si>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</si>
  <si>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</si>
  <si>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</si>
  <si>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</si>
  <si>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</si>
  <si>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</si>
  <si>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</si>
  <si>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</si>
  <si>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</si>
  <si>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</si>
  <si>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</si>
  <si>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</si>
  <si>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</si>
  <si>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</si>
  <si>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</si>
  <si>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</si>
  <si>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</si>
  <si>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</si>
  <si>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</si>
  <si>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</si>
  <si>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</si>
  <si>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</si>
  <si>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</si>
  <si>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</si>
  <si>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</si>
  <si>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</si>
  <si>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</si>
  <si>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</si>
  <si>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</si>
  <si>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</si>
  <si>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</si>
  <si>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</si>
  <si>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</si>
  <si>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</si>
  <si>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</si>
  <si>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</si>
  <si>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</si>
  <si>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</si>
  <si>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</si>
  <si>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</si>
  <si>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</si>
  <si>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</si>
  <si>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</si>
  <si>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</si>
  <si>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</si>
  <si>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</si>
  <si>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</si>
  <si>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</si>
  <si>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</si>
  <si>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</si>
  <si>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</si>
  <si>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EEC</t>
  </si>
  <si>
    <t>VQW</t>
  </si>
  <si>
    <t>TAU</t>
  </si>
  <si>
    <t>TCN</t>
  </si>
  <si>
    <t>ENMP</t>
  </si>
  <si>
    <t>CAEC</t>
  </si>
  <si>
    <t>CMH</t>
  </si>
  <si>
    <t>CNRL</t>
  </si>
  <si>
    <t>EGPI</t>
  </si>
  <si>
    <t>DAIS</t>
  </si>
  <si>
    <t>DOW</t>
  </si>
  <si>
    <t>BOWA</t>
  </si>
  <si>
    <t>ENCR</t>
  </si>
  <si>
    <t>EEMI</t>
  </si>
  <si>
    <t>TCES</t>
  </si>
  <si>
    <t>PWX</t>
  </si>
  <si>
    <t>CPW</t>
  </si>
  <si>
    <t>EPDG</t>
  </si>
  <si>
    <t>MPLP</t>
  </si>
  <si>
    <t>ESSO</t>
  </si>
  <si>
    <t>KHW</t>
  </si>
  <si>
    <t>MANH</t>
  </si>
  <si>
    <t>MEGE</t>
  </si>
  <si>
    <t>SCE</t>
  </si>
  <si>
    <t>MSCG</t>
  </si>
  <si>
    <t>GPWF</t>
  </si>
  <si>
    <t>APNC</t>
  </si>
  <si>
    <t>NPC</t>
  </si>
  <si>
    <t>GPI</t>
  </si>
  <si>
    <t>NXI</t>
  </si>
  <si>
    <t>CUPC</t>
  </si>
  <si>
    <t>ACRL</t>
  </si>
  <si>
    <t>REMC</t>
  </si>
  <si>
    <t>SCL</t>
  </si>
  <si>
    <t>SCR</t>
  </si>
  <si>
    <t>SEPI</t>
  </si>
  <si>
    <t>SHEL</t>
  </si>
  <si>
    <t>ASTC</t>
  </si>
  <si>
    <t>EPPA</t>
  </si>
  <si>
    <t>NESI</t>
  </si>
  <si>
    <t>TEN</t>
  </si>
  <si>
    <t>WEYR</t>
  </si>
  <si>
    <t>Identifier</t>
  </si>
  <si>
    <t>Cowley Ridge Expansion #1 Wind Facility</t>
  </si>
  <si>
    <t>Cowley Ridge Expansion #2 Wind Facility</t>
  </si>
  <si>
    <t>Cowley North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</si>
  <si>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</si>
  <si>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</si>
  <si>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</si>
  <si>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</si>
  <si>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</si>
  <si>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</si>
  <si>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</si>
  <si>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</si>
  <si>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</si>
  <si>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</si>
  <si>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</si>
  <si>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</si>
  <si>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</si>
  <si>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</si>
  <si>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</si>
  <si>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</si>
  <si>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</si>
  <si>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</si>
  <si>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</si>
  <si>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</si>
  <si>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</si>
  <si>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</si>
  <si>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</si>
  <si>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</si>
  <si>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Calgary Energy Centre #1</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</si>
  <si>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</si>
  <si>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</si>
  <si>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</si>
  <si>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</si>
  <si>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</si>
  <si>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</si>
  <si>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</si>
  <si>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</si>
  <si>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</si>
  <si>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</si>
  <si>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</si>
  <si>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</si>
  <si>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</si>
  <si>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</si>
  <si>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</si>
  <si>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</si>
  <si>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</si>
  <si>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</si>
  <si>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</si>
  <si>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</si>
  <si>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</si>
  <si>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</si>
  <si>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</si>
  <si>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</si>
  <si>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</si>
  <si>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</si>
  <si>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</si>
  <si>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341S025</t>
  </si>
  <si>
    <t>Syncrude Industrial System DOS</t>
  </si>
  <si>
    <t>CETC</t>
  </si>
  <si>
    <t>Contract 6</t>
  </si>
  <si>
    <t>FortisAlberta Reversing POD - Waupisoo (405S)</t>
  </si>
  <si>
    <t>Taylor Wind Facility</t>
  </si>
  <si>
    <t>CONS</t>
  </si>
  <si>
    <t>CGEI</t>
  </si>
  <si>
    <t>CECI</t>
  </si>
  <si>
    <t>AP00</t>
  </si>
  <si>
    <t>Wabamun #4</t>
  </si>
  <si>
    <t>Module C DOS Adjustments Detail - 2010</t>
  </si>
  <si>
    <t>CGEC</t>
  </si>
  <si>
    <t>Note: Bank Rate for Dec 2020 to Feb 2021 based on Bank Rate for Nov 2020.</t>
  </si>
  <si>
    <t>Estimate - December 14, 2020</t>
  </si>
  <si>
    <t>Module C Initial Adjustments - 2010</t>
  </si>
  <si>
    <t>Module C Corrected Adjustments - 2010</t>
  </si>
  <si>
    <t>Recalculated Loss Factor (Corrected), %</t>
  </si>
  <si>
    <t>Recalculated Losses Charge (Credit) (Corrected), $</t>
  </si>
  <si>
    <t>Total Recalculated Losses Charges (Credits) (Corrected), $</t>
  </si>
  <si>
    <t>Recalculated Rider E Charge (Credit) (Corrected), $</t>
  </si>
  <si>
    <t>Recalculated Rider E (Corrected), %</t>
  </si>
  <si>
    <t>Losses Adjustment Charge (Refund) (Corrected), $</t>
  </si>
  <si>
    <t>Total Losses Adjustment Charges (Refunds) (Corrected), $</t>
  </si>
  <si>
    <t>GST Charge (Refund) (Corrected), $</t>
  </si>
  <si>
    <t>Total GST Charges (Refunds) (Corrected), $</t>
  </si>
  <si>
    <t>Interest Charge (Refund) (Corrected), $ (Using Cumulative Interest Rate Below)</t>
  </si>
  <si>
    <t>Module C Adjustment Charge (Refund) (Corrected), $</t>
  </si>
  <si>
    <t>Total Module C Adjustments Charges (Refunds) (Corrected), $</t>
  </si>
  <si>
    <t>Losses Adjustment Correction Charge (Refund), $</t>
  </si>
  <si>
    <t>Total Losses Adjustment Correction Charges (Refunds), $</t>
  </si>
  <si>
    <t>[Losses Adjustment Charge (Corrected) – Losses Adjustment Charge (Initial)]</t>
  </si>
  <si>
    <t>GST Correction Charge (Refund), $</t>
  </si>
  <si>
    <t>Total GST Correction Charges (Refunds), $</t>
  </si>
  <si>
    <t>[GST Charge (Corrected) – GST Charge (Initial)]</t>
  </si>
  <si>
    <t>Interest Correction Charge (Refund) to Feb 2021, $ (Using Cumulative Interest Rate Below)</t>
  </si>
  <si>
    <t>[Interest Charge (Corrected) – Interest Charge (Initial)]</t>
  </si>
  <si>
    <t>Module C Adjustment Correction Charge (Refund), $</t>
  </si>
  <si>
    <t>Total Module C Adjustments Correction Charges (Refunds), $</t>
  </si>
  <si>
    <t>[Losses Adjustment Correction Charge + GST Correction + Interest Correction Charge to Feb 2021]</t>
  </si>
  <si>
    <t>Additional Correction Interest Charge (Refund) to Dec 2021, $ (Using True-Up Interest Rate Below)</t>
  </si>
  <si>
    <t>[Module C Adjustments Correction Charge × True-Up Interest Rate]</t>
  </si>
  <si>
    <t>Module C Adjustment Correction Charge (Refund) With Interest, $</t>
  </si>
  <si>
    <t>Total Module C Adjustments Correction Charges (Refunds) With Interest, $</t>
  </si>
  <si>
    <t>[Module C Adjustment Correction Charge + Additional Correction Interest Charge]</t>
  </si>
  <si>
    <t>Module C Correction Adjustments - 2010</t>
  </si>
  <si>
    <t>Calgary Energy Centre</t>
  </si>
  <si>
    <t>Estimate - September 1, 2021</t>
  </si>
  <si>
    <t>Note: Bank Rate for Sep 2021 to Dec 2021 based on Bank Rate for Aug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</si>
</sst>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quot;%&quot;_);[Red]\(0.00&quot;%&quot;\)"/>
    <numFmt numFmtId="165" formatCode="0.00%_);[Red]\(0.00%\)"/>
    <numFmt numFmtId="166" formatCode="_(??0.00%_);[Red]\(??0.00%\)"/>
    <numFmt numFmtId="167" formatCode="mmm\ yyyy;@"/>
    <numFmt numFmtId="168" formatCode="mmm\ yyyy_)"/>
    <numFmt numFmtId="169" formatCode="#,##0.00_);[Red]\(#,##0.00\);@_)"/>
    <numFmt numFmtId="170" formatCode="0.00%_);[Red]\(0.00%\);@_)"/>
    <numFmt numFmtId="171" formatCode="_(??0.0000%_);[Red]\(??0.0000%\)"/>
    <numFmt numFmtId="172"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43" fontId="2" fillId="0" borderId="0" applyFont="0" applyFill="0" applyBorder="0" applyAlignment="0" applyProtection="0"/>
    <xf numFmtId="0" fontId="2" fillId="0" borderId="0"/>
    <xf numFmtId="0" fontId="4" fillId="0" borderId="0" applyNumberFormat="0" applyFill="0" applyBorder="0" applyAlignment="0" applyProtection="0"/>
  </cellStyleXfs>
  <cellXfs count="86">
    <xf numFmtId="0" fontId="0" fillId="0" borderId="0" xfId="0"/>
    <xf numFmtId="49" fontId="0" fillId="0" borderId="0" xfId="0" applyNumberFormat="1"/>
    <xf numFmtId="164" fontId="0" fillId="0" borderId="0" xfId="0" applyNumberFormat="1"/>
    <xf numFmtId="165" fontId="0" fillId="0" borderId="0" xfId="0" applyNumberFormat="1"/>
    <xf numFmtId="164" fontId="1" fillId="0" borderId="0" xfId="0" applyNumberFormat="1" applyFont="1"/>
    <xf numFmtId="165" fontId="1" fillId="2" borderId="0" xfId="0" applyNumberFormat="1" applyFont="1" applyFill="1"/>
    <xf numFmtId="165" fontId="0" fillId="2" borderId="0" xfId="0" applyNumberFormat="1" applyFill="1"/>
    <xf numFmtId="167" fontId="0" fillId="0" borderId="0" xfId="0" applyNumberFormat="1"/>
    <xf numFmtId="168" fontId="0" fillId="0" borderId="0" xfId="0" applyNumberFormat="1"/>
    <xf numFmtId="168" fontId="0" fillId="2" borderId="0" xfId="0" applyNumberFormat="1" applyFill="1"/>
    <xf numFmtId="168" fontId="0" fillId="0" borderId="0" xfId="0" applyNumberFormat="1" applyFill="1"/>
    <xf numFmtId="167" fontId="1" fillId="2" borderId="0" xfId="0" applyNumberFormat="1" applyFont="1" applyFill="1" applyBorder="1" applyAlignment="1">
      <alignment horizontal="center"/>
    </xf>
    <xf numFmtId="166" fontId="1" fillId="2" borderId="0" xfId="0" applyNumberFormat="1" applyFont="1" applyFill="1" applyBorder="1" applyAlignment="1">
      <alignment horizontal="center"/>
    </xf>
    <xf numFmtId="167"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167" fontId="0" fillId="0" borderId="0" xfId="0" applyNumberFormat="1" applyAlignment="1">
      <alignment horizontal="center"/>
    </xf>
    <xf numFmtId="166" fontId="0" fillId="0" borderId="0" xfId="0" applyNumberFormat="1" applyAlignment="1">
      <alignment horizontal="center"/>
    </xf>
    <xf numFmtId="166" fontId="0" fillId="0" borderId="0" xfId="0" applyNumberFormat="1" applyFill="1" applyAlignment="1">
      <alignment horizontal="center"/>
    </xf>
    <xf numFmtId="166" fontId="0" fillId="3" borderId="0" xfId="0" applyNumberFormat="1" applyFill="1" applyAlignment="1">
      <alignment horizontal="center"/>
    </xf>
    <xf numFmtId="167" fontId="0" fillId="0" borderId="0" xfId="0" applyNumberFormat="1" applyAlignment="1">
      <alignment horizontal="left"/>
    </xf>
    <xf numFmtId="49" fontId="1" fillId="2" borderId="4" xfId="0" applyNumberFormat="1" applyFont="1" applyFill="1" applyBorder="1" applyAlignment="1">
      <alignment horizontal="center"/>
    </xf>
    <xf numFmtId="165" fontId="1" fillId="2" borderId="4" xfId="0" applyNumberFormat="1" applyFont="1" applyFill="1" applyBorder="1" applyAlignment="1">
      <alignment horizontal="center"/>
    </xf>
    <xf numFmtId="49" fontId="1" fillId="0" borderId="0" xfId="0" applyNumberFormat="1" applyFont="1"/>
    <xf numFmtId="169" fontId="1" fillId="0" borderId="0" xfId="0" applyNumberFormat="1" applyFont="1" applyFill="1" applyAlignment="1">
      <alignment horizontal="right"/>
    </xf>
    <xf numFmtId="169" fontId="1" fillId="2" borderId="0" xfId="0" applyNumberFormat="1" applyFont="1" applyFill="1" applyAlignment="1">
      <alignment horizontal="right"/>
    </xf>
    <xf numFmtId="169" fontId="1" fillId="0" borderId="2" xfId="0" applyNumberFormat="1" applyFont="1" applyFill="1" applyBorder="1" applyAlignment="1">
      <alignment horizontal="right"/>
    </xf>
    <xf numFmtId="167" fontId="4" fillId="0" borderId="0" xfId="3" applyNumberFormat="1" applyAlignment="1">
      <alignment horizontal="center"/>
    </xf>
    <xf numFmtId="167" fontId="4" fillId="0" borderId="0" xfId="3" applyNumberFormat="1" applyAlignment="1">
      <alignment horizontal="left"/>
    </xf>
    <xf numFmtId="170" fontId="0" fillId="0" borderId="0" xfId="0" applyNumberFormat="1" applyAlignment="1">
      <alignment horizontal="right"/>
    </xf>
    <xf numFmtId="0" fontId="1" fillId="0" borderId="0" xfId="0" applyFont="1"/>
    <xf numFmtId="169" fontId="1" fillId="0" borderId="0" xfId="0" applyNumberFormat="1" applyFont="1" applyFill="1" applyBorder="1" applyAlignment="1">
      <alignment horizontal="right"/>
    </xf>
    <xf numFmtId="169" fontId="0" fillId="0" borderId="0" xfId="0" applyNumberFormat="1" applyFill="1"/>
    <xf numFmtId="169" fontId="0" fillId="2" borderId="0" xfId="0" applyNumberFormat="1" applyFill="1"/>
    <xf numFmtId="169" fontId="0" fillId="2" borderId="0" xfId="0" applyNumberFormat="1" applyFill="1" applyAlignment="1">
      <alignment horizontal="right"/>
    </xf>
    <xf numFmtId="169" fontId="0" fillId="0" borderId="0" xfId="0" applyNumberFormat="1" applyAlignment="1">
      <alignment horizontal="right"/>
    </xf>
    <xf numFmtId="169" fontId="1" fillId="2" borderId="0" xfId="0" applyNumberFormat="1" applyFont="1" applyFill="1" applyAlignment="1">
      <alignment horizontal="left"/>
    </xf>
    <xf numFmtId="169" fontId="1" fillId="2" borderId="1" xfId="0" applyNumberFormat="1" applyFont="1" applyFill="1" applyBorder="1" applyAlignment="1">
      <alignment horizontal="left"/>
    </xf>
    <xf numFmtId="168" fontId="0" fillId="2" borderId="0" xfId="0" applyNumberFormat="1" applyFill="1" applyAlignment="1">
      <alignment horizontal="right"/>
    </xf>
    <xf numFmtId="169" fontId="1" fillId="2" borderId="0" xfId="0" applyNumberFormat="1" applyFont="1" applyFill="1" applyBorder="1"/>
    <xf numFmtId="169" fontId="1" fillId="2" borderId="0" xfId="0" applyNumberFormat="1" applyFont="1" applyFill="1" applyBorder="1" applyAlignment="1">
      <alignment horizontal="right"/>
    </xf>
    <xf numFmtId="169" fontId="1" fillId="2" borderId="0" xfId="0" applyNumberFormat="1" applyFont="1" applyFill="1" applyBorder="1" applyAlignment="1"/>
    <xf numFmtId="164" fontId="1" fillId="2" borderId="0" xfId="0" applyNumberFormat="1" applyFont="1" applyFill="1"/>
    <xf numFmtId="164" fontId="0" fillId="2" borderId="0" xfId="0" applyNumberFormat="1" applyFill="1"/>
    <xf numFmtId="164" fontId="0" fillId="2" borderId="5" xfId="0" applyNumberFormat="1" applyFill="1" applyBorder="1"/>
    <xf numFmtId="169" fontId="1" fillId="2" borderId="2" xfId="0" applyNumberFormat="1" applyFont="1" applyFill="1" applyBorder="1" applyAlignment="1">
      <alignment horizontal="right"/>
    </xf>
    <xf numFmtId="171" fontId="1" fillId="2" borderId="0" xfId="0" applyNumberFormat="1" applyFont="1" applyFill="1" applyBorder="1" applyAlignment="1">
      <alignment horizontal="center"/>
    </xf>
    <xf numFmtId="171" fontId="1" fillId="2" borderId="4" xfId="0" applyNumberFormat="1" applyFont="1" applyFill="1" applyBorder="1" applyAlignment="1">
      <alignment horizontal="center"/>
    </xf>
    <xf numFmtId="171"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2" fontId="0" fillId="0" borderId="0" xfId="0" applyNumberFormat="1"/>
    <xf numFmtId="172" fontId="1" fillId="0" borderId="0" xfId="0" applyNumberFormat="1" applyFont="1"/>
    <xf numFmtId="172" fontId="1" fillId="0" borderId="1" xfId="0" applyNumberFormat="1" applyFont="1" applyFill="1" applyBorder="1"/>
    <xf numFmtId="172" fontId="1" fillId="0" borderId="2" xfId="0" applyNumberFormat="1" applyFont="1" applyFill="1" applyBorder="1"/>
    <xf numFmtId="169" fontId="0" fillId="0" borderId="0" xfId="0" applyNumberFormat="1"/>
    <xf numFmtId="169" fontId="1" fillId="2" borderId="0" xfId="0" applyNumberFormat="1" applyFont="1" applyFill="1"/>
    <xf numFmtId="169" fontId="1" fillId="2" borderId="1" xfId="0" applyNumberFormat="1" applyFont="1" applyFill="1" applyBorder="1"/>
    <xf numFmtId="169" fontId="1" fillId="2" borderId="2" xfId="0" applyNumberFormat="1" applyFont="1" applyFill="1" applyBorder="1"/>
    <xf numFmtId="169" fontId="1" fillId="0" borderId="1" xfId="0" applyNumberFormat="1" applyFont="1" applyFill="1" applyBorder="1"/>
    <xf numFmtId="169" fontId="1" fillId="0" borderId="2" xfId="0" applyNumberFormat="1" applyFont="1" applyFill="1" applyBorder="1"/>
    <xf numFmtId="169" fontId="1" fillId="0" borderId="0" xfId="0" applyNumberFormat="1" applyFont="1" applyFill="1"/>
    <xf numFmtId="170" fontId="0" fillId="0" borderId="0" xfId="0" applyNumberFormat="1" applyFill="1"/>
    <xf numFmtId="170" fontId="1" fillId="2" borderId="3" xfId="0" applyNumberFormat="1" applyFont="1" applyFill="1" applyBorder="1"/>
    <xf numFmtId="172" fontId="1" fillId="0" borderId="0" xfId="0" applyNumberFormat="1" applyFont="1" applyFill="1" applyBorder="1"/>
    <xf numFmtId="172" fontId="0" fillId="0" borderId="5" xfId="0" applyNumberFormat="1" applyBorder="1"/>
    <xf numFmtId="169" fontId="1" fillId="0" borderId="0" xfId="0" applyNumberFormat="1" applyFont="1" applyFill="1" applyBorder="1"/>
    <xf numFmtId="169" fontId="0" fillId="0" borderId="5" xfId="0" applyNumberFormat="1" applyFill="1" applyBorder="1"/>
    <xf numFmtId="169" fontId="1" fillId="0" borderId="0" xfId="0" applyNumberFormat="1" applyFont="1" applyFill="1" applyBorder="1" applyAlignment="1"/>
    <xf numFmtId="169" fontId="0" fillId="2" borderId="5" xfId="0" applyNumberFormat="1" applyFill="1" applyBorder="1"/>
    <xf numFmtId="165" fontId="0" fillId="2" borderId="5" xfId="0" applyNumberFormat="1" applyFill="1" applyBorder="1"/>
    <xf numFmtId="169" fontId="1" fillId="2" borderId="2" xfId="0" applyNumberFormat="1" applyFont="1" applyFill="1" applyBorder="1" applyAlignment="1">
      <alignment horizontal="right"/>
    </xf>
    <xf numFmtId="169" fontId="1" fillId="0" borderId="2" xfId="0" applyNumberFormat="1" applyFont="1" applyFill="1" applyBorder="1" applyAlignment="1">
      <alignment horizontal="right"/>
    </xf>
    <xf numFmtId="167" fontId="1" fillId="2" borderId="0" xfId="0" applyNumberFormat="1" applyFont="1" applyFill="1" applyAlignment="1">
      <alignment horizontal="center"/>
    </xf>
    <xf numFmtId="166" fontId="1" fillId="2" borderId="0" xfId="0" applyNumberFormat="1" applyFont="1" applyFill="1" applyAlignment="1">
      <alignment horizontal="center"/>
    </xf>
    <xf numFmtId="171" fontId="1" fillId="2" borderId="0" xfId="0" applyNumberFormat="1" applyFont="1" applyFill="1" applyAlignment="1">
      <alignment horizontal="center"/>
    </xf>
    <xf numFmtId="0" fontId="1" fillId="2" borderId="0" xfId="0" applyFont="1" applyFill="1" applyAlignment="1">
      <alignment horizontal="center"/>
    </xf>
    <xf numFmtId="169" fontId="1" fillId="2" borderId="2" xfId="0" applyNumberFormat="1" applyFont="1" applyFill="1" applyBorder="1" applyAlignment="1">
      <alignment horizontal="right"/>
    </xf>
    <xf numFmtId="169" fontId="1" fillId="2" borderId="3" xfId="0" applyNumberFormat="1" applyFont="1" applyFill="1" applyBorder="1" applyAlignment="1">
      <alignment horizontal="right"/>
    </xf>
    <xf numFmtId="169" fontId="1" fillId="0" borderId="2" xfId="0" applyNumberFormat="1" applyFont="1" applyFill="1" applyBorder="1" applyAlignment="1">
      <alignment horizontal="right"/>
    </xf>
    <xf numFmtId="169" fontId="1" fillId="0" borderId="3" xfId="0" applyNumberFormat="1" applyFont="1" applyFill="1" applyBorder="1" applyAlignment="1">
      <alignment horizontal="right"/>
    </xf>
    <xf numFmtId="172" fontId="1" fillId="0" borderId="2" xfId="0" applyNumberFormat="1" applyFont="1" applyFill="1" applyBorder="1" applyAlignment="1">
      <alignment horizontal="right"/>
    </xf>
    <xf numFmtId="172" fontId="1" fillId="0" borderId="3" xfId="0" applyNumberFormat="1" applyFont="1" applyFill="1" applyBorder="1" applyAlignment="1">
      <alignment horizontal="right"/>
    </xf>
    <xf numFmtId="169" fontId="1" fillId="2" borderId="0" xfId="0" applyNumberFormat="1" applyFont="1" applyFill="1" applyBorder="1" applyAlignment="1">
      <alignment horizontal="right"/>
    </xf>
    <xf numFmtId="172" fontId="1" fillId="0" borderId="0" xfId="0" applyNumberFormat="1" applyFont="1" applyFill="1" applyBorder="1" applyAlignment="1">
      <alignment horizontal="right"/>
    </xf>
    <xf numFmtId="169"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ankofcanada.ca/rates/interest-rates/canadian-interest-rat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ankofcanada.ca/rates/interest-rates/canadian-interest-rat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5784-96E5-40EC-B7ED-CF311C02324F}">
  <dimension ref="A1:BX150"/>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5"/>
    <col min="17" max="40" width="12.7109375" style="31"/>
    <col min="41" max="46" width="12.85546875" style="55" bestFit="1" customWidth="1"/>
    <col min="47" max="47" width="13.28515625" style="55" bestFit="1" customWidth="1"/>
    <col min="48" max="51" width="12.85546875" style="55" bestFit="1" customWidth="1"/>
    <col min="52" max="52" width="12.7109375" style="55" customWidth="1"/>
    <col min="53" max="64" width="12.7109375" style="31"/>
    <col min="65" max="70" width="12.85546875" style="55" bestFit="1" customWidth="1"/>
    <col min="71" max="71" width="13.28515625" style="55" bestFit="1" customWidth="1"/>
    <col min="72" max="75" width="12.85546875" style="55" bestFit="1" customWidth="1"/>
    <col min="76" max="76" width="12.7109375" style="55" customWidth="1"/>
  </cols>
  <sheetData>
    <row r="1" spans="1:76" x14ac:dyDescent="0.25">
      <c r="A1" s="22" t="s">
        <v>581</v>
      </c>
    </row>
    <row r="2" spans="1:76" x14ac:dyDescent="0.25">
      <c r="A2" s="29" t="s">
        <v>583</v>
      </c>
      <c r="B2" s="22"/>
      <c r="E2" s="61" t="s">
        <v>565</v>
      </c>
      <c r="F2" s="61"/>
      <c r="G2" s="61"/>
      <c r="H2" s="61"/>
      <c r="I2" s="61"/>
      <c r="J2" s="61"/>
      <c r="K2" s="61"/>
      <c r="L2" s="61"/>
      <c r="M2" s="61"/>
      <c r="N2" s="61"/>
      <c r="O2" s="61"/>
      <c r="P2" s="23" t="s">
        <v>567</v>
      </c>
      <c r="Q2" s="56" t="s">
        <v>568</v>
      </c>
      <c r="R2" s="56"/>
      <c r="S2" s="56"/>
      <c r="T2" s="56"/>
      <c r="U2" s="56"/>
      <c r="V2" s="56"/>
      <c r="W2" s="56"/>
      <c r="X2" s="56"/>
      <c r="Y2" s="56"/>
      <c r="Z2" s="56"/>
      <c r="AA2" s="56"/>
      <c r="AB2" s="24" t="s">
        <v>570</v>
      </c>
      <c r="AC2" s="61" t="s">
        <v>571</v>
      </c>
      <c r="AD2" s="61"/>
      <c r="AE2" s="61"/>
      <c r="AF2" s="61"/>
      <c r="AG2" s="61"/>
      <c r="AH2" s="61"/>
      <c r="AI2" s="61"/>
      <c r="AJ2" s="61"/>
      <c r="AK2" s="61"/>
      <c r="AL2" s="61"/>
      <c r="AM2" s="61"/>
      <c r="AN2" s="23" t="s">
        <v>572</v>
      </c>
      <c r="AO2" s="56" t="s">
        <v>573</v>
      </c>
      <c r="AP2" s="32"/>
      <c r="AQ2" s="32"/>
      <c r="AR2" s="32"/>
      <c r="AS2" s="32"/>
      <c r="AT2" s="32"/>
      <c r="AU2" s="32"/>
      <c r="AV2" s="32"/>
      <c r="AW2" s="32"/>
      <c r="AX2" s="32"/>
      <c r="AY2" s="32"/>
      <c r="AZ2" s="24" t="s">
        <v>575</v>
      </c>
      <c r="BA2" s="61" t="s">
        <v>576</v>
      </c>
      <c r="BB2" s="61"/>
      <c r="BC2" s="61"/>
      <c r="BD2" s="61"/>
      <c r="BE2" s="61"/>
      <c r="BF2" s="61"/>
      <c r="BG2" s="61"/>
      <c r="BH2" s="61"/>
      <c r="BI2" s="61"/>
      <c r="BJ2" s="61"/>
      <c r="BK2" s="61"/>
      <c r="BL2" s="23" t="s">
        <v>577</v>
      </c>
      <c r="BM2" s="56" t="s">
        <v>578</v>
      </c>
      <c r="BN2" s="32"/>
      <c r="BO2" s="32"/>
      <c r="BP2" s="32"/>
      <c r="BQ2" s="32"/>
      <c r="BR2" s="32"/>
      <c r="BS2" s="32"/>
      <c r="BT2" s="32"/>
      <c r="BU2" s="32"/>
      <c r="BV2" s="32"/>
      <c r="BW2" s="32"/>
      <c r="BX2" s="24" t="s">
        <v>580</v>
      </c>
    </row>
    <row r="3" spans="1:76" x14ac:dyDescent="0.25">
      <c r="E3" s="59" t="s">
        <v>566</v>
      </c>
      <c r="F3" s="60"/>
      <c r="G3" s="60"/>
      <c r="H3" s="60"/>
      <c r="I3" s="60"/>
      <c r="J3" s="60"/>
      <c r="K3" s="60"/>
      <c r="L3" s="60"/>
      <c r="M3" s="60"/>
      <c r="N3" s="60"/>
      <c r="O3" s="79">
        <f ca="1">SUM(E5:P142)</f>
        <v>-141422.5699999994</v>
      </c>
      <c r="P3" s="80"/>
      <c r="Q3" s="57" t="s">
        <v>569</v>
      </c>
      <c r="R3" s="58"/>
      <c r="S3" s="58"/>
      <c r="T3" s="58"/>
      <c r="U3" s="58"/>
      <c r="V3" s="58"/>
      <c r="W3" s="58"/>
      <c r="X3" s="58"/>
      <c r="Y3" s="58"/>
      <c r="Z3" s="58"/>
      <c r="AA3" s="77">
        <f ca="1">SUM(Q5:AB142)</f>
        <v>-7071.0900000000338</v>
      </c>
      <c r="AB3" s="78"/>
      <c r="AC3" s="62">
        <f t="shared" ref="AC3:AN3" ca="1" si="0">VLOOKUP(AC4,CumulativeInterestRate,7,FALSE)</f>
        <v>0.2958688150310651</v>
      </c>
      <c r="AD3" s="62">
        <f t="shared" ca="1" si="0"/>
        <v>0.29417018489407881</v>
      </c>
      <c r="AE3" s="62">
        <f t="shared" ca="1" si="0"/>
        <v>0.29263593831873635</v>
      </c>
      <c r="AF3" s="62">
        <f t="shared" ca="1" si="0"/>
        <v>0.29093730818175007</v>
      </c>
      <c r="AG3" s="62">
        <f t="shared" ca="1" si="0"/>
        <v>0.28929347256531168</v>
      </c>
      <c r="AH3" s="62">
        <f t="shared" ca="1" si="0"/>
        <v>0.28759484242832539</v>
      </c>
      <c r="AI3" s="62">
        <f t="shared" ca="1" si="0"/>
        <v>0.28574552735983222</v>
      </c>
      <c r="AJ3" s="62">
        <f t="shared" ca="1" si="0"/>
        <v>0.28362223968859934</v>
      </c>
      <c r="AK3" s="62">
        <f t="shared" ca="1" si="0"/>
        <v>0.28149895201736647</v>
      </c>
      <c r="AL3" s="62">
        <f t="shared" ca="1" si="0"/>
        <v>0.27923867804476371</v>
      </c>
      <c r="AM3" s="62">
        <f t="shared" ca="1" si="0"/>
        <v>0.27690306160640754</v>
      </c>
      <c r="AN3" s="62">
        <f t="shared" ca="1" si="0"/>
        <v>0.27464278763380484</v>
      </c>
      <c r="AO3" s="57" t="s">
        <v>574</v>
      </c>
      <c r="AP3" s="58"/>
      <c r="AQ3" s="58"/>
      <c r="AR3" s="58"/>
      <c r="AS3" s="58"/>
      <c r="AT3" s="58"/>
      <c r="AU3" s="58"/>
      <c r="AV3" s="58"/>
      <c r="AW3" s="58"/>
      <c r="AX3" s="58"/>
      <c r="AY3" s="77">
        <f ca="1">SUM(AO5:AZ142)</f>
        <v>-189718.84000000032</v>
      </c>
      <c r="AZ3" s="78"/>
      <c r="BA3" s="62">
        <f t="shared" ref="BA3:BL3" ca="1" si="1">VLOOKUP(DATE(2021,2,1),AdjustmentsInterestRate,7,FALSE)</f>
        <v>1.66027397260274E-2</v>
      </c>
      <c r="BB3" s="62">
        <f t="shared" ca="1" si="1"/>
        <v>1.66027397260274E-2</v>
      </c>
      <c r="BC3" s="62">
        <f t="shared" ca="1" si="1"/>
        <v>1.66027397260274E-2</v>
      </c>
      <c r="BD3" s="62">
        <f t="shared" ca="1" si="1"/>
        <v>1.66027397260274E-2</v>
      </c>
      <c r="BE3" s="62">
        <f t="shared" ca="1" si="1"/>
        <v>1.66027397260274E-2</v>
      </c>
      <c r="BF3" s="62">
        <f t="shared" ca="1" si="1"/>
        <v>1.66027397260274E-2</v>
      </c>
      <c r="BG3" s="62">
        <f t="shared" ca="1" si="1"/>
        <v>1.66027397260274E-2</v>
      </c>
      <c r="BH3" s="62">
        <f t="shared" ca="1" si="1"/>
        <v>1.66027397260274E-2</v>
      </c>
      <c r="BI3" s="62">
        <f t="shared" ca="1" si="1"/>
        <v>1.66027397260274E-2</v>
      </c>
      <c r="BJ3" s="62">
        <f t="shared" ca="1" si="1"/>
        <v>1.66027397260274E-2</v>
      </c>
      <c r="BK3" s="62">
        <f t="shared" ca="1" si="1"/>
        <v>1.66027397260274E-2</v>
      </c>
      <c r="BL3" s="62">
        <f t="shared" ca="1" si="1"/>
        <v>1.66027397260274E-2</v>
      </c>
      <c r="BM3" s="57" t="s">
        <v>579</v>
      </c>
      <c r="BN3" s="58"/>
      <c r="BO3" s="58"/>
      <c r="BP3" s="58"/>
      <c r="BQ3" s="58"/>
      <c r="BR3" s="58"/>
      <c r="BS3" s="58"/>
      <c r="BT3" s="58"/>
      <c r="BU3" s="58"/>
      <c r="BV3" s="58"/>
      <c r="BW3" s="77">
        <f ca="1">SUM(BM5:BX142)</f>
        <v>-192066.76000000091</v>
      </c>
      <c r="BX3" s="78"/>
    </row>
    <row r="4" spans="1:76" s="7" customFormat="1" x14ac:dyDescent="0.25">
      <c r="A4" s="7" t="s">
        <v>8</v>
      </c>
      <c r="B4" s="1" t="s">
        <v>480</v>
      </c>
      <c r="C4" s="7" t="s">
        <v>9</v>
      </c>
      <c r="D4" s="7" t="s">
        <v>10</v>
      </c>
      <c r="E4" s="10">
        <v>40179</v>
      </c>
      <c r="F4" s="10">
        <v>40210</v>
      </c>
      <c r="G4" s="10">
        <v>40238</v>
      </c>
      <c r="H4" s="10">
        <v>40269</v>
      </c>
      <c r="I4" s="10">
        <v>40299</v>
      </c>
      <c r="J4" s="10">
        <v>40330</v>
      </c>
      <c r="K4" s="10">
        <v>40360</v>
      </c>
      <c r="L4" s="10">
        <v>40391</v>
      </c>
      <c r="M4" s="10">
        <v>40422</v>
      </c>
      <c r="N4" s="10">
        <v>40452</v>
      </c>
      <c r="O4" s="10">
        <v>40483</v>
      </c>
      <c r="P4" s="10">
        <v>40513</v>
      </c>
      <c r="Q4" s="9">
        <v>40179</v>
      </c>
      <c r="R4" s="9">
        <v>40210</v>
      </c>
      <c r="S4" s="9">
        <v>40238</v>
      </c>
      <c r="T4" s="9">
        <v>40269</v>
      </c>
      <c r="U4" s="9">
        <v>40299</v>
      </c>
      <c r="V4" s="9">
        <v>40330</v>
      </c>
      <c r="W4" s="9">
        <v>40360</v>
      </c>
      <c r="X4" s="9">
        <v>40391</v>
      </c>
      <c r="Y4" s="9">
        <v>40422</v>
      </c>
      <c r="Z4" s="9">
        <v>40452</v>
      </c>
      <c r="AA4" s="9">
        <v>40483</v>
      </c>
      <c r="AB4" s="9">
        <v>40513</v>
      </c>
      <c r="AC4" s="10">
        <v>40179</v>
      </c>
      <c r="AD4" s="10">
        <v>40210</v>
      </c>
      <c r="AE4" s="10">
        <v>40238</v>
      </c>
      <c r="AF4" s="10">
        <v>40269</v>
      </c>
      <c r="AG4" s="10">
        <v>40299</v>
      </c>
      <c r="AH4" s="10">
        <v>40330</v>
      </c>
      <c r="AI4" s="10">
        <v>40360</v>
      </c>
      <c r="AJ4" s="10">
        <v>40391</v>
      </c>
      <c r="AK4" s="10">
        <v>40422</v>
      </c>
      <c r="AL4" s="10">
        <v>40452</v>
      </c>
      <c r="AM4" s="10">
        <v>40483</v>
      </c>
      <c r="AN4" s="10">
        <v>40513</v>
      </c>
      <c r="AO4" s="9">
        <v>40179</v>
      </c>
      <c r="AP4" s="9">
        <v>40210</v>
      </c>
      <c r="AQ4" s="9">
        <v>40238</v>
      </c>
      <c r="AR4" s="9">
        <v>40269</v>
      </c>
      <c r="AS4" s="9">
        <v>40299</v>
      </c>
      <c r="AT4" s="9">
        <v>40330</v>
      </c>
      <c r="AU4" s="9">
        <v>40360</v>
      </c>
      <c r="AV4" s="9">
        <v>40391</v>
      </c>
      <c r="AW4" s="9">
        <v>40422</v>
      </c>
      <c r="AX4" s="9">
        <v>40452</v>
      </c>
      <c r="AY4" s="9">
        <v>40483</v>
      </c>
      <c r="AZ4" s="9">
        <v>40513</v>
      </c>
      <c r="BA4" s="10">
        <v>40179</v>
      </c>
      <c r="BB4" s="10">
        <v>40210</v>
      </c>
      <c r="BC4" s="10">
        <v>40238</v>
      </c>
      <c r="BD4" s="10">
        <v>40269</v>
      </c>
      <c r="BE4" s="10">
        <v>40299</v>
      </c>
      <c r="BF4" s="10">
        <v>40330</v>
      </c>
      <c r="BG4" s="10">
        <v>40360</v>
      </c>
      <c r="BH4" s="10">
        <v>40391</v>
      </c>
      <c r="BI4" s="10">
        <v>40422</v>
      </c>
      <c r="BJ4" s="10">
        <v>40452</v>
      </c>
      <c r="BK4" s="10">
        <v>40483</v>
      </c>
      <c r="BL4" s="10">
        <v>40513</v>
      </c>
      <c r="BM4" s="9">
        <v>40179</v>
      </c>
      <c r="BN4" s="9">
        <v>40210</v>
      </c>
      <c r="BO4" s="9">
        <v>40238</v>
      </c>
      <c r="BP4" s="9">
        <v>40269</v>
      </c>
      <c r="BQ4" s="9">
        <v>40299</v>
      </c>
      <c r="BR4" s="9">
        <v>40330</v>
      </c>
      <c r="BS4" s="9">
        <v>40360</v>
      </c>
      <c r="BT4" s="9">
        <v>40391</v>
      </c>
      <c r="BU4" s="9">
        <v>40422</v>
      </c>
      <c r="BV4" s="9">
        <v>40452</v>
      </c>
      <c r="BW4" s="9">
        <v>40483</v>
      </c>
      <c r="BX4" s="9">
        <v>40513</v>
      </c>
    </row>
    <row r="5" spans="1:76" x14ac:dyDescent="0.25">
      <c r="A5" t="s">
        <v>437</v>
      </c>
      <c r="B5" s="1" t="s">
        <v>148</v>
      </c>
      <c r="C5" t="str">
        <f t="shared" ref="C5:C68" ca="1" si="2">VLOOKUP($B5,LocationLookup,2,FALSE)</f>
        <v>0000001511</v>
      </c>
      <c r="D5" t="str">
        <f t="shared" ref="D5:D68" ca="1" si="3">VLOOKUP($C5,LossFactorLookup,2,FALSE)</f>
        <v>FortisAlberta Reversing POD - Fort Macleod (15S)</v>
      </c>
      <c r="E5" s="31">
        <f ca="1">'Module C Corrected'!CW5-'Module C Initial'!CW5</f>
        <v>0.10999999999999988</v>
      </c>
      <c r="F5" s="31">
        <f ca="1">'Module C Corrected'!CX5-'Module C Initial'!CX5</f>
        <v>0</v>
      </c>
      <c r="G5" s="31">
        <f ca="1">'Module C Corrected'!CY5-'Module C Initial'!CY5</f>
        <v>0.18000000000000016</v>
      </c>
      <c r="H5" s="31">
        <f ca="1">'Module C Corrected'!CZ5-'Module C Initial'!CZ5</f>
        <v>4.75</v>
      </c>
      <c r="I5" s="31">
        <f ca="1">'Module C Corrected'!DA5-'Module C Initial'!DA5</f>
        <v>9.1600000000000108</v>
      </c>
      <c r="J5" s="31">
        <f ca="1">'Module C Corrected'!DB5-'Module C Initial'!DB5</f>
        <v>0.17999999999999994</v>
      </c>
      <c r="K5" s="31">
        <f ca="1">'Module C Corrected'!DC5-'Module C Initial'!DC5</f>
        <v>0</v>
      </c>
      <c r="L5" s="31">
        <f ca="1">'Module C Corrected'!DD5-'Module C Initial'!DD5</f>
        <v>1.2300000000000022</v>
      </c>
      <c r="M5" s="31">
        <f ca="1">'Module C Corrected'!DE5-'Module C Initial'!DE5</f>
        <v>0</v>
      </c>
      <c r="N5" s="31">
        <f ca="1">'Module C Corrected'!DF5-'Module C Initial'!DF5</f>
        <v>5.0000000000000044E-2</v>
      </c>
      <c r="O5" s="31">
        <f ca="1">'Module C Corrected'!DG5-'Module C Initial'!DG5</f>
        <v>0</v>
      </c>
      <c r="P5" s="31">
        <f ca="1">'Module C Corrected'!DH5-'Module C Initial'!DH5</f>
        <v>2.2600000000000016</v>
      </c>
      <c r="Q5" s="32">
        <f ca="1">'Module C Corrected'!DI5-'Module C Initial'!DI5</f>
        <v>1.0000000000000002E-2</v>
      </c>
      <c r="R5" s="32">
        <f ca="1">'Module C Corrected'!DJ5-'Module C Initial'!DJ5</f>
        <v>0</v>
      </c>
      <c r="S5" s="32">
        <f ca="1">'Module C Corrected'!DK5-'Module C Initial'!DK5</f>
        <v>9.999999999999995E-3</v>
      </c>
      <c r="T5" s="32">
        <f ca="1">'Module C Corrected'!DL5-'Module C Initial'!DL5</f>
        <v>0.24</v>
      </c>
      <c r="U5" s="32">
        <f ca="1">'Module C Corrected'!DM5-'Module C Initial'!DM5</f>
        <v>0.45999999999999996</v>
      </c>
      <c r="V5" s="32">
        <f ca="1">'Module C Corrected'!DN5-'Module C Initial'!DN5</f>
        <v>9.999999999999995E-3</v>
      </c>
      <c r="W5" s="32">
        <f ca="1">'Module C Corrected'!DO5-'Module C Initial'!DO5</f>
        <v>0</v>
      </c>
      <c r="X5" s="32">
        <f ca="1">'Module C Corrected'!DP5-'Module C Initial'!DP5</f>
        <v>0.06</v>
      </c>
      <c r="Y5" s="32">
        <f ca="1">'Module C Corrected'!DQ5-'Module C Initial'!DQ5</f>
        <v>0</v>
      </c>
      <c r="Z5" s="32">
        <f ca="1">'Module C Corrected'!DR5-'Module C Initial'!DR5</f>
        <v>0.01</v>
      </c>
      <c r="AA5" s="32">
        <f ca="1">'Module C Corrected'!DS5-'Module C Initial'!DS5</f>
        <v>0</v>
      </c>
      <c r="AB5" s="32">
        <f ca="1">'Module C Corrected'!DT5-'Module C Initial'!DT5</f>
        <v>0.10999999999999999</v>
      </c>
      <c r="AC5" s="31">
        <f ca="1">'Module C Corrected'!DU5-'Module C Initial'!DU5</f>
        <v>0.03</v>
      </c>
      <c r="AD5" s="31">
        <f ca="1">'Module C Corrected'!DV5-'Module C Initial'!DV5</f>
        <v>0</v>
      </c>
      <c r="AE5" s="31">
        <f ca="1">'Module C Corrected'!DW5-'Module C Initial'!DW5</f>
        <v>4.9999999999999989E-2</v>
      </c>
      <c r="AF5" s="31">
        <f ca="1">'Module C Corrected'!DX5-'Module C Initial'!DX5</f>
        <v>1.379999999999999</v>
      </c>
      <c r="AG5" s="31">
        <f ca="1">'Module C Corrected'!DY5-'Module C Initial'!DY5</f>
        <v>2.6499999999999986</v>
      </c>
      <c r="AH5" s="31">
        <f ca="1">'Module C Corrected'!DZ5-'Module C Initial'!DZ5</f>
        <v>4.9999999999999989E-2</v>
      </c>
      <c r="AI5" s="31">
        <f ca="1">'Module C Corrected'!EA5-'Module C Initial'!EA5</f>
        <v>0</v>
      </c>
      <c r="AJ5" s="31">
        <f ca="1">'Module C Corrected'!EB5-'Module C Initial'!EB5</f>
        <v>0.34999999999999987</v>
      </c>
      <c r="AK5" s="31">
        <f ca="1">'Module C Corrected'!EC5-'Module C Initial'!EC5</f>
        <v>0</v>
      </c>
      <c r="AL5" s="31">
        <f ca="1">'Module C Corrected'!ED5-'Module C Initial'!ED5</f>
        <v>9.999999999999995E-3</v>
      </c>
      <c r="AM5" s="31">
        <f ca="1">'Module C Corrected'!EE5-'Module C Initial'!EE5</f>
        <v>0</v>
      </c>
      <c r="AN5" s="31">
        <f ca="1">'Module C Corrected'!EF5-'Module C Initial'!EF5</f>
        <v>0.61999999999999966</v>
      </c>
      <c r="AO5" s="32">
        <f ca="1">E5+Q5+AC5</f>
        <v>0.14999999999999988</v>
      </c>
      <c r="AP5" s="32">
        <f t="shared" ref="AP5:AZ20" ca="1" si="4">F5+R5+AD5</f>
        <v>0</v>
      </c>
      <c r="AQ5" s="32">
        <f t="shared" ca="1" si="4"/>
        <v>0.24000000000000016</v>
      </c>
      <c r="AR5" s="32">
        <f t="shared" ca="1" si="4"/>
        <v>6.3699999999999992</v>
      </c>
      <c r="AS5" s="32">
        <f t="shared" ca="1" si="4"/>
        <v>12.27000000000001</v>
      </c>
      <c r="AT5" s="32">
        <f t="shared" ca="1" si="4"/>
        <v>0.23999999999999994</v>
      </c>
      <c r="AU5" s="32">
        <f t="shared" ca="1" si="4"/>
        <v>0</v>
      </c>
      <c r="AV5" s="32">
        <f t="shared" ca="1" si="4"/>
        <v>1.6400000000000021</v>
      </c>
      <c r="AW5" s="32">
        <f t="shared" ca="1" si="4"/>
        <v>0</v>
      </c>
      <c r="AX5" s="32">
        <f t="shared" ca="1" si="4"/>
        <v>7.0000000000000034E-2</v>
      </c>
      <c r="AY5" s="32">
        <f t="shared" ca="1" si="4"/>
        <v>0</v>
      </c>
      <c r="AZ5" s="32">
        <f t="shared" ca="1" si="4"/>
        <v>2.9900000000000011</v>
      </c>
      <c r="BA5" s="31">
        <f ca="1">ROUND(E5*BA$3,2)</f>
        <v>0</v>
      </c>
      <c r="BB5" s="31">
        <f t="shared" ref="BB5:BB68" ca="1" si="5">ROUND(F5*BB$3,2)</f>
        <v>0</v>
      </c>
      <c r="BC5" s="31">
        <f t="shared" ref="BC5:BC68" ca="1" si="6">ROUND(G5*BC$3,2)</f>
        <v>0</v>
      </c>
      <c r="BD5" s="31">
        <f t="shared" ref="BD5:BD68" ca="1" si="7">ROUND(H5*BD$3,2)</f>
        <v>0.08</v>
      </c>
      <c r="BE5" s="31">
        <f t="shared" ref="BE5:BE68" ca="1" si="8">ROUND(I5*BE$3,2)</f>
        <v>0.15</v>
      </c>
      <c r="BF5" s="31">
        <f t="shared" ref="BF5:BF68" ca="1" si="9">ROUND(J5*BF$3,2)</f>
        <v>0</v>
      </c>
      <c r="BG5" s="31">
        <f t="shared" ref="BG5:BG68" ca="1" si="10">ROUND(K5*BG$3,2)</f>
        <v>0</v>
      </c>
      <c r="BH5" s="31">
        <f t="shared" ref="BH5:BH68" ca="1" si="11">ROUND(L5*BH$3,2)</f>
        <v>0.02</v>
      </c>
      <c r="BI5" s="31">
        <f t="shared" ref="BI5:BI68" ca="1" si="12">ROUND(M5*BI$3,2)</f>
        <v>0</v>
      </c>
      <c r="BJ5" s="31">
        <f t="shared" ref="BJ5:BJ68" ca="1" si="13">ROUND(N5*BJ$3,2)</f>
        <v>0</v>
      </c>
      <c r="BK5" s="31">
        <f t="shared" ref="BK5:BK68" ca="1" si="14">ROUND(O5*BK$3,2)</f>
        <v>0</v>
      </c>
      <c r="BL5" s="31">
        <f t="shared" ref="BL5:BL68" ca="1" si="15">ROUND(P5*BL$3,2)</f>
        <v>0.04</v>
      </c>
      <c r="BM5" s="32">
        <f ca="1">AO5+BA5</f>
        <v>0.14999999999999988</v>
      </c>
      <c r="BN5" s="32">
        <f t="shared" ref="BN5:BN68" ca="1" si="16">AP5+BB5</f>
        <v>0</v>
      </c>
      <c r="BO5" s="32">
        <f t="shared" ref="BO5:BO68" ca="1" si="17">AQ5+BC5</f>
        <v>0.24000000000000016</v>
      </c>
      <c r="BP5" s="32">
        <f t="shared" ref="BP5:BP68" ca="1" si="18">AR5+BD5</f>
        <v>6.4499999999999993</v>
      </c>
      <c r="BQ5" s="32">
        <f t="shared" ref="BQ5:BQ68" ca="1" si="19">AS5+BE5</f>
        <v>12.420000000000011</v>
      </c>
      <c r="BR5" s="32">
        <f t="shared" ref="BR5:BR68" ca="1" si="20">AT5+BF5</f>
        <v>0.23999999999999994</v>
      </c>
      <c r="BS5" s="32">
        <f t="shared" ref="BS5:BS68" ca="1" si="21">AU5+BG5</f>
        <v>0</v>
      </c>
      <c r="BT5" s="32">
        <f t="shared" ref="BT5:BT68" ca="1" si="22">AV5+BH5</f>
        <v>1.6600000000000021</v>
      </c>
      <c r="BU5" s="32">
        <f t="shared" ref="BU5:BU68" ca="1" si="23">AW5+BI5</f>
        <v>0</v>
      </c>
      <c r="BV5" s="32">
        <f t="shared" ref="BV5:BV68" ca="1" si="24">AX5+BJ5</f>
        <v>7.0000000000000034E-2</v>
      </c>
      <c r="BW5" s="32">
        <f t="shared" ref="BW5:BW68" ca="1" si="25">AY5+BK5</f>
        <v>0</v>
      </c>
      <c r="BX5" s="32">
        <f t="shared" ref="BX5:BX68" ca="1" si="26">AZ5+BL5</f>
        <v>3.0300000000000011</v>
      </c>
    </row>
    <row r="6" spans="1:76" x14ac:dyDescent="0.25">
      <c r="A6" t="s">
        <v>437</v>
      </c>
      <c r="B6" s="1" t="s">
        <v>156</v>
      </c>
      <c r="C6" t="str">
        <f t="shared" ca="1" si="2"/>
        <v>0000006711</v>
      </c>
      <c r="D6" t="str">
        <f t="shared" ca="1" si="3"/>
        <v>FortisAlberta Reversing POD - Stirling (67S)</v>
      </c>
      <c r="E6" s="31">
        <f ca="1">'Module C Corrected'!CW6-'Module C Initial'!CW6</f>
        <v>0</v>
      </c>
      <c r="F6" s="31">
        <f ca="1">'Module C Corrected'!CX6-'Module C Initial'!CX6</f>
        <v>0</v>
      </c>
      <c r="G6" s="31">
        <f ca="1">'Module C Corrected'!CY6-'Module C Initial'!CY6</f>
        <v>0</v>
      </c>
      <c r="H6" s="31">
        <f ca="1">'Module C Corrected'!CZ6-'Module C Initial'!CZ6</f>
        <v>0</v>
      </c>
      <c r="I6" s="31">
        <f ca="1">'Module C Corrected'!DA6-'Module C Initial'!DA6</f>
        <v>3.0000000000000002E-2</v>
      </c>
      <c r="J6" s="31">
        <f ca="1">'Module C Corrected'!DB6-'Module C Initial'!DB6</f>
        <v>0</v>
      </c>
      <c r="K6" s="31">
        <f ca="1">'Module C Corrected'!DC6-'Module C Initial'!DC6</f>
        <v>9.2100000000000009</v>
      </c>
      <c r="L6" s="31">
        <f ca="1">'Module C Corrected'!DD6-'Module C Initial'!DD6</f>
        <v>13.030000000000005</v>
      </c>
      <c r="M6" s="31">
        <f ca="1">'Module C Corrected'!DE6-'Module C Initial'!DE6</f>
        <v>6.53</v>
      </c>
      <c r="N6" s="31">
        <f ca="1">'Module C Corrected'!DF6-'Module C Initial'!DF6</f>
        <v>0.13</v>
      </c>
      <c r="O6" s="31">
        <f ca="1">'Module C Corrected'!DG6-'Module C Initial'!DG6</f>
        <v>0</v>
      </c>
      <c r="P6" s="31">
        <f ca="1">'Module C Corrected'!DH6-'Module C Initial'!DH6</f>
        <v>0</v>
      </c>
      <c r="Q6" s="32">
        <f ca="1">'Module C Corrected'!DI6-'Module C Initial'!DI6</f>
        <v>0</v>
      </c>
      <c r="R6" s="32">
        <f ca="1">'Module C Corrected'!DJ6-'Module C Initial'!DJ6</f>
        <v>0</v>
      </c>
      <c r="S6" s="32">
        <f ca="1">'Module C Corrected'!DK6-'Module C Initial'!DK6</f>
        <v>0</v>
      </c>
      <c r="T6" s="32">
        <f ca="1">'Module C Corrected'!DL6-'Module C Initial'!DL6</f>
        <v>0</v>
      </c>
      <c r="U6" s="32">
        <f ca="1">'Module C Corrected'!DM6-'Module C Initial'!DM6</f>
        <v>0</v>
      </c>
      <c r="V6" s="32">
        <f ca="1">'Module C Corrected'!DN6-'Module C Initial'!DN6</f>
        <v>0</v>
      </c>
      <c r="W6" s="32">
        <f ca="1">'Module C Corrected'!DO6-'Module C Initial'!DO6</f>
        <v>0.45999999999999996</v>
      </c>
      <c r="X6" s="32">
        <f ca="1">'Module C Corrected'!DP6-'Module C Initial'!DP6</f>
        <v>0.64999999999999991</v>
      </c>
      <c r="Y6" s="32">
        <f ca="1">'Module C Corrected'!DQ6-'Module C Initial'!DQ6</f>
        <v>0.32999999999999996</v>
      </c>
      <c r="Z6" s="32">
        <f ca="1">'Module C Corrected'!DR6-'Module C Initial'!DR6</f>
        <v>0</v>
      </c>
      <c r="AA6" s="32">
        <f ca="1">'Module C Corrected'!DS6-'Module C Initial'!DS6</f>
        <v>0</v>
      </c>
      <c r="AB6" s="32">
        <f ca="1">'Module C Corrected'!DT6-'Module C Initial'!DT6</f>
        <v>0</v>
      </c>
      <c r="AC6" s="31">
        <f ca="1">'Module C Corrected'!DU6-'Module C Initial'!DU6</f>
        <v>0</v>
      </c>
      <c r="AD6" s="31">
        <f ca="1">'Module C Corrected'!DV6-'Module C Initial'!DV6</f>
        <v>0</v>
      </c>
      <c r="AE6" s="31">
        <f ca="1">'Module C Corrected'!DW6-'Module C Initial'!DW6</f>
        <v>0</v>
      </c>
      <c r="AF6" s="31">
        <f ca="1">'Module C Corrected'!DX6-'Module C Initial'!DX6</f>
        <v>0</v>
      </c>
      <c r="AG6" s="31">
        <f ca="1">'Module C Corrected'!DY6-'Module C Initial'!DY6</f>
        <v>0</v>
      </c>
      <c r="AH6" s="31">
        <f ca="1">'Module C Corrected'!DZ6-'Module C Initial'!DZ6</f>
        <v>0</v>
      </c>
      <c r="AI6" s="31">
        <f ca="1">'Module C Corrected'!EA6-'Module C Initial'!EA6</f>
        <v>2.6300000000000003</v>
      </c>
      <c r="AJ6" s="31">
        <f ca="1">'Module C Corrected'!EB6-'Module C Initial'!EB6</f>
        <v>3.69</v>
      </c>
      <c r="AK6" s="31">
        <f ca="1">'Module C Corrected'!EC6-'Module C Initial'!EC6</f>
        <v>1.84</v>
      </c>
      <c r="AL6" s="31">
        <f ca="1">'Module C Corrected'!ED6-'Module C Initial'!ED6</f>
        <v>4.0000000000000008E-2</v>
      </c>
      <c r="AM6" s="31">
        <f ca="1">'Module C Corrected'!EE6-'Module C Initial'!EE6</f>
        <v>0</v>
      </c>
      <c r="AN6" s="31">
        <f ca="1">'Module C Corrected'!EF6-'Module C Initial'!EF6</f>
        <v>0</v>
      </c>
      <c r="AO6" s="32">
        <f t="shared" ref="AO6:AZ40" ca="1" si="27">E6+Q6+AC6</f>
        <v>0</v>
      </c>
      <c r="AP6" s="32">
        <f t="shared" ca="1" si="4"/>
        <v>0</v>
      </c>
      <c r="AQ6" s="32">
        <f t="shared" ca="1" si="4"/>
        <v>0</v>
      </c>
      <c r="AR6" s="32">
        <f t="shared" ca="1" si="4"/>
        <v>0</v>
      </c>
      <c r="AS6" s="32">
        <f t="shared" ca="1" si="4"/>
        <v>3.0000000000000002E-2</v>
      </c>
      <c r="AT6" s="32">
        <f t="shared" ca="1" si="4"/>
        <v>0</v>
      </c>
      <c r="AU6" s="32">
        <f t="shared" ca="1" si="4"/>
        <v>12.300000000000002</v>
      </c>
      <c r="AV6" s="32">
        <f t="shared" ca="1" si="4"/>
        <v>17.370000000000005</v>
      </c>
      <c r="AW6" s="32">
        <f t="shared" ca="1" si="4"/>
        <v>8.7000000000000011</v>
      </c>
      <c r="AX6" s="32">
        <f t="shared" ca="1" si="4"/>
        <v>0.17</v>
      </c>
      <c r="AY6" s="32">
        <f t="shared" ca="1" si="4"/>
        <v>0</v>
      </c>
      <c r="AZ6" s="32">
        <f t="shared" ca="1" si="4"/>
        <v>0</v>
      </c>
      <c r="BA6" s="31">
        <f t="shared" ref="BA6:BA69" ca="1" si="28">ROUND(E6*BA$3,2)</f>
        <v>0</v>
      </c>
      <c r="BB6" s="31">
        <f t="shared" ca="1" si="5"/>
        <v>0</v>
      </c>
      <c r="BC6" s="31">
        <f t="shared" ca="1" si="6"/>
        <v>0</v>
      </c>
      <c r="BD6" s="31">
        <f t="shared" ca="1" si="7"/>
        <v>0</v>
      </c>
      <c r="BE6" s="31">
        <f t="shared" ca="1" si="8"/>
        <v>0</v>
      </c>
      <c r="BF6" s="31">
        <f t="shared" ca="1" si="9"/>
        <v>0</v>
      </c>
      <c r="BG6" s="31">
        <f t="shared" ca="1" si="10"/>
        <v>0.15</v>
      </c>
      <c r="BH6" s="31">
        <f t="shared" ca="1" si="11"/>
        <v>0.22</v>
      </c>
      <c r="BI6" s="31">
        <f t="shared" ca="1" si="12"/>
        <v>0.11</v>
      </c>
      <c r="BJ6" s="31">
        <f t="shared" ca="1" si="13"/>
        <v>0</v>
      </c>
      <c r="BK6" s="31">
        <f t="shared" ca="1" si="14"/>
        <v>0</v>
      </c>
      <c r="BL6" s="31">
        <f t="shared" ca="1" si="15"/>
        <v>0</v>
      </c>
      <c r="BM6" s="32">
        <f t="shared" ref="BM6:BM69" ca="1" si="29">AO6+BA6</f>
        <v>0</v>
      </c>
      <c r="BN6" s="32">
        <f t="shared" ca="1" si="16"/>
        <v>0</v>
      </c>
      <c r="BO6" s="32">
        <f t="shared" ca="1" si="17"/>
        <v>0</v>
      </c>
      <c r="BP6" s="32">
        <f t="shared" ca="1" si="18"/>
        <v>0</v>
      </c>
      <c r="BQ6" s="32">
        <f t="shared" ca="1" si="19"/>
        <v>3.0000000000000002E-2</v>
      </c>
      <c r="BR6" s="32">
        <f t="shared" ca="1" si="20"/>
        <v>0</v>
      </c>
      <c r="BS6" s="32">
        <f t="shared" ca="1" si="21"/>
        <v>12.450000000000003</v>
      </c>
      <c r="BT6" s="32">
        <f t="shared" ca="1" si="22"/>
        <v>17.590000000000003</v>
      </c>
      <c r="BU6" s="32">
        <f t="shared" ca="1" si="23"/>
        <v>8.81</v>
      </c>
      <c r="BV6" s="32">
        <f t="shared" ca="1" si="24"/>
        <v>0.17</v>
      </c>
      <c r="BW6" s="32">
        <f t="shared" ca="1" si="25"/>
        <v>0</v>
      </c>
      <c r="BX6" s="32">
        <f t="shared" ca="1" si="26"/>
        <v>0</v>
      </c>
    </row>
    <row r="7" spans="1:76" x14ac:dyDescent="0.25">
      <c r="A7" t="s">
        <v>437</v>
      </c>
      <c r="B7" s="1" t="s">
        <v>149</v>
      </c>
      <c r="C7" t="str">
        <f t="shared" ca="1" si="2"/>
        <v>0000022911</v>
      </c>
      <c r="D7" t="str">
        <f t="shared" ca="1" si="3"/>
        <v>FortisAlberta Reversing POD - Glenwood (229S)</v>
      </c>
      <c r="E7" s="31">
        <f ca="1">'Module C Corrected'!CW7-'Module C Initial'!CW7</f>
        <v>0.16000000000000003</v>
      </c>
      <c r="F7" s="31">
        <f ca="1">'Module C Corrected'!CX7-'Module C Initial'!CX7</f>
        <v>0.05</v>
      </c>
      <c r="G7" s="31">
        <f ca="1">'Module C Corrected'!CY7-'Module C Initial'!CY7</f>
        <v>2.4899999999999984</v>
      </c>
      <c r="H7" s="31">
        <f ca="1">'Module C Corrected'!CZ7-'Module C Initial'!CZ7</f>
        <v>1.080000000000001</v>
      </c>
      <c r="I7" s="31">
        <f ca="1">'Module C Corrected'!DA7-'Module C Initial'!DA7</f>
        <v>70.549999999999955</v>
      </c>
      <c r="J7" s="31">
        <f ca="1">'Module C Corrected'!DB7-'Module C Initial'!DB7</f>
        <v>55.94</v>
      </c>
      <c r="K7" s="31">
        <f ca="1">'Module C Corrected'!DC7-'Module C Initial'!DC7</f>
        <v>57.269999999999996</v>
      </c>
      <c r="L7" s="31">
        <f ca="1">'Module C Corrected'!DD7-'Module C Initial'!DD7</f>
        <v>38.349999999999994</v>
      </c>
      <c r="M7" s="31">
        <f ca="1">'Module C Corrected'!DE7-'Module C Initial'!DE7</f>
        <v>56.049999999999983</v>
      </c>
      <c r="N7" s="31">
        <f ca="1">'Module C Corrected'!DF7-'Module C Initial'!DF7</f>
        <v>5</v>
      </c>
      <c r="O7" s="31">
        <f ca="1">'Module C Corrected'!DG7-'Module C Initial'!DG7</f>
        <v>2.6899999999999977</v>
      </c>
      <c r="P7" s="31">
        <f ca="1">'Module C Corrected'!DH7-'Module C Initial'!DH7</f>
        <v>0.56000000000000005</v>
      </c>
      <c r="Q7" s="32">
        <f ca="1">'Module C Corrected'!DI7-'Module C Initial'!DI7</f>
        <v>9.9999999999999985E-3</v>
      </c>
      <c r="R7" s="32">
        <f ca="1">'Module C Corrected'!DJ7-'Module C Initial'!DJ7</f>
        <v>0</v>
      </c>
      <c r="S7" s="32">
        <f ca="1">'Module C Corrected'!DK7-'Module C Initial'!DK7</f>
        <v>0.12</v>
      </c>
      <c r="T7" s="32">
        <f ca="1">'Module C Corrected'!DL7-'Module C Initial'!DL7</f>
        <v>0.06</v>
      </c>
      <c r="U7" s="32">
        <f ca="1">'Module C Corrected'!DM7-'Module C Initial'!DM7</f>
        <v>3.5299999999999994</v>
      </c>
      <c r="V7" s="32">
        <f ca="1">'Module C Corrected'!DN7-'Module C Initial'!DN7</f>
        <v>2.8</v>
      </c>
      <c r="W7" s="32">
        <f ca="1">'Module C Corrected'!DO7-'Module C Initial'!DO7</f>
        <v>2.8599999999999994</v>
      </c>
      <c r="X7" s="32">
        <f ca="1">'Module C Corrected'!DP7-'Module C Initial'!DP7</f>
        <v>1.92</v>
      </c>
      <c r="Y7" s="32">
        <f ca="1">'Module C Corrected'!DQ7-'Module C Initial'!DQ7</f>
        <v>2.8000000000000007</v>
      </c>
      <c r="Z7" s="32">
        <f ca="1">'Module C Corrected'!DR7-'Module C Initial'!DR7</f>
        <v>0.25000000000000006</v>
      </c>
      <c r="AA7" s="32">
        <f ca="1">'Module C Corrected'!DS7-'Module C Initial'!DS7</f>
        <v>0.12999999999999998</v>
      </c>
      <c r="AB7" s="32">
        <f ca="1">'Module C Corrected'!DT7-'Module C Initial'!DT7</f>
        <v>0.03</v>
      </c>
      <c r="AC7" s="31">
        <f ca="1">'Module C Corrected'!DU7-'Module C Initial'!DU7</f>
        <v>5.0000000000000017E-2</v>
      </c>
      <c r="AD7" s="31">
        <f ca="1">'Module C Corrected'!DV7-'Module C Initial'!DV7</f>
        <v>2.0000000000000004E-2</v>
      </c>
      <c r="AE7" s="31">
        <f ca="1">'Module C Corrected'!DW7-'Module C Initial'!DW7</f>
        <v>0.72</v>
      </c>
      <c r="AF7" s="31">
        <f ca="1">'Module C Corrected'!DX7-'Module C Initial'!DX7</f>
        <v>0.32000000000000006</v>
      </c>
      <c r="AG7" s="31">
        <f ca="1">'Module C Corrected'!DY7-'Module C Initial'!DY7</f>
        <v>20.409999999999997</v>
      </c>
      <c r="AH7" s="31">
        <f ca="1">'Module C Corrected'!DZ7-'Module C Initial'!DZ7</f>
        <v>16.089999999999996</v>
      </c>
      <c r="AI7" s="31">
        <f ca="1">'Module C Corrected'!EA7-'Module C Initial'!EA7</f>
        <v>16.369999999999997</v>
      </c>
      <c r="AJ7" s="31">
        <f ca="1">'Module C Corrected'!EB7-'Module C Initial'!EB7</f>
        <v>10.880000000000003</v>
      </c>
      <c r="AK7" s="31">
        <f ca="1">'Module C Corrected'!EC7-'Module C Initial'!EC7</f>
        <v>15.770000000000003</v>
      </c>
      <c r="AL7" s="31">
        <f ca="1">'Module C Corrected'!ED7-'Module C Initial'!ED7</f>
        <v>1.3899999999999997</v>
      </c>
      <c r="AM7" s="31">
        <f ca="1">'Module C Corrected'!EE7-'Module C Initial'!EE7</f>
        <v>0.74999999999999978</v>
      </c>
      <c r="AN7" s="31">
        <f ca="1">'Module C Corrected'!EF7-'Module C Initial'!EF7</f>
        <v>0.15999999999999998</v>
      </c>
      <c r="AO7" s="32">
        <f t="shared" ca="1" si="27"/>
        <v>0.22000000000000006</v>
      </c>
      <c r="AP7" s="32">
        <f t="shared" ca="1" si="4"/>
        <v>7.0000000000000007E-2</v>
      </c>
      <c r="AQ7" s="32">
        <f t="shared" ca="1" si="4"/>
        <v>3.3299999999999983</v>
      </c>
      <c r="AR7" s="32">
        <f t="shared" ca="1" si="4"/>
        <v>1.4600000000000011</v>
      </c>
      <c r="AS7" s="32">
        <f t="shared" ca="1" si="4"/>
        <v>94.489999999999952</v>
      </c>
      <c r="AT7" s="32">
        <f t="shared" ca="1" si="4"/>
        <v>74.829999999999984</v>
      </c>
      <c r="AU7" s="32">
        <f t="shared" ca="1" si="4"/>
        <v>76.5</v>
      </c>
      <c r="AV7" s="32">
        <f t="shared" ca="1" si="4"/>
        <v>51.15</v>
      </c>
      <c r="AW7" s="32">
        <f t="shared" ca="1" si="4"/>
        <v>74.619999999999976</v>
      </c>
      <c r="AX7" s="32">
        <f t="shared" ca="1" si="4"/>
        <v>6.64</v>
      </c>
      <c r="AY7" s="32">
        <f t="shared" ca="1" si="4"/>
        <v>3.5699999999999976</v>
      </c>
      <c r="AZ7" s="32">
        <f t="shared" ca="1" si="4"/>
        <v>0.75</v>
      </c>
      <c r="BA7" s="31">
        <f t="shared" ca="1" si="28"/>
        <v>0</v>
      </c>
      <c r="BB7" s="31">
        <f t="shared" ca="1" si="5"/>
        <v>0</v>
      </c>
      <c r="BC7" s="31">
        <f t="shared" ca="1" si="6"/>
        <v>0.04</v>
      </c>
      <c r="BD7" s="31">
        <f t="shared" ca="1" si="7"/>
        <v>0.02</v>
      </c>
      <c r="BE7" s="31">
        <f t="shared" ca="1" si="8"/>
        <v>1.17</v>
      </c>
      <c r="BF7" s="31">
        <f t="shared" ca="1" si="9"/>
        <v>0.93</v>
      </c>
      <c r="BG7" s="31">
        <f t="shared" ca="1" si="10"/>
        <v>0.95</v>
      </c>
      <c r="BH7" s="31">
        <f t="shared" ca="1" si="11"/>
        <v>0.64</v>
      </c>
      <c r="BI7" s="31">
        <f t="shared" ca="1" si="12"/>
        <v>0.93</v>
      </c>
      <c r="BJ7" s="31">
        <f t="shared" ca="1" si="13"/>
        <v>0.08</v>
      </c>
      <c r="BK7" s="31">
        <f t="shared" ca="1" si="14"/>
        <v>0.04</v>
      </c>
      <c r="BL7" s="31">
        <f t="shared" ca="1" si="15"/>
        <v>0.01</v>
      </c>
      <c r="BM7" s="32">
        <f t="shared" ca="1" si="29"/>
        <v>0.22000000000000006</v>
      </c>
      <c r="BN7" s="32">
        <f t="shared" ca="1" si="16"/>
        <v>7.0000000000000007E-2</v>
      </c>
      <c r="BO7" s="32">
        <f t="shared" ca="1" si="17"/>
        <v>3.3699999999999983</v>
      </c>
      <c r="BP7" s="32">
        <f t="shared" ca="1" si="18"/>
        <v>1.4800000000000011</v>
      </c>
      <c r="BQ7" s="32">
        <f t="shared" ca="1" si="19"/>
        <v>95.659999999999954</v>
      </c>
      <c r="BR7" s="32">
        <f t="shared" ca="1" si="20"/>
        <v>75.759999999999991</v>
      </c>
      <c r="BS7" s="32">
        <f t="shared" ca="1" si="21"/>
        <v>77.45</v>
      </c>
      <c r="BT7" s="32">
        <f t="shared" ca="1" si="22"/>
        <v>51.79</v>
      </c>
      <c r="BU7" s="32">
        <f t="shared" ca="1" si="23"/>
        <v>75.549999999999983</v>
      </c>
      <c r="BV7" s="32">
        <f t="shared" ca="1" si="24"/>
        <v>6.72</v>
      </c>
      <c r="BW7" s="32">
        <f t="shared" ca="1" si="25"/>
        <v>3.6099999999999977</v>
      </c>
      <c r="BX7" s="32">
        <f t="shared" ca="1" si="26"/>
        <v>0.76</v>
      </c>
    </row>
    <row r="8" spans="1:76" x14ac:dyDescent="0.25">
      <c r="A8" t="s">
        <v>437</v>
      </c>
      <c r="B8" s="1" t="s">
        <v>150</v>
      </c>
      <c r="C8" t="str">
        <f t="shared" ca="1" si="2"/>
        <v>0000025611</v>
      </c>
      <c r="D8" t="str">
        <f t="shared" ca="1" si="3"/>
        <v>FortisAlberta Reversing POD - Harmattan (256S)</v>
      </c>
      <c r="E8" s="31">
        <f ca="1">'Module C Corrected'!CW8-'Module C Initial'!CW8</f>
        <v>0</v>
      </c>
      <c r="F8" s="31">
        <f ca="1">'Module C Corrected'!CX8-'Module C Initial'!CX8</f>
        <v>0</v>
      </c>
      <c r="G8" s="31">
        <f ca="1">'Module C Corrected'!CY8-'Module C Initial'!CY8</f>
        <v>0</v>
      </c>
      <c r="H8" s="31">
        <f ca="1">'Module C Corrected'!CZ8-'Module C Initial'!CZ8</f>
        <v>0</v>
      </c>
      <c r="I8" s="31">
        <f ca="1">'Module C Corrected'!DA8-'Module C Initial'!DA8</f>
        <v>0</v>
      </c>
      <c r="J8" s="31">
        <f ca="1">'Module C Corrected'!DB8-'Module C Initial'!DB8</f>
        <v>0</v>
      </c>
      <c r="K8" s="31">
        <f ca="1">'Module C Corrected'!DC8-'Module C Initial'!DC8</f>
        <v>0</v>
      </c>
      <c r="L8" s="31">
        <f ca="1">'Module C Corrected'!DD8-'Module C Initial'!DD8</f>
        <v>0</v>
      </c>
      <c r="M8" s="31">
        <f ca="1">'Module C Corrected'!DE8-'Module C Initial'!DE8</f>
        <v>0</v>
      </c>
      <c r="N8" s="31">
        <f ca="1">'Module C Corrected'!DF8-'Module C Initial'!DF8</f>
        <v>0</v>
      </c>
      <c r="O8" s="31">
        <f ca="1">'Module C Corrected'!DG8-'Module C Initial'!DG8</f>
        <v>0</v>
      </c>
      <c r="P8" s="31">
        <f ca="1">'Module C Corrected'!DH8-'Module C Initial'!DH8</f>
        <v>-42.14</v>
      </c>
      <c r="Q8" s="32">
        <f ca="1">'Module C Corrected'!DI8-'Module C Initial'!DI8</f>
        <v>0</v>
      </c>
      <c r="R8" s="32">
        <f ca="1">'Module C Corrected'!DJ8-'Module C Initial'!DJ8</f>
        <v>0</v>
      </c>
      <c r="S8" s="32">
        <f ca="1">'Module C Corrected'!DK8-'Module C Initial'!DK8</f>
        <v>0</v>
      </c>
      <c r="T8" s="32">
        <f ca="1">'Module C Corrected'!DL8-'Module C Initial'!DL8</f>
        <v>0</v>
      </c>
      <c r="U8" s="32">
        <f ca="1">'Module C Corrected'!DM8-'Module C Initial'!DM8</f>
        <v>0</v>
      </c>
      <c r="V8" s="32">
        <f ca="1">'Module C Corrected'!DN8-'Module C Initial'!DN8</f>
        <v>0</v>
      </c>
      <c r="W8" s="32">
        <f ca="1">'Module C Corrected'!DO8-'Module C Initial'!DO8</f>
        <v>0</v>
      </c>
      <c r="X8" s="32">
        <f ca="1">'Module C Corrected'!DP8-'Module C Initial'!DP8</f>
        <v>0</v>
      </c>
      <c r="Y8" s="32">
        <f ca="1">'Module C Corrected'!DQ8-'Module C Initial'!DQ8</f>
        <v>0</v>
      </c>
      <c r="Z8" s="32">
        <f ca="1">'Module C Corrected'!DR8-'Module C Initial'!DR8</f>
        <v>0</v>
      </c>
      <c r="AA8" s="32">
        <f ca="1">'Module C Corrected'!DS8-'Module C Initial'!DS8</f>
        <v>0</v>
      </c>
      <c r="AB8" s="32">
        <f ca="1">'Module C Corrected'!DT8-'Module C Initial'!DT8</f>
        <v>-2.11</v>
      </c>
      <c r="AC8" s="31">
        <f ca="1">'Module C Corrected'!DU8-'Module C Initial'!DU8</f>
        <v>0</v>
      </c>
      <c r="AD8" s="31">
        <f ca="1">'Module C Corrected'!DV8-'Module C Initial'!DV8</f>
        <v>0</v>
      </c>
      <c r="AE8" s="31">
        <f ca="1">'Module C Corrected'!DW8-'Module C Initial'!DW8</f>
        <v>0</v>
      </c>
      <c r="AF8" s="31">
        <f ca="1">'Module C Corrected'!DX8-'Module C Initial'!DX8</f>
        <v>0</v>
      </c>
      <c r="AG8" s="31">
        <f ca="1">'Module C Corrected'!DY8-'Module C Initial'!DY8</f>
        <v>0</v>
      </c>
      <c r="AH8" s="31">
        <f ca="1">'Module C Corrected'!DZ8-'Module C Initial'!DZ8</f>
        <v>0</v>
      </c>
      <c r="AI8" s="31">
        <f ca="1">'Module C Corrected'!EA8-'Module C Initial'!EA8</f>
        <v>0</v>
      </c>
      <c r="AJ8" s="31">
        <f ca="1">'Module C Corrected'!EB8-'Module C Initial'!EB8</f>
        <v>0</v>
      </c>
      <c r="AK8" s="31">
        <f ca="1">'Module C Corrected'!EC8-'Module C Initial'!EC8</f>
        <v>0</v>
      </c>
      <c r="AL8" s="31">
        <f ca="1">'Module C Corrected'!ED8-'Module C Initial'!ED8</f>
        <v>0</v>
      </c>
      <c r="AM8" s="31">
        <f ca="1">'Module C Corrected'!EE8-'Module C Initial'!EE8</f>
        <v>0</v>
      </c>
      <c r="AN8" s="31">
        <f ca="1">'Module C Corrected'!EF8-'Module C Initial'!EF8</f>
        <v>-11.58</v>
      </c>
      <c r="AO8" s="32">
        <f t="shared" ca="1" si="27"/>
        <v>0</v>
      </c>
      <c r="AP8" s="32">
        <f t="shared" ca="1" si="4"/>
        <v>0</v>
      </c>
      <c r="AQ8" s="32">
        <f t="shared" ca="1" si="4"/>
        <v>0</v>
      </c>
      <c r="AR8" s="32">
        <f t="shared" ca="1" si="4"/>
        <v>0</v>
      </c>
      <c r="AS8" s="32">
        <f t="shared" ca="1" si="4"/>
        <v>0</v>
      </c>
      <c r="AT8" s="32">
        <f t="shared" ca="1" si="4"/>
        <v>0</v>
      </c>
      <c r="AU8" s="32">
        <f t="shared" ca="1" si="4"/>
        <v>0</v>
      </c>
      <c r="AV8" s="32">
        <f t="shared" ca="1" si="4"/>
        <v>0</v>
      </c>
      <c r="AW8" s="32">
        <f t="shared" ca="1" si="4"/>
        <v>0</v>
      </c>
      <c r="AX8" s="32">
        <f t="shared" ca="1" si="4"/>
        <v>0</v>
      </c>
      <c r="AY8" s="32">
        <f t="shared" ca="1" si="4"/>
        <v>0</v>
      </c>
      <c r="AZ8" s="32">
        <f t="shared" ca="1" si="4"/>
        <v>-55.83</v>
      </c>
      <c r="BA8" s="31">
        <f t="shared" ca="1" si="28"/>
        <v>0</v>
      </c>
      <c r="BB8" s="31">
        <f t="shared" ca="1" si="5"/>
        <v>0</v>
      </c>
      <c r="BC8" s="31">
        <f t="shared" ca="1" si="6"/>
        <v>0</v>
      </c>
      <c r="BD8" s="31">
        <f t="shared" ca="1" si="7"/>
        <v>0</v>
      </c>
      <c r="BE8" s="31">
        <f t="shared" ca="1" si="8"/>
        <v>0</v>
      </c>
      <c r="BF8" s="31">
        <f t="shared" ca="1" si="9"/>
        <v>0</v>
      </c>
      <c r="BG8" s="31">
        <f t="shared" ca="1" si="10"/>
        <v>0</v>
      </c>
      <c r="BH8" s="31">
        <f t="shared" ca="1" si="11"/>
        <v>0</v>
      </c>
      <c r="BI8" s="31">
        <f t="shared" ca="1" si="12"/>
        <v>0</v>
      </c>
      <c r="BJ8" s="31">
        <f t="shared" ca="1" si="13"/>
        <v>0</v>
      </c>
      <c r="BK8" s="31">
        <f t="shared" ca="1" si="14"/>
        <v>0</v>
      </c>
      <c r="BL8" s="31">
        <f t="shared" ca="1" si="15"/>
        <v>-0.7</v>
      </c>
      <c r="BM8" s="32">
        <f t="shared" ca="1" si="29"/>
        <v>0</v>
      </c>
      <c r="BN8" s="32">
        <f t="shared" ca="1" si="16"/>
        <v>0</v>
      </c>
      <c r="BO8" s="32">
        <f t="shared" ca="1" si="17"/>
        <v>0</v>
      </c>
      <c r="BP8" s="32">
        <f t="shared" ca="1" si="18"/>
        <v>0</v>
      </c>
      <c r="BQ8" s="32">
        <f t="shared" ca="1" si="19"/>
        <v>0</v>
      </c>
      <c r="BR8" s="32">
        <f t="shared" ca="1" si="20"/>
        <v>0</v>
      </c>
      <c r="BS8" s="32">
        <f t="shared" ca="1" si="21"/>
        <v>0</v>
      </c>
      <c r="BT8" s="32">
        <f t="shared" ca="1" si="22"/>
        <v>0</v>
      </c>
      <c r="BU8" s="32">
        <f t="shared" ca="1" si="23"/>
        <v>0</v>
      </c>
      <c r="BV8" s="32">
        <f t="shared" ca="1" si="24"/>
        <v>0</v>
      </c>
      <c r="BW8" s="32">
        <f t="shared" ca="1" si="25"/>
        <v>0</v>
      </c>
      <c r="BX8" s="32">
        <f t="shared" ca="1" si="26"/>
        <v>-56.53</v>
      </c>
    </row>
    <row r="9" spans="1:76" x14ac:dyDescent="0.25">
      <c r="A9" t="s">
        <v>437</v>
      </c>
      <c r="B9" s="1" t="s">
        <v>152</v>
      </c>
      <c r="C9" t="str">
        <f t="shared" ca="1" si="2"/>
        <v>0000034911</v>
      </c>
      <c r="D9" t="str">
        <f t="shared" ca="1" si="3"/>
        <v>FortisAlberta Reversing POD - Stavely (349S)</v>
      </c>
      <c r="E9" s="31">
        <f ca="1">'Module C Corrected'!CW9-'Module C Initial'!CW9</f>
        <v>0</v>
      </c>
      <c r="F9" s="31">
        <f ca="1">'Module C Corrected'!CX9-'Module C Initial'!CX9</f>
        <v>0</v>
      </c>
      <c r="G9" s="31">
        <f ca="1">'Module C Corrected'!CY9-'Module C Initial'!CY9</f>
        <v>0</v>
      </c>
      <c r="H9" s="31">
        <f ca="1">'Module C Corrected'!CZ9-'Module C Initial'!CZ9</f>
        <v>0</v>
      </c>
      <c r="I9" s="31">
        <f ca="1">'Module C Corrected'!DA9-'Module C Initial'!DA9</f>
        <v>0</v>
      </c>
      <c r="J9" s="31">
        <f ca="1">'Module C Corrected'!DB9-'Module C Initial'!DB9</f>
        <v>0</v>
      </c>
      <c r="K9" s="31">
        <f ca="1">'Module C Corrected'!DC9-'Module C Initial'!DC9</f>
        <v>0</v>
      </c>
      <c r="L9" s="31">
        <f ca="1">'Module C Corrected'!DD9-'Module C Initial'!DD9</f>
        <v>0</v>
      </c>
      <c r="M9" s="31">
        <f ca="1">'Module C Corrected'!DE9-'Module C Initial'!DE9</f>
        <v>0</v>
      </c>
      <c r="N9" s="31">
        <f ca="1">'Module C Corrected'!DF9-'Module C Initial'!DF9</f>
        <v>0</v>
      </c>
      <c r="O9" s="31">
        <f ca="1">'Module C Corrected'!DG9-'Module C Initial'!DG9</f>
        <v>0</v>
      </c>
      <c r="P9" s="31">
        <f ca="1">'Module C Corrected'!DH9-'Module C Initial'!DH9</f>
        <v>0</v>
      </c>
      <c r="Q9" s="32">
        <f ca="1">'Module C Corrected'!DI9-'Module C Initial'!DI9</f>
        <v>0</v>
      </c>
      <c r="R9" s="32">
        <f ca="1">'Module C Corrected'!DJ9-'Module C Initial'!DJ9</f>
        <v>0</v>
      </c>
      <c r="S9" s="32">
        <f ca="1">'Module C Corrected'!DK9-'Module C Initial'!DK9</f>
        <v>0</v>
      </c>
      <c r="T9" s="32">
        <f ca="1">'Module C Corrected'!DL9-'Module C Initial'!DL9</f>
        <v>0</v>
      </c>
      <c r="U9" s="32">
        <f ca="1">'Module C Corrected'!DM9-'Module C Initial'!DM9</f>
        <v>0</v>
      </c>
      <c r="V9" s="32">
        <f ca="1">'Module C Corrected'!DN9-'Module C Initial'!DN9</f>
        <v>0</v>
      </c>
      <c r="W9" s="32">
        <f ca="1">'Module C Corrected'!DO9-'Module C Initial'!DO9</f>
        <v>0</v>
      </c>
      <c r="X9" s="32">
        <f ca="1">'Module C Corrected'!DP9-'Module C Initial'!DP9</f>
        <v>0</v>
      </c>
      <c r="Y9" s="32">
        <f ca="1">'Module C Corrected'!DQ9-'Module C Initial'!DQ9</f>
        <v>0</v>
      </c>
      <c r="Z9" s="32">
        <f ca="1">'Module C Corrected'!DR9-'Module C Initial'!DR9</f>
        <v>0</v>
      </c>
      <c r="AA9" s="32">
        <f ca="1">'Module C Corrected'!DS9-'Module C Initial'!DS9</f>
        <v>0</v>
      </c>
      <c r="AB9" s="32">
        <f ca="1">'Module C Corrected'!DT9-'Module C Initial'!DT9</f>
        <v>0</v>
      </c>
      <c r="AC9" s="31">
        <f ca="1">'Module C Corrected'!DU9-'Module C Initial'!DU9</f>
        <v>0</v>
      </c>
      <c r="AD9" s="31">
        <f ca="1">'Module C Corrected'!DV9-'Module C Initial'!DV9</f>
        <v>0</v>
      </c>
      <c r="AE9" s="31">
        <f ca="1">'Module C Corrected'!DW9-'Module C Initial'!DW9</f>
        <v>0</v>
      </c>
      <c r="AF9" s="31">
        <f ca="1">'Module C Corrected'!DX9-'Module C Initial'!DX9</f>
        <v>0</v>
      </c>
      <c r="AG9" s="31">
        <f ca="1">'Module C Corrected'!DY9-'Module C Initial'!DY9</f>
        <v>0</v>
      </c>
      <c r="AH9" s="31">
        <f ca="1">'Module C Corrected'!DZ9-'Module C Initial'!DZ9</f>
        <v>0</v>
      </c>
      <c r="AI9" s="31">
        <f ca="1">'Module C Corrected'!EA9-'Module C Initial'!EA9</f>
        <v>0</v>
      </c>
      <c r="AJ9" s="31">
        <f ca="1">'Module C Corrected'!EB9-'Module C Initial'!EB9</f>
        <v>0</v>
      </c>
      <c r="AK9" s="31">
        <f ca="1">'Module C Corrected'!EC9-'Module C Initial'!EC9</f>
        <v>0</v>
      </c>
      <c r="AL9" s="31">
        <f ca="1">'Module C Corrected'!ED9-'Module C Initial'!ED9</f>
        <v>0</v>
      </c>
      <c r="AM9" s="31">
        <f ca="1">'Module C Corrected'!EE9-'Module C Initial'!EE9</f>
        <v>0</v>
      </c>
      <c r="AN9" s="31">
        <f ca="1">'Module C Corrected'!EF9-'Module C Initial'!EF9</f>
        <v>0</v>
      </c>
      <c r="AO9" s="32">
        <f t="shared" ca="1" si="27"/>
        <v>0</v>
      </c>
      <c r="AP9" s="32">
        <f t="shared" ca="1" si="4"/>
        <v>0</v>
      </c>
      <c r="AQ9" s="32">
        <f t="shared" ca="1" si="4"/>
        <v>0</v>
      </c>
      <c r="AR9" s="32">
        <f t="shared" ca="1" si="4"/>
        <v>0</v>
      </c>
      <c r="AS9" s="32">
        <f t="shared" ca="1" si="4"/>
        <v>0</v>
      </c>
      <c r="AT9" s="32">
        <f t="shared" ca="1" si="4"/>
        <v>0</v>
      </c>
      <c r="AU9" s="32">
        <f t="shared" ca="1" si="4"/>
        <v>0</v>
      </c>
      <c r="AV9" s="32">
        <f t="shared" ca="1" si="4"/>
        <v>0</v>
      </c>
      <c r="AW9" s="32">
        <f t="shared" ca="1" si="4"/>
        <v>0</v>
      </c>
      <c r="AX9" s="32">
        <f t="shared" ca="1" si="4"/>
        <v>0</v>
      </c>
      <c r="AY9" s="32">
        <f t="shared" ca="1" si="4"/>
        <v>0</v>
      </c>
      <c r="AZ9" s="32">
        <f t="shared" ca="1" si="4"/>
        <v>0</v>
      </c>
      <c r="BA9" s="31">
        <f t="shared" ca="1" si="28"/>
        <v>0</v>
      </c>
      <c r="BB9" s="31">
        <f t="shared" ca="1" si="5"/>
        <v>0</v>
      </c>
      <c r="BC9" s="31">
        <f t="shared" ca="1" si="6"/>
        <v>0</v>
      </c>
      <c r="BD9" s="31">
        <f t="shared" ca="1" si="7"/>
        <v>0</v>
      </c>
      <c r="BE9" s="31">
        <f t="shared" ca="1" si="8"/>
        <v>0</v>
      </c>
      <c r="BF9" s="31">
        <f t="shared" ca="1" si="9"/>
        <v>0</v>
      </c>
      <c r="BG9" s="31">
        <f t="shared" ca="1" si="10"/>
        <v>0</v>
      </c>
      <c r="BH9" s="31">
        <f t="shared" ca="1" si="11"/>
        <v>0</v>
      </c>
      <c r="BI9" s="31">
        <f t="shared" ca="1" si="12"/>
        <v>0</v>
      </c>
      <c r="BJ9" s="31">
        <f t="shared" ca="1" si="13"/>
        <v>0</v>
      </c>
      <c r="BK9" s="31">
        <f t="shared" ca="1" si="14"/>
        <v>0</v>
      </c>
      <c r="BL9" s="31">
        <f t="shared" ca="1" si="15"/>
        <v>0</v>
      </c>
      <c r="BM9" s="32">
        <f t="shared" ca="1" si="29"/>
        <v>0</v>
      </c>
      <c r="BN9" s="32">
        <f t="shared" ca="1" si="16"/>
        <v>0</v>
      </c>
      <c r="BO9" s="32">
        <f t="shared" ca="1" si="17"/>
        <v>0</v>
      </c>
      <c r="BP9" s="32">
        <f t="shared" ca="1" si="18"/>
        <v>0</v>
      </c>
      <c r="BQ9" s="32">
        <f t="shared" ca="1" si="19"/>
        <v>0</v>
      </c>
      <c r="BR9" s="32">
        <f t="shared" ca="1" si="20"/>
        <v>0</v>
      </c>
      <c r="BS9" s="32">
        <f t="shared" ca="1" si="21"/>
        <v>0</v>
      </c>
      <c r="BT9" s="32">
        <f t="shared" ca="1" si="22"/>
        <v>0</v>
      </c>
      <c r="BU9" s="32">
        <f t="shared" ca="1" si="23"/>
        <v>0</v>
      </c>
      <c r="BV9" s="32">
        <f t="shared" ca="1" si="24"/>
        <v>0</v>
      </c>
      <c r="BW9" s="32">
        <f t="shared" ca="1" si="25"/>
        <v>0</v>
      </c>
      <c r="BX9" s="32">
        <f t="shared" ca="1" si="26"/>
        <v>0</v>
      </c>
    </row>
    <row r="10" spans="1:76" x14ac:dyDescent="0.25">
      <c r="A10" t="s">
        <v>437</v>
      </c>
      <c r="B10" s="1" t="s">
        <v>153</v>
      </c>
      <c r="C10" t="str">
        <f t="shared" ca="1" si="2"/>
        <v>0000038511</v>
      </c>
      <c r="D10" t="str">
        <f t="shared" ca="1" si="3"/>
        <v>FortisAlberta Reversing POD - Spring Coulee (385S)</v>
      </c>
      <c r="E10" s="31">
        <f ca="1">'Module C Corrected'!CW10-'Module C Initial'!CW10</f>
        <v>-2.9000000000000004</v>
      </c>
      <c r="F10" s="31">
        <f ca="1">'Module C Corrected'!CX10-'Module C Initial'!CX10</f>
        <v>-0.02</v>
      </c>
      <c r="G10" s="31">
        <f ca="1">'Module C Corrected'!CY10-'Module C Initial'!CY10</f>
        <v>0</v>
      </c>
      <c r="H10" s="31">
        <f ca="1">'Module C Corrected'!CZ10-'Module C Initial'!CZ10</f>
        <v>0</v>
      </c>
      <c r="I10" s="31">
        <f ca="1">'Module C Corrected'!DA10-'Module C Initial'!DA10</f>
        <v>0</v>
      </c>
      <c r="J10" s="31">
        <f ca="1">'Module C Corrected'!DB10-'Module C Initial'!DB10</f>
        <v>0</v>
      </c>
      <c r="K10" s="31">
        <f ca="1">'Module C Corrected'!DC10-'Module C Initial'!DC10</f>
        <v>0</v>
      </c>
      <c r="L10" s="31">
        <f ca="1">'Module C Corrected'!DD10-'Module C Initial'!DD10</f>
        <v>0</v>
      </c>
      <c r="M10" s="31">
        <f ca="1">'Module C Corrected'!DE10-'Module C Initial'!DE10</f>
        <v>0</v>
      </c>
      <c r="N10" s="31">
        <f ca="1">'Module C Corrected'!DF10-'Module C Initial'!DF10</f>
        <v>0</v>
      </c>
      <c r="O10" s="31">
        <f ca="1">'Module C Corrected'!DG10-'Module C Initial'!DG10</f>
        <v>0</v>
      </c>
      <c r="P10" s="31">
        <f ca="1">'Module C Corrected'!DH10-'Module C Initial'!DH10</f>
        <v>0</v>
      </c>
      <c r="Q10" s="32">
        <f ca="1">'Module C Corrected'!DI10-'Module C Initial'!DI10</f>
        <v>-0.14000000000000001</v>
      </c>
      <c r="R10" s="32">
        <f ca="1">'Module C Corrected'!DJ10-'Module C Initial'!DJ10</f>
        <v>0</v>
      </c>
      <c r="S10" s="32">
        <f ca="1">'Module C Corrected'!DK10-'Module C Initial'!DK10</f>
        <v>0</v>
      </c>
      <c r="T10" s="32">
        <f ca="1">'Module C Corrected'!DL10-'Module C Initial'!DL10</f>
        <v>0</v>
      </c>
      <c r="U10" s="32">
        <f ca="1">'Module C Corrected'!DM10-'Module C Initial'!DM10</f>
        <v>0</v>
      </c>
      <c r="V10" s="32">
        <f ca="1">'Module C Corrected'!DN10-'Module C Initial'!DN10</f>
        <v>0</v>
      </c>
      <c r="W10" s="32">
        <f ca="1">'Module C Corrected'!DO10-'Module C Initial'!DO10</f>
        <v>0</v>
      </c>
      <c r="X10" s="32">
        <f ca="1">'Module C Corrected'!DP10-'Module C Initial'!DP10</f>
        <v>0</v>
      </c>
      <c r="Y10" s="32">
        <f ca="1">'Module C Corrected'!DQ10-'Module C Initial'!DQ10</f>
        <v>0</v>
      </c>
      <c r="Z10" s="32">
        <f ca="1">'Module C Corrected'!DR10-'Module C Initial'!DR10</f>
        <v>0</v>
      </c>
      <c r="AA10" s="32">
        <f ca="1">'Module C Corrected'!DS10-'Module C Initial'!DS10</f>
        <v>0</v>
      </c>
      <c r="AB10" s="32">
        <f ca="1">'Module C Corrected'!DT10-'Module C Initial'!DT10</f>
        <v>0</v>
      </c>
      <c r="AC10" s="31">
        <f ca="1">'Module C Corrected'!DU10-'Module C Initial'!DU10</f>
        <v>-0.85000000000000009</v>
      </c>
      <c r="AD10" s="31">
        <f ca="1">'Module C Corrected'!DV10-'Module C Initial'!DV10</f>
        <v>0</v>
      </c>
      <c r="AE10" s="31">
        <f ca="1">'Module C Corrected'!DW10-'Module C Initial'!DW10</f>
        <v>0</v>
      </c>
      <c r="AF10" s="31">
        <f ca="1">'Module C Corrected'!DX10-'Module C Initial'!DX10</f>
        <v>0</v>
      </c>
      <c r="AG10" s="31">
        <f ca="1">'Module C Corrected'!DY10-'Module C Initial'!DY10</f>
        <v>0</v>
      </c>
      <c r="AH10" s="31">
        <f ca="1">'Module C Corrected'!DZ10-'Module C Initial'!DZ10</f>
        <v>0</v>
      </c>
      <c r="AI10" s="31">
        <f ca="1">'Module C Corrected'!EA10-'Module C Initial'!EA10</f>
        <v>0</v>
      </c>
      <c r="AJ10" s="31">
        <f ca="1">'Module C Corrected'!EB10-'Module C Initial'!EB10</f>
        <v>0</v>
      </c>
      <c r="AK10" s="31">
        <f ca="1">'Module C Corrected'!EC10-'Module C Initial'!EC10</f>
        <v>0</v>
      </c>
      <c r="AL10" s="31">
        <f ca="1">'Module C Corrected'!ED10-'Module C Initial'!ED10</f>
        <v>0</v>
      </c>
      <c r="AM10" s="31">
        <f ca="1">'Module C Corrected'!EE10-'Module C Initial'!EE10</f>
        <v>0</v>
      </c>
      <c r="AN10" s="31">
        <f ca="1">'Module C Corrected'!EF10-'Module C Initial'!EF10</f>
        <v>0</v>
      </c>
      <c r="AO10" s="32">
        <f t="shared" ca="1" si="27"/>
        <v>-3.8900000000000006</v>
      </c>
      <c r="AP10" s="32">
        <f t="shared" ca="1" si="4"/>
        <v>-0.02</v>
      </c>
      <c r="AQ10" s="32">
        <f t="shared" ca="1" si="4"/>
        <v>0</v>
      </c>
      <c r="AR10" s="32">
        <f t="shared" ca="1" si="4"/>
        <v>0</v>
      </c>
      <c r="AS10" s="32">
        <f t="shared" ca="1" si="4"/>
        <v>0</v>
      </c>
      <c r="AT10" s="32">
        <f t="shared" ca="1" si="4"/>
        <v>0</v>
      </c>
      <c r="AU10" s="32">
        <f t="shared" ca="1" si="4"/>
        <v>0</v>
      </c>
      <c r="AV10" s="32">
        <f t="shared" ca="1" si="4"/>
        <v>0</v>
      </c>
      <c r="AW10" s="32">
        <f t="shared" ca="1" si="4"/>
        <v>0</v>
      </c>
      <c r="AX10" s="32">
        <f t="shared" ca="1" si="4"/>
        <v>0</v>
      </c>
      <c r="AY10" s="32">
        <f t="shared" ca="1" si="4"/>
        <v>0</v>
      </c>
      <c r="AZ10" s="32">
        <f t="shared" ca="1" si="4"/>
        <v>0</v>
      </c>
      <c r="BA10" s="31">
        <f t="shared" ca="1" si="28"/>
        <v>-0.05</v>
      </c>
      <c r="BB10" s="31">
        <f t="shared" ca="1" si="5"/>
        <v>0</v>
      </c>
      <c r="BC10" s="31">
        <f t="shared" ca="1" si="6"/>
        <v>0</v>
      </c>
      <c r="BD10" s="31">
        <f t="shared" ca="1" si="7"/>
        <v>0</v>
      </c>
      <c r="BE10" s="31">
        <f t="shared" ca="1" si="8"/>
        <v>0</v>
      </c>
      <c r="BF10" s="31">
        <f t="shared" ca="1" si="9"/>
        <v>0</v>
      </c>
      <c r="BG10" s="31">
        <f t="shared" ca="1" si="10"/>
        <v>0</v>
      </c>
      <c r="BH10" s="31">
        <f t="shared" ca="1" si="11"/>
        <v>0</v>
      </c>
      <c r="BI10" s="31">
        <f t="shared" ca="1" si="12"/>
        <v>0</v>
      </c>
      <c r="BJ10" s="31">
        <f t="shared" ca="1" si="13"/>
        <v>0</v>
      </c>
      <c r="BK10" s="31">
        <f t="shared" ca="1" si="14"/>
        <v>0</v>
      </c>
      <c r="BL10" s="31">
        <f t="shared" ca="1" si="15"/>
        <v>0</v>
      </c>
      <c r="BM10" s="32">
        <f t="shared" ca="1" si="29"/>
        <v>-3.9400000000000004</v>
      </c>
      <c r="BN10" s="32">
        <f t="shared" ca="1" si="16"/>
        <v>-0.02</v>
      </c>
      <c r="BO10" s="32">
        <f t="shared" ca="1" si="17"/>
        <v>0</v>
      </c>
      <c r="BP10" s="32">
        <f t="shared" ca="1" si="18"/>
        <v>0</v>
      </c>
      <c r="BQ10" s="32">
        <f t="shared" ca="1" si="19"/>
        <v>0</v>
      </c>
      <c r="BR10" s="32">
        <f t="shared" ca="1" si="20"/>
        <v>0</v>
      </c>
      <c r="BS10" s="32">
        <f t="shared" ca="1" si="21"/>
        <v>0</v>
      </c>
      <c r="BT10" s="32">
        <f t="shared" ca="1" si="22"/>
        <v>0</v>
      </c>
      <c r="BU10" s="32">
        <f t="shared" ca="1" si="23"/>
        <v>0</v>
      </c>
      <c r="BV10" s="32">
        <f t="shared" ca="1" si="24"/>
        <v>0</v>
      </c>
      <c r="BW10" s="32">
        <f t="shared" ca="1" si="25"/>
        <v>0</v>
      </c>
      <c r="BX10" s="32">
        <f t="shared" ca="1" si="26"/>
        <v>0</v>
      </c>
    </row>
    <row r="11" spans="1:76" x14ac:dyDescent="0.25">
      <c r="A11" t="s">
        <v>437</v>
      </c>
      <c r="B11" s="1" t="s">
        <v>154</v>
      </c>
      <c r="C11" t="str">
        <f t="shared" ca="1" si="2"/>
        <v>0000039611</v>
      </c>
      <c r="D11" t="str">
        <f t="shared" ca="1" si="3"/>
        <v>FortisAlberta Reversing POD - Pincher Creek (396S)</v>
      </c>
      <c r="E11" s="31">
        <f ca="1">'Module C Corrected'!CW11-'Module C Initial'!CW11</f>
        <v>429.9399999999996</v>
      </c>
      <c r="F11" s="31">
        <f ca="1">'Module C Corrected'!CX11-'Module C Initial'!CX11</f>
        <v>243.75</v>
      </c>
      <c r="G11" s="31">
        <f ca="1">'Module C Corrected'!CY11-'Module C Initial'!CY11</f>
        <v>423.15000000000009</v>
      </c>
      <c r="H11" s="31">
        <f ca="1">'Module C Corrected'!CZ11-'Module C Initial'!CZ11</f>
        <v>374.27</v>
      </c>
      <c r="I11" s="31">
        <f ca="1">'Module C Corrected'!DA11-'Module C Initial'!DA11</f>
        <v>318.21000000000049</v>
      </c>
      <c r="J11" s="31">
        <f ca="1">'Module C Corrected'!DB11-'Module C Initial'!DB11</f>
        <v>284.68000000000006</v>
      </c>
      <c r="K11" s="31">
        <f ca="1">'Module C Corrected'!DC11-'Module C Initial'!DC11</f>
        <v>271.46000000000015</v>
      </c>
      <c r="L11" s="31">
        <f ca="1">'Module C Corrected'!DD11-'Module C Initial'!DD11</f>
        <v>141.51</v>
      </c>
      <c r="M11" s="31">
        <f ca="1">'Module C Corrected'!DE11-'Module C Initial'!DE11</f>
        <v>213</v>
      </c>
      <c r="N11" s="31">
        <f ca="1">'Module C Corrected'!DF11-'Module C Initial'!DF11</f>
        <v>480.65999999999985</v>
      </c>
      <c r="O11" s="31">
        <f ca="1">'Module C Corrected'!DG11-'Module C Initial'!DG11</f>
        <v>316.88999999999987</v>
      </c>
      <c r="P11" s="31">
        <f ca="1">'Module C Corrected'!DH11-'Module C Initial'!DH11</f>
        <v>454.34000000000015</v>
      </c>
      <c r="Q11" s="32">
        <f ca="1">'Module C Corrected'!DI11-'Module C Initial'!DI11</f>
        <v>21.5</v>
      </c>
      <c r="R11" s="32">
        <f ca="1">'Module C Corrected'!DJ11-'Module C Initial'!DJ11</f>
        <v>12.18</v>
      </c>
      <c r="S11" s="32">
        <f ca="1">'Module C Corrected'!DK11-'Module C Initial'!DK11</f>
        <v>21.159999999999997</v>
      </c>
      <c r="T11" s="32">
        <f ca="1">'Module C Corrected'!DL11-'Module C Initial'!DL11</f>
        <v>18.72</v>
      </c>
      <c r="U11" s="32">
        <f ca="1">'Module C Corrected'!DM11-'Module C Initial'!DM11</f>
        <v>15.910000000000004</v>
      </c>
      <c r="V11" s="32">
        <f ca="1">'Module C Corrected'!DN11-'Module C Initial'!DN11</f>
        <v>14.230000000000004</v>
      </c>
      <c r="W11" s="32">
        <f ca="1">'Module C Corrected'!DO11-'Module C Initial'!DO11</f>
        <v>13.57</v>
      </c>
      <c r="X11" s="32">
        <f ca="1">'Module C Corrected'!DP11-'Module C Initial'!DP11</f>
        <v>7.07</v>
      </c>
      <c r="Y11" s="32">
        <f ca="1">'Module C Corrected'!DQ11-'Module C Initial'!DQ11</f>
        <v>10.650000000000002</v>
      </c>
      <c r="Z11" s="32">
        <f ca="1">'Module C Corrected'!DR11-'Module C Initial'!DR11</f>
        <v>24.03</v>
      </c>
      <c r="AA11" s="32">
        <f ca="1">'Module C Corrected'!DS11-'Module C Initial'!DS11</f>
        <v>15.839999999999996</v>
      </c>
      <c r="AB11" s="32">
        <f ca="1">'Module C Corrected'!DT11-'Module C Initial'!DT11</f>
        <v>22.71</v>
      </c>
      <c r="AC11" s="31">
        <f ca="1">'Module C Corrected'!DU11-'Module C Initial'!DU11</f>
        <v>127.20999999999998</v>
      </c>
      <c r="AD11" s="31">
        <f ca="1">'Module C Corrected'!DV11-'Module C Initial'!DV11</f>
        <v>71.699999999999989</v>
      </c>
      <c r="AE11" s="31">
        <f ca="1">'Module C Corrected'!DW11-'Module C Initial'!DW11</f>
        <v>123.82999999999998</v>
      </c>
      <c r="AF11" s="31">
        <f ca="1">'Module C Corrected'!DX11-'Module C Initial'!DX11</f>
        <v>108.88000000000005</v>
      </c>
      <c r="AG11" s="31">
        <f ca="1">'Module C Corrected'!DY11-'Module C Initial'!DY11</f>
        <v>92.06</v>
      </c>
      <c r="AH11" s="31">
        <f ca="1">'Module C Corrected'!DZ11-'Module C Initial'!DZ11</f>
        <v>81.87</v>
      </c>
      <c r="AI11" s="31">
        <f ca="1">'Module C Corrected'!EA11-'Module C Initial'!EA11</f>
        <v>77.569999999999993</v>
      </c>
      <c r="AJ11" s="31">
        <f ca="1">'Module C Corrected'!EB11-'Module C Initial'!EB11</f>
        <v>40.13000000000001</v>
      </c>
      <c r="AK11" s="31">
        <f ca="1">'Module C Corrected'!EC11-'Module C Initial'!EC11</f>
        <v>59.960000000000008</v>
      </c>
      <c r="AL11" s="31">
        <f ca="1">'Module C Corrected'!ED11-'Module C Initial'!ED11</f>
        <v>134.20999999999998</v>
      </c>
      <c r="AM11" s="31">
        <f ca="1">'Module C Corrected'!EE11-'Module C Initial'!EE11</f>
        <v>87.740000000000009</v>
      </c>
      <c r="AN11" s="31">
        <f ca="1">'Module C Corrected'!EF11-'Module C Initial'!EF11</f>
        <v>124.78000000000003</v>
      </c>
      <c r="AO11" s="32">
        <f t="shared" ca="1" si="27"/>
        <v>578.64999999999964</v>
      </c>
      <c r="AP11" s="32">
        <f t="shared" ca="1" si="4"/>
        <v>327.63</v>
      </c>
      <c r="AQ11" s="32">
        <f t="shared" ca="1" si="4"/>
        <v>568.1400000000001</v>
      </c>
      <c r="AR11" s="32">
        <f t="shared" ca="1" si="4"/>
        <v>501.87000000000006</v>
      </c>
      <c r="AS11" s="32">
        <f t="shared" ca="1" si="4"/>
        <v>426.18000000000052</v>
      </c>
      <c r="AT11" s="32">
        <f t="shared" ca="1" si="4"/>
        <v>380.78000000000009</v>
      </c>
      <c r="AU11" s="32">
        <f t="shared" ca="1" si="4"/>
        <v>362.60000000000014</v>
      </c>
      <c r="AV11" s="32">
        <f t="shared" ca="1" si="4"/>
        <v>188.70999999999998</v>
      </c>
      <c r="AW11" s="32">
        <f t="shared" ca="1" si="4"/>
        <v>283.61</v>
      </c>
      <c r="AX11" s="32">
        <f t="shared" ca="1" si="4"/>
        <v>638.89999999999986</v>
      </c>
      <c r="AY11" s="32">
        <f t="shared" ca="1" si="4"/>
        <v>420.46999999999986</v>
      </c>
      <c r="AZ11" s="32">
        <f t="shared" ca="1" si="4"/>
        <v>601.83000000000015</v>
      </c>
      <c r="BA11" s="31">
        <f t="shared" ca="1" si="28"/>
        <v>7.14</v>
      </c>
      <c r="BB11" s="31">
        <f t="shared" ca="1" si="5"/>
        <v>4.05</v>
      </c>
      <c r="BC11" s="31">
        <f t="shared" ca="1" si="6"/>
        <v>7.03</v>
      </c>
      <c r="BD11" s="31">
        <f t="shared" ca="1" si="7"/>
        <v>6.21</v>
      </c>
      <c r="BE11" s="31">
        <f t="shared" ca="1" si="8"/>
        <v>5.28</v>
      </c>
      <c r="BF11" s="31">
        <f t="shared" ca="1" si="9"/>
        <v>4.7300000000000004</v>
      </c>
      <c r="BG11" s="31">
        <f t="shared" ca="1" si="10"/>
        <v>4.51</v>
      </c>
      <c r="BH11" s="31">
        <f t="shared" ca="1" si="11"/>
        <v>2.35</v>
      </c>
      <c r="BI11" s="31">
        <f t="shared" ca="1" si="12"/>
        <v>3.54</v>
      </c>
      <c r="BJ11" s="31">
        <f t="shared" ca="1" si="13"/>
        <v>7.98</v>
      </c>
      <c r="BK11" s="31">
        <f t="shared" ca="1" si="14"/>
        <v>5.26</v>
      </c>
      <c r="BL11" s="31">
        <f t="shared" ca="1" si="15"/>
        <v>7.54</v>
      </c>
      <c r="BM11" s="32">
        <f t="shared" ca="1" si="29"/>
        <v>585.78999999999962</v>
      </c>
      <c r="BN11" s="32">
        <f t="shared" ca="1" si="16"/>
        <v>331.68</v>
      </c>
      <c r="BO11" s="32">
        <f t="shared" ca="1" si="17"/>
        <v>575.17000000000007</v>
      </c>
      <c r="BP11" s="32">
        <f t="shared" ca="1" si="18"/>
        <v>508.08000000000004</v>
      </c>
      <c r="BQ11" s="32">
        <f t="shared" ca="1" si="19"/>
        <v>431.46000000000049</v>
      </c>
      <c r="BR11" s="32">
        <f t="shared" ca="1" si="20"/>
        <v>385.5100000000001</v>
      </c>
      <c r="BS11" s="32">
        <f t="shared" ca="1" si="21"/>
        <v>367.11000000000013</v>
      </c>
      <c r="BT11" s="32">
        <f t="shared" ca="1" si="22"/>
        <v>191.05999999999997</v>
      </c>
      <c r="BU11" s="32">
        <f t="shared" ca="1" si="23"/>
        <v>287.15000000000003</v>
      </c>
      <c r="BV11" s="32">
        <f t="shared" ca="1" si="24"/>
        <v>646.87999999999988</v>
      </c>
      <c r="BW11" s="32">
        <f t="shared" ca="1" si="25"/>
        <v>425.72999999999985</v>
      </c>
      <c r="BX11" s="32">
        <f t="shared" ca="1" si="26"/>
        <v>609.37000000000012</v>
      </c>
    </row>
    <row r="12" spans="1:76" x14ac:dyDescent="0.25">
      <c r="A12" t="s">
        <v>437</v>
      </c>
      <c r="B12" s="1" t="s">
        <v>199</v>
      </c>
      <c r="C12" t="str">
        <f t="shared" ca="1" si="2"/>
        <v>0000040511</v>
      </c>
      <c r="D12" t="str">
        <f t="shared" ca="1" si="3"/>
        <v>FortisAlberta Reversing POD - Waupisoo (405S)</v>
      </c>
      <c r="E12" s="31">
        <f ca="1">'Module C Corrected'!CW12-'Module C Initial'!CW12</f>
        <v>151.09999999999991</v>
      </c>
      <c r="F12" s="31">
        <f ca="1">'Module C Corrected'!CX12-'Module C Initial'!CX12</f>
        <v>83.8599999999999</v>
      </c>
      <c r="G12" s="31">
        <f ca="1">'Module C Corrected'!CY12-'Module C Initial'!CY12</f>
        <v>112.46000000000004</v>
      </c>
      <c r="H12" s="31">
        <f ca="1">'Module C Corrected'!CZ12-'Module C Initial'!CZ12</f>
        <v>197.08000000000038</v>
      </c>
      <c r="I12" s="31">
        <f ca="1">'Module C Corrected'!DA12-'Module C Initial'!DA12</f>
        <v>268.2599999999984</v>
      </c>
      <c r="J12" s="31">
        <f ca="1">'Module C Corrected'!DB12-'Module C Initial'!DB12</f>
        <v>320.32999999999993</v>
      </c>
      <c r="K12" s="31">
        <f ca="1">'Module C Corrected'!DC12-'Module C Initial'!DC12</f>
        <v>267.14999999999964</v>
      </c>
      <c r="L12" s="31">
        <f ca="1">'Module C Corrected'!DD12-'Module C Initial'!DD12</f>
        <v>165.82000000000016</v>
      </c>
      <c r="M12" s="31">
        <f ca="1">'Module C Corrected'!DE12-'Module C Initial'!DE12</f>
        <v>183.94000000000005</v>
      </c>
      <c r="N12" s="31">
        <f ca="1">'Module C Corrected'!DF12-'Module C Initial'!DF12</f>
        <v>205.60000000000036</v>
      </c>
      <c r="O12" s="31">
        <f ca="1">'Module C Corrected'!DG12-'Module C Initial'!DG12</f>
        <v>305.14000000000033</v>
      </c>
      <c r="P12" s="31">
        <f ca="1">'Module C Corrected'!DH12-'Module C Initial'!DH12</f>
        <v>301.15000000000055</v>
      </c>
      <c r="Q12" s="32">
        <f ca="1">'Module C Corrected'!DI12-'Module C Initial'!DI12</f>
        <v>7.5599999999999987</v>
      </c>
      <c r="R12" s="32">
        <f ca="1">'Module C Corrected'!DJ12-'Module C Initial'!DJ12</f>
        <v>4.1999999999999993</v>
      </c>
      <c r="S12" s="32">
        <f ca="1">'Module C Corrected'!DK12-'Module C Initial'!DK12</f>
        <v>5.629999999999999</v>
      </c>
      <c r="T12" s="32">
        <f ca="1">'Module C Corrected'!DL12-'Module C Initial'!DL12</f>
        <v>9.8500000000000014</v>
      </c>
      <c r="U12" s="32">
        <f ca="1">'Module C Corrected'!DM12-'Module C Initial'!DM12</f>
        <v>13.410000000000004</v>
      </c>
      <c r="V12" s="32">
        <f ca="1">'Module C Corrected'!DN12-'Module C Initial'!DN12</f>
        <v>16.009999999999991</v>
      </c>
      <c r="W12" s="32">
        <f ca="1">'Module C Corrected'!DO12-'Module C Initial'!DO12</f>
        <v>13.36</v>
      </c>
      <c r="X12" s="32">
        <f ca="1">'Module C Corrected'!DP12-'Module C Initial'!DP12</f>
        <v>8.2900000000000009</v>
      </c>
      <c r="Y12" s="32">
        <f ca="1">'Module C Corrected'!DQ12-'Module C Initial'!DQ12</f>
        <v>9.19</v>
      </c>
      <c r="Z12" s="32">
        <f ca="1">'Module C Corrected'!DR12-'Module C Initial'!DR12</f>
        <v>10.280000000000001</v>
      </c>
      <c r="AA12" s="32">
        <f ca="1">'Module C Corrected'!DS12-'Module C Initial'!DS12</f>
        <v>15.26</v>
      </c>
      <c r="AB12" s="32">
        <f ca="1">'Module C Corrected'!DT12-'Module C Initial'!DT12</f>
        <v>15.06</v>
      </c>
      <c r="AC12" s="31">
        <f ca="1">'Module C Corrected'!DU12-'Module C Initial'!DU12</f>
        <v>44.710000000000008</v>
      </c>
      <c r="AD12" s="31">
        <f ca="1">'Module C Corrected'!DV12-'Module C Initial'!DV12</f>
        <v>24.67</v>
      </c>
      <c r="AE12" s="31">
        <f ca="1">'Module C Corrected'!DW12-'Module C Initial'!DW12</f>
        <v>32.909999999999997</v>
      </c>
      <c r="AF12" s="31">
        <f ca="1">'Module C Corrected'!DX12-'Module C Initial'!DX12</f>
        <v>57.34</v>
      </c>
      <c r="AG12" s="31">
        <f ca="1">'Module C Corrected'!DY12-'Module C Initial'!DY12</f>
        <v>77.609999999999985</v>
      </c>
      <c r="AH12" s="31">
        <f ca="1">'Module C Corrected'!DZ12-'Module C Initial'!DZ12</f>
        <v>92.130000000000052</v>
      </c>
      <c r="AI12" s="31">
        <f ca="1">'Module C Corrected'!EA12-'Module C Initial'!EA12</f>
        <v>76.34</v>
      </c>
      <c r="AJ12" s="31">
        <f ca="1">'Module C Corrected'!EB12-'Module C Initial'!EB12</f>
        <v>47.03</v>
      </c>
      <c r="AK12" s="31">
        <f ca="1">'Module C Corrected'!EC12-'Module C Initial'!EC12</f>
        <v>51.78</v>
      </c>
      <c r="AL12" s="31">
        <f ca="1">'Module C Corrected'!ED12-'Module C Initial'!ED12</f>
        <v>57.41</v>
      </c>
      <c r="AM12" s="31">
        <f ca="1">'Module C Corrected'!EE12-'Module C Initial'!EE12</f>
        <v>84.490000000000009</v>
      </c>
      <c r="AN12" s="31">
        <f ca="1">'Module C Corrected'!EF12-'Module C Initial'!EF12</f>
        <v>82.710000000000008</v>
      </c>
      <c r="AO12" s="32">
        <f t="shared" ca="1" si="27"/>
        <v>203.36999999999992</v>
      </c>
      <c r="AP12" s="32">
        <f t="shared" ca="1" si="4"/>
        <v>112.7299999999999</v>
      </c>
      <c r="AQ12" s="32">
        <f t="shared" ca="1" si="4"/>
        <v>151.00000000000003</v>
      </c>
      <c r="AR12" s="32">
        <f t="shared" ca="1" si="4"/>
        <v>264.27000000000038</v>
      </c>
      <c r="AS12" s="32">
        <f t="shared" ca="1" si="4"/>
        <v>359.27999999999838</v>
      </c>
      <c r="AT12" s="32">
        <f t="shared" ca="1" si="4"/>
        <v>428.46999999999997</v>
      </c>
      <c r="AU12" s="32">
        <f t="shared" ca="1" si="4"/>
        <v>356.84999999999968</v>
      </c>
      <c r="AV12" s="32">
        <f t="shared" ca="1" si="4"/>
        <v>221.14000000000016</v>
      </c>
      <c r="AW12" s="32">
        <f t="shared" ca="1" si="4"/>
        <v>244.91000000000005</v>
      </c>
      <c r="AX12" s="32">
        <f t="shared" ca="1" si="4"/>
        <v>273.29000000000036</v>
      </c>
      <c r="AY12" s="32">
        <f t="shared" ca="1" si="4"/>
        <v>404.89000000000033</v>
      </c>
      <c r="AZ12" s="32">
        <f t="shared" ca="1" si="4"/>
        <v>398.92000000000053</v>
      </c>
      <c r="BA12" s="31">
        <f t="shared" ca="1" si="28"/>
        <v>2.5099999999999998</v>
      </c>
      <c r="BB12" s="31">
        <f t="shared" ca="1" si="5"/>
        <v>1.39</v>
      </c>
      <c r="BC12" s="31">
        <f t="shared" ca="1" si="6"/>
        <v>1.87</v>
      </c>
      <c r="BD12" s="31">
        <f t="shared" ca="1" si="7"/>
        <v>3.27</v>
      </c>
      <c r="BE12" s="31">
        <f t="shared" ca="1" si="8"/>
        <v>4.45</v>
      </c>
      <c r="BF12" s="31">
        <f t="shared" ca="1" si="9"/>
        <v>5.32</v>
      </c>
      <c r="BG12" s="31">
        <f t="shared" ca="1" si="10"/>
        <v>4.4400000000000004</v>
      </c>
      <c r="BH12" s="31">
        <f t="shared" ca="1" si="11"/>
        <v>2.75</v>
      </c>
      <c r="BI12" s="31">
        <f t="shared" ca="1" si="12"/>
        <v>3.05</v>
      </c>
      <c r="BJ12" s="31">
        <f t="shared" ca="1" si="13"/>
        <v>3.41</v>
      </c>
      <c r="BK12" s="31">
        <f t="shared" ca="1" si="14"/>
        <v>5.07</v>
      </c>
      <c r="BL12" s="31">
        <f t="shared" ca="1" si="15"/>
        <v>5</v>
      </c>
      <c r="BM12" s="32">
        <f t="shared" ca="1" si="29"/>
        <v>205.87999999999991</v>
      </c>
      <c r="BN12" s="32">
        <f t="shared" ca="1" si="16"/>
        <v>114.11999999999991</v>
      </c>
      <c r="BO12" s="32">
        <f t="shared" ca="1" si="17"/>
        <v>152.87000000000003</v>
      </c>
      <c r="BP12" s="32">
        <f t="shared" ca="1" si="18"/>
        <v>267.54000000000036</v>
      </c>
      <c r="BQ12" s="32">
        <f t="shared" ca="1" si="19"/>
        <v>363.72999999999837</v>
      </c>
      <c r="BR12" s="32">
        <f t="shared" ca="1" si="20"/>
        <v>433.78999999999996</v>
      </c>
      <c r="BS12" s="32">
        <f t="shared" ca="1" si="21"/>
        <v>361.28999999999968</v>
      </c>
      <c r="BT12" s="32">
        <f t="shared" ca="1" si="22"/>
        <v>223.89000000000016</v>
      </c>
      <c r="BU12" s="32">
        <f t="shared" ca="1" si="23"/>
        <v>247.96000000000006</v>
      </c>
      <c r="BV12" s="32">
        <f t="shared" ca="1" si="24"/>
        <v>276.70000000000039</v>
      </c>
      <c r="BW12" s="32">
        <f t="shared" ca="1" si="25"/>
        <v>409.96000000000032</v>
      </c>
      <c r="BX12" s="32">
        <f t="shared" ca="1" si="26"/>
        <v>403.92000000000053</v>
      </c>
    </row>
    <row r="13" spans="1:76" x14ac:dyDescent="0.25">
      <c r="A13" t="s">
        <v>437</v>
      </c>
      <c r="B13" s="1" t="s">
        <v>190</v>
      </c>
      <c r="C13" t="str">
        <f t="shared" ca="1" si="2"/>
        <v>0000045411</v>
      </c>
      <c r="D13" t="str">
        <f t="shared" ca="1" si="3"/>
        <v>FortisAlberta Reversing POD - Buck Lake (454S)</v>
      </c>
      <c r="E13" s="31">
        <f ca="1">'Module C Corrected'!CW13-'Module C Initial'!CW13</f>
        <v>0</v>
      </c>
      <c r="F13" s="31">
        <f ca="1">'Module C Corrected'!CX13-'Module C Initial'!CX13</f>
        <v>0.18999999999999995</v>
      </c>
      <c r="G13" s="31">
        <f ca="1">'Module C Corrected'!CY13-'Module C Initial'!CY13</f>
        <v>0.33999999999999986</v>
      </c>
      <c r="H13" s="31">
        <f ca="1">'Module C Corrected'!CZ13-'Module C Initial'!CZ13</f>
        <v>0</v>
      </c>
      <c r="I13" s="31">
        <f ca="1">'Module C Corrected'!DA13-'Module C Initial'!DA13</f>
        <v>0</v>
      </c>
      <c r="J13" s="31">
        <f ca="1">'Module C Corrected'!DB13-'Module C Initial'!DB13</f>
        <v>0.20999999999999996</v>
      </c>
      <c r="K13" s="31">
        <f ca="1">'Module C Corrected'!DC13-'Module C Initial'!DC13</f>
        <v>0.35000000000000009</v>
      </c>
      <c r="L13" s="31">
        <f ca="1">'Module C Corrected'!DD13-'Module C Initial'!DD13</f>
        <v>0</v>
      </c>
      <c r="M13" s="31">
        <f ca="1">'Module C Corrected'!DE13-'Module C Initial'!DE13</f>
        <v>0</v>
      </c>
      <c r="N13" s="31">
        <f ca="1">'Module C Corrected'!DF13-'Module C Initial'!DF13</f>
        <v>0</v>
      </c>
      <c r="O13" s="31">
        <f ca="1">'Module C Corrected'!DG13-'Module C Initial'!DG13</f>
        <v>0</v>
      </c>
      <c r="P13" s="31">
        <f ca="1">'Module C Corrected'!DH13-'Module C Initial'!DH13</f>
        <v>0</v>
      </c>
      <c r="Q13" s="32">
        <f ca="1">'Module C Corrected'!DI13-'Module C Initial'!DI13</f>
        <v>0</v>
      </c>
      <c r="R13" s="32">
        <f ca="1">'Module C Corrected'!DJ13-'Module C Initial'!DJ13</f>
        <v>1.0000000000000009E-2</v>
      </c>
      <c r="S13" s="32">
        <f ca="1">'Module C Corrected'!DK13-'Module C Initial'!DK13</f>
        <v>2.0000000000000004E-2</v>
      </c>
      <c r="T13" s="32">
        <f ca="1">'Module C Corrected'!DL13-'Module C Initial'!DL13</f>
        <v>0</v>
      </c>
      <c r="U13" s="32">
        <f ca="1">'Module C Corrected'!DM13-'Module C Initial'!DM13</f>
        <v>0</v>
      </c>
      <c r="V13" s="32">
        <f ca="1">'Module C Corrected'!DN13-'Module C Initial'!DN13</f>
        <v>9.999999999999995E-3</v>
      </c>
      <c r="W13" s="32">
        <f ca="1">'Module C Corrected'!DO13-'Module C Initial'!DO13</f>
        <v>1.999999999999999E-2</v>
      </c>
      <c r="X13" s="32">
        <f ca="1">'Module C Corrected'!DP13-'Module C Initial'!DP13</f>
        <v>0</v>
      </c>
      <c r="Y13" s="32">
        <f ca="1">'Module C Corrected'!DQ13-'Module C Initial'!DQ13</f>
        <v>0</v>
      </c>
      <c r="Z13" s="32">
        <f ca="1">'Module C Corrected'!DR13-'Module C Initial'!DR13</f>
        <v>0</v>
      </c>
      <c r="AA13" s="32">
        <f ca="1">'Module C Corrected'!DS13-'Module C Initial'!DS13</f>
        <v>0</v>
      </c>
      <c r="AB13" s="32">
        <f ca="1">'Module C Corrected'!DT13-'Module C Initial'!DT13</f>
        <v>0</v>
      </c>
      <c r="AC13" s="31">
        <f ca="1">'Module C Corrected'!DU13-'Module C Initial'!DU13</f>
        <v>0</v>
      </c>
      <c r="AD13" s="31">
        <f ca="1">'Module C Corrected'!DV13-'Module C Initial'!DV13</f>
        <v>0.06</v>
      </c>
      <c r="AE13" s="31">
        <f ca="1">'Module C Corrected'!DW13-'Module C Initial'!DW13</f>
        <v>9.9999999999999978E-2</v>
      </c>
      <c r="AF13" s="31">
        <f ca="1">'Module C Corrected'!DX13-'Module C Initial'!DX13</f>
        <v>0</v>
      </c>
      <c r="AG13" s="31">
        <f ca="1">'Module C Corrected'!DY13-'Module C Initial'!DY13</f>
        <v>0</v>
      </c>
      <c r="AH13" s="31">
        <f ca="1">'Module C Corrected'!DZ13-'Module C Initial'!DZ13</f>
        <v>0.06</v>
      </c>
      <c r="AI13" s="31">
        <f ca="1">'Module C Corrected'!EA13-'Module C Initial'!EA13</f>
        <v>0.10000000000000009</v>
      </c>
      <c r="AJ13" s="31">
        <f ca="1">'Module C Corrected'!EB13-'Module C Initial'!EB13</f>
        <v>0</v>
      </c>
      <c r="AK13" s="31">
        <f ca="1">'Module C Corrected'!EC13-'Module C Initial'!EC13</f>
        <v>0</v>
      </c>
      <c r="AL13" s="31">
        <f ca="1">'Module C Corrected'!ED13-'Module C Initial'!ED13</f>
        <v>0</v>
      </c>
      <c r="AM13" s="31">
        <f ca="1">'Module C Corrected'!EE13-'Module C Initial'!EE13</f>
        <v>0</v>
      </c>
      <c r="AN13" s="31">
        <f ca="1">'Module C Corrected'!EF13-'Module C Initial'!EF13</f>
        <v>0</v>
      </c>
      <c r="AO13" s="32">
        <f t="shared" ca="1" si="27"/>
        <v>0</v>
      </c>
      <c r="AP13" s="32">
        <f t="shared" ca="1" si="4"/>
        <v>0.25999999999999995</v>
      </c>
      <c r="AQ13" s="32">
        <f t="shared" ca="1" si="4"/>
        <v>0.45999999999999985</v>
      </c>
      <c r="AR13" s="32">
        <f t="shared" ca="1" si="4"/>
        <v>0</v>
      </c>
      <c r="AS13" s="32">
        <f t="shared" ca="1" si="4"/>
        <v>0</v>
      </c>
      <c r="AT13" s="32">
        <f t="shared" ca="1" si="4"/>
        <v>0.27999999999999997</v>
      </c>
      <c r="AU13" s="32">
        <f t="shared" ca="1" si="4"/>
        <v>0.4700000000000002</v>
      </c>
      <c r="AV13" s="32">
        <f t="shared" ca="1" si="4"/>
        <v>0</v>
      </c>
      <c r="AW13" s="32">
        <f t="shared" ca="1" si="4"/>
        <v>0</v>
      </c>
      <c r="AX13" s="32">
        <f t="shared" ca="1" si="4"/>
        <v>0</v>
      </c>
      <c r="AY13" s="32">
        <f t="shared" ca="1" si="4"/>
        <v>0</v>
      </c>
      <c r="AZ13" s="32">
        <f t="shared" ca="1" si="4"/>
        <v>0</v>
      </c>
      <c r="BA13" s="31">
        <f t="shared" ca="1" si="28"/>
        <v>0</v>
      </c>
      <c r="BB13" s="31">
        <f t="shared" ca="1" si="5"/>
        <v>0</v>
      </c>
      <c r="BC13" s="31">
        <f t="shared" ca="1" si="6"/>
        <v>0.01</v>
      </c>
      <c r="BD13" s="31">
        <f t="shared" ca="1" si="7"/>
        <v>0</v>
      </c>
      <c r="BE13" s="31">
        <f t="shared" ca="1" si="8"/>
        <v>0</v>
      </c>
      <c r="BF13" s="31">
        <f t="shared" ca="1" si="9"/>
        <v>0</v>
      </c>
      <c r="BG13" s="31">
        <f t="shared" ca="1" si="10"/>
        <v>0.01</v>
      </c>
      <c r="BH13" s="31">
        <f t="shared" ca="1" si="11"/>
        <v>0</v>
      </c>
      <c r="BI13" s="31">
        <f t="shared" ca="1" si="12"/>
        <v>0</v>
      </c>
      <c r="BJ13" s="31">
        <f t="shared" ca="1" si="13"/>
        <v>0</v>
      </c>
      <c r="BK13" s="31">
        <f t="shared" ca="1" si="14"/>
        <v>0</v>
      </c>
      <c r="BL13" s="31">
        <f t="shared" ca="1" si="15"/>
        <v>0</v>
      </c>
      <c r="BM13" s="32">
        <f t="shared" ca="1" si="29"/>
        <v>0</v>
      </c>
      <c r="BN13" s="32">
        <f t="shared" ca="1" si="16"/>
        <v>0.25999999999999995</v>
      </c>
      <c r="BO13" s="32">
        <f t="shared" ca="1" si="17"/>
        <v>0.46999999999999986</v>
      </c>
      <c r="BP13" s="32">
        <f t="shared" ca="1" si="18"/>
        <v>0</v>
      </c>
      <c r="BQ13" s="32">
        <f t="shared" ca="1" si="19"/>
        <v>0</v>
      </c>
      <c r="BR13" s="32">
        <f t="shared" ca="1" si="20"/>
        <v>0.27999999999999997</v>
      </c>
      <c r="BS13" s="32">
        <f t="shared" ca="1" si="21"/>
        <v>0.4800000000000002</v>
      </c>
      <c r="BT13" s="32">
        <f t="shared" ca="1" si="22"/>
        <v>0</v>
      </c>
      <c r="BU13" s="32">
        <f t="shared" ca="1" si="23"/>
        <v>0</v>
      </c>
      <c r="BV13" s="32">
        <f t="shared" ca="1" si="24"/>
        <v>0</v>
      </c>
      <c r="BW13" s="32">
        <f t="shared" ca="1" si="25"/>
        <v>0</v>
      </c>
      <c r="BX13" s="32">
        <f t="shared" ca="1" si="26"/>
        <v>0</v>
      </c>
    </row>
    <row r="14" spans="1:76" x14ac:dyDescent="0.25">
      <c r="A14" t="s">
        <v>437</v>
      </c>
      <c r="B14" s="1" t="s">
        <v>193</v>
      </c>
      <c r="C14" t="str">
        <f t="shared" ca="1" si="2"/>
        <v>0000079301</v>
      </c>
      <c r="D14" t="str">
        <f t="shared" ca="1" si="3"/>
        <v>FortisAlberta DOS - Cochrane EV Partnership (793S)</v>
      </c>
      <c r="E14" s="31">
        <f ca="1">'Module C Corrected'!CW14-'Module C Initial'!CW14</f>
        <v>0</v>
      </c>
      <c r="F14" s="31">
        <f ca="1">'Module C Corrected'!CX14-'Module C Initial'!CX14</f>
        <v>0</v>
      </c>
      <c r="G14" s="31">
        <f ca="1">'Module C Corrected'!CY14-'Module C Initial'!CY14</f>
        <v>0</v>
      </c>
      <c r="H14" s="31">
        <f ca="1">'Module C Corrected'!CZ14-'Module C Initial'!CZ14</f>
        <v>0</v>
      </c>
      <c r="I14" s="31">
        <f ca="1">'Module C Corrected'!DA14-'Module C Initial'!DA14</f>
        <v>0</v>
      </c>
      <c r="J14" s="31">
        <f ca="1">'Module C Corrected'!DB14-'Module C Initial'!DB14</f>
        <v>0</v>
      </c>
      <c r="K14" s="31">
        <f ca="1">'Module C Corrected'!DC14-'Module C Initial'!DC14</f>
        <v>0</v>
      </c>
      <c r="L14" s="31">
        <f ca="1">'Module C Corrected'!DD14-'Module C Initial'!DD14</f>
        <v>0</v>
      </c>
      <c r="M14" s="31">
        <f ca="1">'Module C Corrected'!DE14-'Module C Initial'!DE14</f>
        <v>0</v>
      </c>
      <c r="N14" s="31">
        <f ca="1">'Module C Corrected'!DF14-'Module C Initial'!DF14</f>
        <v>0</v>
      </c>
      <c r="O14" s="31">
        <f ca="1">'Module C Corrected'!DG14-'Module C Initial'!DG14</f>
        <v>0</v>
      </c>
      <c r="P14" s="31">
        <f ca="1">'Module C Corrected'!DH14-'Module C Initial'!DH14</f>
        <v>0</v>
      </c>
      <c r="Q14" s="32">
        <f ca="1">'Module C Corrected'!DI14-'Module C Initial'!DI14</f>
        <v>0</v>
      </c>
      <c r="R14" s="32">
        <f ca="1">'Module C Corrected'!DJ14-'Module C Initial'!DJ14</f>
        <v>0</v>
      </c>
      <c r="S14" s="32">
        <f ca="1">'Module C Corrected'!DK14-'Module C Initial'!DK14</f>
        <v>0</v>
      </c>
      <c r="T14" s="32">
        <f ca="1">'Module C Corrected'!DL14-'Module C Initial'!DL14</f>
        <v>0</v>
      </c>
      <c r="U14" s="32">
        <f ca="1">'Module C Corrected'!DM14-'Module C Initial'!DM14</f>
        <v>0</v>
      </c>
      <c r="V14" s="32">
        <f ca="1">'Module C Corrected'!DN14-'Module C Initial'!DN14</f>
        <v>0</v>
      </c>
      <c r="W14" s="32">
        <f ca="1">'Module C Corrected'!DO14-'Module C Initial'!DO14</f>
        <v>0</v>
      </c>
      <c r="X14" s="32">
        <f ca="1">'Module C Corrected'!DP14-'Module C Initial'!DP14</f>
        <v>0</v>
      </c>
      <c r="Y14" s="32">
        <f ca="1">'Module C Corrected'!DQ14-'Module C Initial'!DQ14</f>
        <v>0</v>
      </c>
      <c r="Z14" s="32">
        <f ca="1">'Module C Corrected'!DR14-'Module C Initial'!DR14</f>
        <v>0</v>
      </c>
      <c r="AA14" s="32">
        <f ca="1">'Module C Corrected'!DS14-'Module C Initial'!DS14</f>
        <v>0</v>
      </c>
      <c r="AB14" s="32">
        <f ca="1">'Module C Corrected'!DT14-'Module C Initial'!DT14</f>
        <v>0</v>
      </c>
      <c r="AC14" s="31">
        <f ca="1">'Module C Corrected'!DU14-'Module C Initial'!DU14</f>
        <v>0</v>
      </c>
      <c r="AD14" s="31">
        <f ca="1">'Module C Corrected'!DV14-'Module C Initial'!DV14</f>
        <v>0</v>
      </c>
      <c r="AE14" s="31">
        <f ca="1">'Module C Corrected'!DW14-'Module C Initial'!DW14</f>
        <v>0</v>
      </c>
      <c r="AF14" s="31">
        <f ca="1">'Module C Corrected'!DX14-'Module C Initial'!DX14</f>
        <v>0</v>
      </c>
      <c r="AG14" s="31">
        <f ca="1">'Module C Corrected'!DY14-'Module C Initial'!DY14</f>
        <v>0</v>
      </c>
      <c r="AH14" s="31">
        <f ca="1">'Module C Corrected'!DZ14-'Module C Initial'!DZ14</f>
        <v>0</v>
      </c>
      <c r="AI14" s="31">
        <f ca="1">'Module C Corrected'!EA14-'Module C Initial'!EA14</f>
        <v>0</v>
      </c>
      <c r="AJ14" s="31">
        <f ca="1">'Module C Corrected'!EB14-'Module C Initial'!EB14</f>
        <v>0</v>
      </c>
      <c r="AK14" s="31">
        <f ca="1">'Module C Corrected'!EC14-'Module C Initial'!EC14</f>
        <v>0</v>
      </c>
      <c r="AL14" s="31">
        <f ca="1">'Module C Corrected'!ED14-'Module C Initial'!ED14</f>
        <v>0</v>
      </c>
      <c r="AM14" s="31">
        <f ca="1">'Module C Corrected'!EE14-'Module C Initial'!EE14</f>
        <v>0</v>
      </c>
      <c r="AN14" s="31">
        <f ca="1">'Module C Corrected'!EF14-'Module C Initial'!EF14</f>
        <v>0</v>
      </c>
      <c r="AO14" s="32">
        <f t="shared" ca="1" si="27"/>
        <v>0</v>
      </c>
      <c r="AP14" s="32">
        <f t="shared" ca="1" si="4"/>
        <v>0</v>
      </c>
      <c r="AQ14" s="32">
        <f t="shared" ca="1" si="4"/>
        <v>0</v>
      </c>
      <c r="AR14" s="32">
        <f t="shared" ca="1" si="4"/>
        <v>0</v>
      </c>
      <c r="AS14" s="32">
        <f t="shared" ca="1" si="4"/>
        <v>0</v>
      </c>
      <c r="AT14" s="32">
        <f t="shared" ca="1" si="4"/>
        <v>0</v>
      </c>
      <c r="AU14" s="32">
        <f t="shared" ca="1" si="4"/>
        <v>0</v>
      </c>
      <c r="AV14" s="32">
        <f t="shared" ca="1" si="4"/>
        <v>0</v>
      </c>
      <c r="AW14" s="32">
        <f t="shared" ca="1" si="4"/>
        <v>0</v>
      </c>
      <c r="AX14" s="32">
        <f t="shared" ca="1" si="4"/>
        <v>0</v>
      </c>
      <c r="AY14" s="32">
        <f t="shared" ca="1" si="4"/>
        <v>0</v>
      </c>
      <c r="AZ14" s="32">
        <f t="shared" ca="1" si="4"/>
        <v>0</v>
      </c>
      <c r="BA14" s="31">
        <f t="shared" ca="1" si="28"/>
        <v>0</v>
      </c>
      <c r="BB14" s="31">
        <f t="shared" ca="1" si="5"/>
        <v>0</v>
      </c>
      <c r="BC14" s="31">
        <f t="shared" ca="1" si="6"/>
        <v>0</v>
      </c>
      <c r="BD14" s="31">
        <f t="shared" ca="1" si="7"/>
        <v>0</v>
      </c>
      <c r="BE14" s="31">
        <f t="shared" ca="1" si="8"/>
        <v>0</v>
      </c>
      <c r="BF14" s="31">
        <f t="shared" ca="1" si="9"/>
        <v>0</v>
      </c>
      <c r="BG14" s="31">
        <f t="shared" ca="1" si="10"/>
        <v>0</v>
      </c>
      <c r="BH14" s="31">
        <f t="shared" ca="1" si="11"/>
        <v>0</v>
      </c>
      <c r="BI14" s="31">
        <f t="shared" ca="1" si="12"/>
        <v>0</v>
      </c>
      <c r="BJ14" s="31">
        <f t="shared" ca="1" si="13"/>
        <v>0</v>
      </c>
      <c r="BK14" s="31">
        <f t="shared" ca="1" si="14"/>
        <v>0</v>
      </c>
      <c r="BL14" s="31">
        <f t="shared" ca="1" si="15"/>
        <v>0</v>
      </c>
      <c r="BM14" s="32">
        <f t="shared" ca="1" si="29"/>
        <v>0</v>
      </c>
      <c r="BN14" s="32">
        <f t="shared" ca="1" si="16"/>
        <v>0</v>
      </c>
      <c r="BO14" s="32">
        <f t="shared" ca="1" si="17"/>
        <v>0</v>
      </c>
      <c r="BP14" s="32">
        <f t="shared" ca="1" si="18"/>
        <v>0</v>
      </c>
      <c r="BQ14" s="32">
        <f t="shared" ca="1" si="19"/>
        <v>0</v>
      </c>
      <c r="BR14" s="32">
        <f t="shared" ca="1" si="20"/>
        <v>0</v>
      </c>
      <c r="BS14" s="32">
        <f t="shared" ca="1" si="21"/>
        <v>0</v>
      </c>
      <c r="BT14" s="32">
        <f t="shared" ca="1" si="22"/>
        <v>0</v>
      </c>
      <c r="BU14" s="32">
        <f t="shared" ca="1" si="23"/>
        <v>0</v>
      </c>
      <c r="BV14" s="32">
        <f t="shared" ca="1" si="24"/>
        <v>0</v>
      </c>
      <c r="BW14" s="32">
        <f t="shared" ca="1" si="25"/>
        <v>0</v>
      </c>
      <c r="BX14" s="32">
        <f t="shared" ca="1" si="26"/>
        <v>0</v>
      </c>
    </row>
    <row r="15" spans="1:76" x14ac:dyDescent="0.25">
      <c r="A15" t="s">
        <v>471</v>
      </c>
      <c r="B15" s="1" t="s">
        <v>536</v>
      </c>
      <c r="C15" t="str">
        <f t="shared" ca="1" si="2"/>
        <v>341S025</v>
      </c>
      <c r="D15" t="str">
        <f t="shared" ca="1" si="3"/>
        <v>Syncrude Industrial System DOS</v>
      </c>
      <c r="E15" s="31">
        <f ca="1">'Module C Corrected'!CW15-'Module C Initial'!CW15</f>
        <v>0</v>
      </c>
      <c r="F15" s="31">
        <f ca="1">'Module C Corrected'!CX15-'Module C Initial'!CX15</f>
        <v>0</v>
      </c>
      <c r="G15" s="31">
        <f ca="1">'Module C Corrected'!CY15-'Module C Initial'!CY15</f>
        <v>0</v>
      </c>
      <c r="H15" s="31">
        <f ca="1">'Module C Corrected'!CZ15-'Module C Initial'!CZ15</f>
        <v>0</v>
      </c>
      <c r="I15" s="31">
        <f ca="1">'Module C Corrected'!DA15-'Module C Initial'!DA15</f>
        <v>0</v>
      </c>
      <c r="J15" s="31">
        <f ca="1">'Module C Corrected'!DB15-'Module C Initial'!DB15</f>
        <v>0</v>
      </c>
      <c r="K15" s="31">
        <f ca="1">'Module C Corrected'!DC15-'Module C Initial'!DC15</f>
        <v>0</v>
      </c>
      <c r="L15" s="31">
        <f ca="1">'Module C Corrected'!DD15-'Module C Initial'!DD15</f>
        <v>0</v>
      </c>
      <c r="M15" s="31">
        <f ca="1">'Module C Corrected'!DE15-'Module C Initial'!DE15</f>
        <v>0</v>
      </c>
      <c r="N15" s="31">
        <f ca="1">'Module C Corrected'!DF15-'Module C Initial'!DF15</f>
        <v>0</v>
      </c>
      <c r="O15" s="31">
        <f ca="1">'Module C Corrected'!DG15-'Module C Initial'!DG15</f>
        <v>0</v>
      </c>
      <c r="P15" s="31">
        <f ca="1">'Module C Corrected'!DH15-'Module C Initial'!DH15</f>
        <v>0</v>
      </c>
      <c r="Q15" s="32">
        <f ca="1">'Module C Corrected'!DI15-'Module C Initial'!DI15</f>
        <v>0</v>
      </c>
      <c r="R15" s="32">
        <f ca="1">'Module C Corrected'!DJ15-'Module C Initial'!DJ15</f>
        <v>0</v>
      </c>
      <c r="S15" s="32">
        <f ca="1">'Module C Corrected'!DK15-'Module C Initial'!DK15</f>
        <v>0</v>
      </c>
      <c r="T15" s="32">
        <f ca="1">'Module C Corrected'!DL15-'Module C Initial'!DL15</f>
        <v>0</v>
      </c>
      <c r="U15" s="32">
        <f ca="1">'Module C Corrected'!DM15-'Module C Initial'!DM15</f>
        <v>0</v>
      </c>
      <c r="V15" s="32">
        <f ca="1">'Module C Corrected'!DN15-'Module C Initial'!DN15</f>
        <v>0</v>
      </c>
      <c r="W15" s="32">
        <f ca="1">'Module C Corrected'!DO15-'Module C Initial'!DO15</f>
        <v>0</v>
      </c>
      <c r="X15" s="32">
        <f ca="1">'Module C Corrected'!DP15-'Module C Initial'!DP15</f>
        <v>0</v>
      </c>
      <c r="Y15" s="32">
        <f ca="1">'Module C Corrected'!DQ15-'Module C Initial'!DQ15</f>
        <v>0</v>
      </c>
      <c r="Z15" s="32">
        <f ca="1">'Module C Corrected'!DR15-'Module C Initial'!DR15</f>
        <v>0</v>
      </c>
      <c r="AA15" s="32">
        <f ca="1">'Module C Corrected'!DS15-'Module C Initial'!DS15</f>
        <v>0</v>
      </c>
      <c r="AB15" s="32">
        <f ca="1">'Module C Corrected'!DT15-'Module C Initial'!DT15</f>
        <v>0</v>
      </c>
      <c r="AC15" s="31">
        <f ca="1">'Module C Corrected'!DU15-'Module C Initial'!DU15</f>
        <v>0</v>
      </c>
      <c r="AD15" s="31">
        <f ca="1">'Module C Corrected'!DV15-'Module C Initial'!DV15</f>
        <v>0</v>
      </c>
      <c r="AE15" s="31">
        <f ca="1">'Module C Corrected'!DW15-'Module C Initial'!DW15</f>
        <v>0</v>
      </c>
      <c r="AF15" s="31">
        <f ca="1">'Module C Corrected'!DX15-'Module C Initial'!DX15</f>
        <v>0</v>
      </c>
      <c r="AG15" s="31">
        <f ca="1">'Module C Corrected'!DY15-'Module C Initial'!DY15</f>
        <v>0</v>
      </c>
      <c r="AH15" s="31">
        <f ca="1">'Module C Corrected'!DZ15-'Module C Initial'!DZ15</f>
        <v>0</v>
      </c>
      <c r="AI15" s="31">
        <f ca="1">'Module C Corrected'!EA15-'Module C Initial'!EA15</f>
        <v>0</v>
      </c>
      <c r="AJ15" s="31">
        <f ca="1">'Module C Corrected'!EB15-'Module C Initial'!EB15</f>
        <v>0</v>
      </c>
      <c r="AK15" s="31">
        <f ca="1">'Module C Corrected'!EC15-'Module C Initial'!EC15</f>
        <v>0</v>
      </c>
      <c r="AL15" s="31">
        <f ca="1">'Module C Corrected'!ED15-'Module C Initial'!ED15</f>
        <v>0</v>
      </c>
      <c r="AM15" s="31">
        <f ca="1">'Module C Corrected'!EE15-'Module C Initial'!EE15</f>
        <v>0</v>
      </c>
      <c r="AN15" s="31">
        <f ca="1">'Module C Corrected'!EF15-'Module C Initial'!EF15</f>
        <v>0</v>
      </c>
      <c r="AO15" s="32">
        <f t="shared" ca="1" si="27"/>
        <v>0</v>
      </c>
      <c r="AP15" s="32">
        <f t="shared" ca="1" si="4"/>
        <v>0</v>
      </c>
      <c r="AQ15" s="32">
        <f t="shared" ca="1" si="4"/>
        <v>0</v>
      </c>
      <c r="AR15" s="32">
        <f t="shared" ca="1" si="4"/>
        <v>0</v>
      </c>
      <c r="AS15" s="32">
        <f t="shared" ca="1" si="4"/>
        <v>0</v>
      </c>
      <c r="AT15" s="32">
        <f t="shared" ca="1" si="4"/>
        <v>0</v>
      </c>
      <c r="AU15" s="32">
        <f t="shared" ca="1" si="4"/>
        <v>0</v>
      </c>
      <c r="AV15" s="32">
        <f t="shared" ca="1" si="4"/>
        <v>0</v>
      </c>
      <c r="AW15" s="32">
        <f t="shared" ca="1" si="4"/>
        <v>0</v>
      </c>
      <c r="AX15" s="32">
        <f t="shared" ca="1" si="4"/>
        <v>0</v>
      </c>
      <c r="AY15" s="32">
        <f t="shared" ca="1" si="4"/>
        <v>0</v>
      </c>
      <c r="AZ15" s="32">
        <f t="shared" ca="1" si="4"/>
        <v>0</v>
      </c>
      <c r="BA15" s="31">
        <f t="shared" ca="1" si="28"/>
        <v>0</v>
      </c>
      <c r="BB15" s="31">
        <f t="shared" ca="1" si="5"/>
        <v>0</v>
      </c>
      <c r="BC15" s="31">
        <f t="shared" ca="1" si="6"/>
        <v>0</v>
      </c>
      <c r="BD15" s="31">
        <f t="shared" ca="1" si="7"/>
        <v>0</v>
      </c>
      <c r="BE15" s="31">
        <f t="shared" ca="1" si="8"/>
        <v>0</v>
      </c>
      <c r="BF15" s="31">
        <f t="shared" ca="1" si="9"/>
        <v>0</v>
      </c>
      <c r="BG15" s="31">
        <f t="shared" ca="1" si="10"/>
        <v>0</v>
      </c>
      <c r="BH15" s="31">
        <f t="shared" ca="1" si="11"/>
        <v>0</v>
      </c>
      <c r="BI15" s="31">
        <f t="shared" ca="1" si="12"/>
        <v>0</v>
      </c>
      <c r="BJ15" s="31">
        <f t="shared" ca="1" si="13"/>
        <v>0</v>
      </c>
      <c r="BK15" s="31">
        <f t="shared" ca="1" si="14"/>
        <v>0</v>
      </c>
      <c r="BL15" s="31">
        <f t="shared" ca="1" si="15"/>
        <v>0</v>
      </c>
      <c r="BM15" s="32">
        <f t="shared" ca="1" si="29"/>
        <v>0</v>
      </c>
      <c r="BN15" s="32">
        <f t="shared" ca="1" si="16"/>
        <v>0</v>
      </c>
      <c r="BO15" s="32">
        <f t="shared" ca="1" si="17"/>
        <v>0</v>
      </c>
      <c r="BP15" s="32">
        <f t="shared" ca="1" si="18"/>
        <v>0</v>
      </c>
      <c r="BQ15" s="32">
        <f t="shared" ca="1" si="19"/>
        <v>0</v>
      </c>
      <c r="BR15" s="32">
        <f t="shared" ca="1" si="20"/>
        <v>0</v>
      </c>
      <c r="BS15" s="32">
        <f t="shared" ca="1" si="21"/>
        <v>0</v>
      </c>
      <c r="BT15" s="32">
        <f t="shared" ca="1" si="22"/>
        <v>0</v>
      </c>
      <c r="BU15" s="32">
        <f t="shared" ca="1" si="23"/>
        <v>0</v>
      </c>
      <c r="BV15" s="32">
        <f t="shared" ca="1" si="24"/>
        <v>0</v>
      </c>
      <c r="BW15" s="32">
        <f t="shared" ca="1" si="25"/>
        <v>0</v>
      </c>
      <c r="BX15" s="32">
        <f t="shared" ca="1" si="26"/>
        <v>0</v>
      </c>
    </row>
    <row r="16" spans="1:76" x14ac:dyDescent="0.25">
      <c r="A16" t="s">
        <v>438</v>
      </c>
      <c r="B16" s="1" t="s">
        <v>62</v>
      </c>
      <c r="C16" t="str">
        <f t="shared" ca="1" si="2"/>
        <v>AKE1</v>
      </c>
      <c r="D16" t="str">
        <f t="shared" ca="1" si="3"/>
        <v>McBride Lake Wind Facility</v>
      </c>
      <c r="E16" s="31">
        <f ca="1">'Module C Corrected'!CW16-'Module C Initial'!CW16</f>
        <v>3424.6499999999996</v>
      </c>
      <c r="F16" s="31">
        <f ca="1">'Module C Corrected'!CX16-'Module C Initial'!CX16</f>
        <v>3075.4499999999989</v>
      </c>
      <c r="G16" s="31">
        <f ca="1">'Module C Corrected'!CY16-'Module C Initial'!CY16</f>
        <v>4058.880000000001</v>
      </c>
      <c r="H16" s="31">
        <f ca="1">'Module C Corrected'!CZ16-'Module C Initial'!CZ16</f>
        <v>4359.57</v>
      </c>
      <c r="I16" s="31">
        <f ca="1">'Module C Corrected'!DA16-'Module C Initial'!DA16</f>
        <v>4451.93</v>
      </c>
      <c r="J16" s="31">
        <f ca="1">'Module C Corrected'!DB16-'Module C Initial'!DB16</f>
        <v>2391.840000000002</v>
      </c>
      <c r="K16" s="31">
        <f ca="1">'Module C Corrected'!DC16-'Module C Initial'!DC16</f>
        <v>2363.4700000000012</v>
      </c>
      <c r="L16" s="31">
        <f ca="1">'Module C Corrected'!DD16-'Module C Initial'!DD16</f>
        <v>1868.8100000000002</v>
      </c>
      <c r="M16" s="31">
        <f ca="1">'Module C Corrected'!DE16-'Module C Initial'!DE16</f>
        <v>1499.67</v>
      </c>
      <c r="N16" s="31">
        <f ca="1">'Module C Corrected'!DF16-'Module C Initial'!DF16</f>
        <v>2034.6000000000001</v>
      </c>
      <c r="O16" s="31">
        <f ca="1">'Module C Corrected'!DG16-'Module C Initial'!DG16</f>
        <v>3509.0800000000004</v>
      </c>
      <c r="P16" s="31">
        <f ca="1">'Module C Corrected'!DH16-'Module C Initial'!DH16</f>
        <v>4882.119999999999</v>
      </c>
      <c r="Q16" s="32">
        <f ca="1">'Module C Corrected'!DI16-'Module C Initial'!DI16</f>
        <v>171.23</v>
      </c>
      <c r="R16" s="32">
        <f ca="1">'Module C Corrected'!DJ16-'Module C Initial'!DJ16</f>
        <v>153.78</v>
      </c>
      <c r="S16" s="32">
        <f ca="1">'Module C Corrected'!DK16-'Module C Initial'!DK16</f>
        <v>202.95</v>
      </c>
      <c r="T16" s="32">
        <f ca="1">'Module C Corrected'!DL16-'Module C Initial'!DL16</f>
        <v>217.98</v>
      </c>
      <c r="U16" s="32">
        <f ca="1">'Module C Corrected'!DM16-'Module C Initial'!DM16</f>
        <v>222.6</v>
      </c>
      <c r="V16" s="32">
        <f ca="1">'Module C Corrected'!DN16-'Module C Initial'!DN16</f>
        <v>119.6</v>
      </c>
      <c r="W16" s="32">
        <f ca="1">'Module C Corrected'!DO16-'Module C Initial'!DO16</f>
        <v>118.17</v>
      </c>
      <c r="X16" s="32">
        <f ca="1">'Module C Corrected'!DP16-'Module C Initial'!DP16</f>
        <v>93.44</v>
      </c>
      <c r="Y16" s="32">
        <f ca="1">'Module C Corrected'!DQ16-'Module C Initial'!DQ16</f>
        <v>74.98</v>
      </c>
      <c r="Z16" s="32">
        <f ca="1">'Module C Corrected'!DR16-'Module C Initial'!DR16</f>
        <v>101.72999999999999</v>
      </c>
      <c r="AA16" s="32">
        <f ca="1">'Module C Corrected'!DS16-'Module C Initial'!DS16</f>
        <v>175.45999999999998</v>
      </c>
      <c r="AB16" s="32">
        <f ca="1">'Module C Corrected'!DT16-'Module C Initial'!DT16</f>
        <v>244.1</v>
      </c>
      <c r="AC16" s="31">
        <f ca="1">'Module C Corrected'!DU16-'Module C Initial'!DU16</f>
        <v>1013.24</v>
      </c>
      <c r="AD16" s="31">
        <f ca="1">'Module C Corrected'!DV16-'Module C Initial'!DV16</f>
        <v>904.7</v>
      </c>
      <c r="AE16" s="31">
        <f ca="1">'Module C Corrected'!DW16-'Module C Initial'!DW16</f>
        <v>1187.78</v>
      </c>
      <c r="AF16" s="31">
        <f ca="1">'Module C Corrected'!DX16-'Module C Initial'!DX16</f>
        <v>1268.3600000000001</v>
      </c>
      <c r="AG16" s="31">
        <f ca="1">'Module C Corrected'!DY16-'Module C Initial'!DY16</f>
        <v>1287.9099999999999</v>
      </c>
      <c r="AH16" s="31">
        <f ca="1">'Module C Corrected'!DZ16-'Module C Initial'!DZ16</f>
        <v>687.88</v>
      </c>
      <c r="AI16" s="31">
        <f ca="1">'Module C Corrected'!EA16-'Module C Initial'!EA16</f>
        <v>675.35</v>
      </c>
      <c r="AJ16" s="31">
        <f ca="1">'Module C Corrected'!EB16-'Module C Initial'!EB16</f>
        <v>530.04</v>
      </c>
      <c r="AK16" s="31">
        <f ca="1">'Module C Corrected'!EC16-'Module C Initial'!EC16</f>
        <v>422.16</v>
      </c>
      <c r="AL16" s="31">
        <f ca="1">'Module C Corrected'!ED16-'Module C Initial'!ED16</f>
        <v>568.14</v>
      </c>
      <c r="AM16" s="31">
        <f ca="1">'Module C Corrected'!EE16-'Module C Initial'!EE16</f>
        <v>971.66999999999985</v>
      </c>
      <c r="AN16" s="31">
        <f ca="1">'Module C Corrected'!EF16-'Module C Initial'!EF16</f>
        <v>1340.8400000000001</v>
      </c>
      <c r="AO16" s="32">
        <f t="shared" ca="1" si="27"/>
        <v>4609.12</v>
      </c>
      <c r="AP16" s="32">
        <f t="shared" ca="1" si="4"/>
        <v>4133.9299999999994</v>
      </c>
      <c r="AQ16" s="32">
        <f t="shared" ca="1" si="4"/>
        <v>5449.6100000000006</v>
      </c>
      <c r="AR16" s="32">
        <f t="shared" ca="1" si="4"/>
        <v>5845.91</v>
      </c>
      <c r="AS16" s="32">
        <f t="shared" ca="1" si="4"/>
        <v>5962.4400000000005</v>
      </c>
      <c r="AT16" s="32">
        <f t="shared" ca="1" si="4"/>
        <v>3199.320000000002</v>
      </c>
      <c r="AU16" s="32">
        <f t="shared" ca="1" si="4"/>
        <v>3156.9900000000011</v>
      </c>
      <c r="AV16" s="32">
        <f t="shared" ca="1" si="4"/>
        <v>2492.29</v>
      </c>
      <c r="AW16" s="32">
        <f t="shared" ca="1" si="4"/>
        <v>1996.8100000000002</v>
      </c>
      <c r="AX16" s="32">
        <f t="shared" ca="1" si="4"/>
        <v>2704.47</v>
      </c>
      <c r="AY16" s="32">
        <f t="shared" ca="1" si="4"/>
        <v>4656.21</v>
      </c>
      <c r="AZ16" s="32">
        <f t="shared" ca="1" si="4"/>
        <v>6467.0599999999995</v>
      </c>
      <c r="BA16" s="31">
        <f t="shared" ca="1" si="28"/>
        <v>56.86</v>
      </c>
      <c r="BB16" s="31">
        <f t="shared" ca="1" si="5"/>
        <v>51.06</v>
      </c>
      <c r="BC16" s="31">
        <f t="shared" ca="1" si="6"/>
        <v>67.39</v>
      </c>
      <c r="BD16" s="31">
        <f t="shared" ca="1" si="7"/>
        <v>72.38</v>
      </c>
      <c r="BE16" s="31">
        <f t="shared" ca="1" si="8"/>
        <v>73.91</v>
      </c>
      <c r="BF16" s="31">
        <f t="shared" ca="1" si="9"/>
        <v>39.71</v>
      </c>
      <c r="BG16" s="31">
        <f t="shared" ca="1" si="10"/>
        <v>39.24</v>
      </c>
      <c r="BH16" s="31">
        <f t="shared" ca="1" si="11"/>
        <v>31.03</v>
      </c>
      <c r="BI16" s="31">
        <f t="shared" ca="1" si="12"/>
        <v>24.9</v>
      </c>
      <c r="BJ16" s="31">
        <f t="shared" ca="1" si="13"/>
        <v>33.78</v>
      </c>
      <c r="BK16" s="31">
        <f t="shared" ca="1" si="14"/>
        <v>58.26</v>
      </c>
      <c r="BL16" s="31">
        <f t="shared" ca="1" si="15"/>
        <v>81.06</v>
      </c>
      <c r="BM16" s="32">
        <f t="shared" ca="1" si="29"/>
        <v>4665.9799999999996</v>
      </c>
      <c r="BN16" s="32">
        <f t="shared" ca="1" si="16"/>
        <v>4184.99</v>
      </c>
      <c r="BO16" s="32">
        <f t="shared" ca="1" si="17"/>
        <v>5517.0000000000009</v>
      </c>
      <c r="BP16" s="32">
        <f t="shared" ca="1" si="18"/>
        <v>5918.29</v>
      </c>
      <c r="BQ16" s="32">
        <f t="shared" ca="1" si="19"/>
        <v>6036.35</v>
      </c>
      <c r="BR16" s="32">
        <f t="shared" ca="1" si="20"/>
        <v>3239.030000000002</v>
      </c>
      <c r="BS16" s="32">
        <f t="shared" ca="1" si="21"/>
        <v>3196.2300000000009</v>
      </c>
      <c r="BT16" s="32">
        <f t="shared" ca="1" si="22"/>
        <v>2523.3200000000002</v>
      </c>
      <c r="BU16" s="32">
        <f t="shared" ca="1" si="23"/>
        <v>2021.7100000000003</v>
      </c>
      <c r="BV16" s="32">
        <f t="shared" ca="1" si="24"/>
        <v>2738.25</v>
      </c>
      <c r="BW16" s="32">
        <f t="shared" ca="1" si="25"/>
        <v>4714.47</v>
      </c>
      <c r="BX16" s="32">
        <f t="shared" ca="1" si="26"/>
        <v>6548.12</v>
      </c>
    </row>
    <row r="17" spans="1:76" x14ac:dyDescent="0.25">
      <c r="A17" t="s">
        <v>439</v>
      </c>
      <c r="B17" s="1" t="s">
        <v>157</v>
      </c>
      <c r="C17" t="str">
        <f t="shared" ca="1" si="2"/>
        <v>ARD1</v>
      </c>
      <c r="D17" t="str">
        <f t="shared" ca="1" si="3"/>
        <v>Ardenville Wind Facility</v>
      </c>
      <c r="E17" s="31">
        <f ca="1">'Module C Corrected'!CW17-'Module C Initial'!CW17</f>
        <v>0</v>
      </c>
      <c r="F17" s="31">
        <f ca="1">'Module C Corrected'!CX17-'Module C Initial'!CX17</f>
        <v>0</v>
      </c>
      <c r="G17" s="31">
        <f ca="1">'Module C Corrected'!CY17-'Module C Initial'!CY17</f>
        <v>0</v>
      </c>
      <c r="H17" s="31">
        <f ca="1">'Module C Corrected'!CZ17-'Module C Initial'!CZ17</f>
        <v>0</v>
      </c>
      <c r="I17" s="31">
        <f ca="1">'Module C Corrected'!DA17-'Module C Initial'!DA17</f>
        <v>0</v>
      </c>
      <c r="J17" s="31">
        <f ca="1">'Module C Corrected'!DB17-'Module C Initial'!DB17</f>
        <v>0</v>
      </c>
      <c r="K17" s="31">
        <f ca="1">'Module C Corrected'!DC17-'Module C Initial'!DC17</f>
        <v>0</v>
      </c>
      <c r="L17" s="31">
        <f ca="1">'Module C Corrected'!DD17-'Module C Initial'!DD17</f>
        <v>0</v>
      </c>
      <c r="M17" s="31">
        <f ca="1">'Module C Corrected'!DE17-'Module C Initial'!DE17</f>
        <v>0</v>
      </c>
      <c r="N17" s="31">
        <f ca="1">'Module C Corrected'!DF17-'Module C Initial'!DF17</f>
        <v>0</v>
      </c>
      <c r="O17" s="31">
        <f ca="1">'Module C Corrected'!DG17-'Module C Initial'!DG17</f>
        <v>-78.5</v>
      </c>
      <c r="P17" s="31">
        <f ca="1">'Module C Corrected'!DH17-'Module C Initial'!DH17</f>
        <v>-245.26000000000204</v>
      </c>
      <c r="Q17" s="32">
        <f ca="1">'Module C Corrected'!DI17-'Module C Initial'!DI17</f>
        <v>0</v>
      </c>
      <c r="R17" s="32">
        <f ca="1">'Module C Corrected'!DJ17-'Module C Initial'!DJ17</f>
        <v>0</v>
      </c>
      <c r="S17" s="32">
        <f ca="1">'Module C Corrected'!DK17-'Module C Initial'!DK17</f>
        <v>0</v>
      </c>
      <c r="T17" s="32">
        <f ca="1">'Module C Corrected'!DL17-'Module C Initial'!DL17</f>
        <v>0</v>
      </c>
      <c r="U17" s="32">
        <f ca="1">'Module C Corrected'!DM17-'Module C Initial'!DM17</f>
        <v>0</v>
      </c>
      <c r="V17" s="32">
        <f ca="1">'Module C Corrected'!DN17-'Module C Initial'!DN17</f>
        <v>0</v>
      </c>
      <c r="W17" s="32">
        <f ca="1">'Module C Corrected'!DO17-'Module C Initial'!DO17</f>
        <v>0</v>
      </c>
      <c r="X17" s="32">
        <f ca="1">'Module C Corrected'!DP17-'Module C Initial'!DP17</f>
        <v>0</v>
      </c>
      <c r="Y17" s="32">
        <f ca="1">'Module C Corrected'!DQ17-'Module C Initial'!DQ17</f>
        <v>0</v>
      </c>
      <c r="Z17" s="32">
        <f ca="1">'Module C Corrected'!DR17-'Module C Initial'!DR17</f>
        <v>0</v>
      </c>
      <c r="AA17" s="32">
        <f ca="1">'Module C Corrected'!DS17-'Module C Initial'!DS17</f>
        <v>-3.9200000000000159</v>
      </c>
      <c r="AB17" s="32">
        <f ca="1">'Module C Corrected'!DT17-'Module C Initial'!DT17</f>
        <v>-12.259999999999991</v>
      </c>
      <c r="AC17" s="31">
        <f ca="1">'Module C Corrected'!DU17-'Module C Initial'!DU17</f>
        <v>0</v>
      </c>
      <c r="AD17" s="31">
        <f ca="1">'Module C Corrected'!DV17-'Module C Initial'!DV17</f>
        <v>0</v>
      </c>
      <c r="AE17" s="31">
        <f ca="1">'Module C Corrected'!DW17-'Module C Initial'!DW17</f>
        <v>0</v>
      </c>
      <c r="AF17" s="31">
        <f ca="1">'Module C Corrected'!DX17-'Module C Initial'!DX17</f>
        <v>0</v>
      </c>
      <c r="AG17" s="31">
        <f ca="1">'Module C Corrected'!DY17-'Module C Initial'!DY17</f>
        <v>0</v>
      </c>
      <c r="AH17" s="31">
        <f ca="1">'Module C Corrected'!DZ17-'Module C Initial'!DZ17</f>
        <v>0</v>
      </c>
      <c r="AI17" s="31">
        <f ca="1">'Module C Corrected'!EA17-'Module C Initial'!EA17</f>
        <v>0</v>
      </c>
      <c r="AJ17" s="31">
        <f ca="1">'Module C Corrected'!EB17-'Module C Initial'!EB17</f>
        <v>0</v>
      </c>
      <c r="AK17" s="31">
        <f ca="1">'Module C Corrected'!EC17-'Module C Initial'!EC17</f>
        <v>0</v>
      </c>
      <c r="AL17" s="31">
        <f ca="1">'Module C Corrected'!ED17-'Module C Initial'!ED17</f>
        <v>0</v>
      </c>
      <c r="AM17" s="31">
        <f ca="1">'Module C Corrected'!EE17-'Module C Initial'!EE17</f>
        <v>-21.730000000000018</v>
      </c>
      <c r="AN17" s="31">
        <f ca="1">'Module C Corrected'!EF17-'Module C Initial'!EF17</f>
        <v>-67.359999999999673</v>
      </c>
      <c r="AO17" s="32">
        <f t="shared" ca="1" si="27"/>
        <v>0</v>
      </c>
      <c r="AP17" s="32">
        <f t="shared" ca="1" si="4"/>
        <v>0</v>
      </c>
      <c r="AQ17" s="32">
        <f t="shared" ca="1" si="4"/>
        <v>0</v>
      </c>
      <c r="AR17" s="32">
        <f t="shared" ca="1" si="4"/>
        <v>0</v>
      </c>
      <c r="AS17" s="32">
        <f t="shared" ca="1" si="4"/>
        <v>0</v>
      </c>
      <c r="AT17" s="32">
        <f t="shared" ca="1" si="4"/>
        <v>0</v>
      </c>
      <c r="AU17" s="32">
        <f t="shared" ca="1" si="4"/>
        <v>0</v>
      </c>
      <c r="AV17" s="32">
        <f t="shared" ca="1" si="4"/>
        <v>0</v>
      </c>
      <c r="AW17" s="32">
        <f t="shared" ca="1" si="4"/>
        <v>0</v>
      </c>
      <c r="AX17" s="32">
        <f t="shared" ca="1" si="4"/>
        <v>0</v>
      </c>
      <c r="AY17" s="32">
        <f t="shared" ca="1" si="4"/>
        <v>-104.15000000000003</v>
      </c>
      <c r="AZ17" s="32">
        <f t="shared" ca="1" si="4"/>
        <v>-324.8800000000017</v>
      </c>
      <c r="BA17" s="31">
        <f t="shared" ca="1" si="28"/>
        <v>0</v>
      </c>
      <c r="BB17" s="31">
        <f t="shared" ca="1" si="5"/>
        <v>0</v>
      </c>
      <c r="BC17" s="31">
        <f t="shared" ca="1" si="6"/>
        <v>0</v>
      </c>
      <c r="BD17" s="31">
        <f t="shared" ca="1" si="7"/>
        <v>0</v>
      </c>
      <c r="BE17" s="31">
        <f t="shared" ca="1" si="8"/>
        <v>0</v>
      </c>
      <c r="BF17" s="31">
        <f t="shared" ca="1" si="9"/>
        <v>0</v>
      </c>
      <c r="BG17" s="31">
        <f t="shared" ca="1" si="10"/>
        <v>0</v>
      </c>
      <c r="BH17" s="31">
        <f t="shared" ca="1" si="11"/>
        <v>0</v>
      </c>
      <c r="BI17" s="31">
        <f t="shared" ca="1" si="12"/>
        <v>0</v>
      </c>
      <c r="BJ17" s="31">
        <f t="shared" ca="1" si="13"/>
        <v>0</v>
      </c>
      <c r="BK17" s="31">
        <f t="shared" ca="1" si="14"/>
        <v>-1.3</v>
      </c>
      <c r="BL17" s="31">
        <f t="shared" ca="1" si="15"/>
        <v>-4.07</v>
      </c>
      <c r="BM17" s="32">
        <f t="shared" ca="1" si="29"/>
        <v>0</v>
      </c>
      <c r="BN17" s="32">
        <f t="shared" ca="1" si="16"/>
        <v>0</v>
      </c>
      <c r="BO17" s="32">
        <f t="shared" ca="1" si="17"/>
        <v>0</v>
      </c>
      <c r="BP17" s="32">
        <f t="shared" ca="1" si="18"/>
        <v>0</v>
      </c>
      <c r="BQ17" s="32">
        <f t="shared" ca="1" si="19"/>
        <v>0</v>
      </c>
      <c r="BR17" s="32">
        <f t="shared" ca="1" si="20"/>
        <v>0</v>
      </c>
      <c r="BS17" s="32">
        <f t="shared" ca="1" si="21"/>
        <v>0</v>
      </c>
      <c r="BT17" s="32">
        <f t="shared" ca="1" si="22"/>
        <v>0</v>
      </c>
      <c r="BU17" s="32">
        <f t="shared" ca="1" si="23"/>
        <v>0</v>
      </c>
      <c r="BV17" s="32">
        <f t="shared" ca="1" si="24"/>
        <v>0</v>
      </c>
      <c r="BW17" s="32">
        <f t="shared" ca="1" si="25"/>
        <v>-105.45000000000003</v>
      </c>
      <c r="BX17" s="32">
        <f t="shared" ca="1" si="26"/>
        <v>-328.95000000000169</v>
      </c>
    </row>
    <row r="18" spans="1:76" x14ac:dyDescent="0.25">
      <c r="A18" t="s">
        <v>440</v>
      </c>
      <c r="B18" s="1" t="s">
        <v>122</v>
      </c>
      <c r="C18" t="str">
        <f t="shared" ca="1" si="2"/>
        <v>BAR</v>
      </c>
      <c r="D18" t="str">
        <f t="shared" ca="1" si="3"/>
        <v>Barrier Hydro Facility</v>
      </c>
      <c r="E18" s="31">
        <f ca="1">'Module C Corrected'!CW18-'Module C Initial'!CW18</f>
        <v>315.81999999999971</v>
      </c>
      <c r="F18" s="31">
        <f ca="1">'Module C Corrected'!CX18-'Module C Initial'!CX18</f>
        <v>294.46000000000004</v>
      </c>
      <c r="G18" s="31">
        <f ca="1">'Module C Corrected'!CY18-'Module C Initial'!CY18</f>
        <v>304.28000000000065</v>
      </c>
      <c r="H18" s="31">
        <f ca="1">'Module C Corrected'!CZ18-'Module C Initial'!CZ18</f>
        <v>372.57999999999993</v>
      </c>
      <c r="I18" s="31">
        <f ca="1">'Module C Corrected'!DA18-'Module C Initial'!DA18</f>
        <v>1244.9199999999983</v>
      </c>
      <c r="J18" s="31">
        <f ca="1">'Module C Corrected'!DB18-'Module C Initial'!DB18</f>
        <v>611.28000000000247</v>
      </c>
      <c r="K18" s="31">
        <f ca="1">'Module C Corrected'!DC18-'Module C Initial'!DC18</f>
        <v>294.36000000000058</v>
      </c>
      <c r="L18" s="31">
        <f ca="1">'Module C Corrected'!DD18-'Module C Initial'!DD18</f>
        <v>165.84000000000015</v>
      </c>
      <c r="M18" s="31">
        <f ca="1">'Module C Corrected'!DE18-'Module C Initial'!DE18</f>
        <v>138.48999999999978</v>
      </c>
      <c r="N18" s="31">
        <f ca="1">'Module C Corrected'!DF18-'Module C Initial'!DF18</f>
        <v>166.97000000000025</v>
      </c>
      <c r="O18" s="31">
        <f ca="1">'Module C Corrected'!DG18-'Module C Initial'!DG18</f>
        <v>257.64999999999964</v>
      </c>
      <c r="P18" s="31">
        <f ca="1">'Module C Corrected'!DH18-'Module C Initial'!DH18</f>
        <v>551.60999999999694</v>
      </c>
      <c r="Q18" s="32">
        <f ca="1">'Module C Corrected'!DI18-'Module C Initial'!DI18</f>
        <v>15.789999999999992</v>
      </c>
      <c r="R18" s="32">
        <f ca="1">'Module C Corrected'!DJ18-'Module C Initial'!DJ18</f>
        <v>14.72999999999999</v>
      </c>
      <c r="S18" s="32">
        <f ca="1">'Module C Corrected'!DK18-'Module C Initial'!DK18</f>
        <v>15.210000000000008</v>
      </c>
      <c r="T18" s="32">
        <f ca="1">'Module C Corrected'!DL18-'Module C Initial'!DL18</f>
        <v>18.629999999999995</v>
      </c>
      <c r="U18" s="32">
        <f ca="1">'Module C Corrected'!DM18-'Module C Initial'!DM18</f>
        <v>62.240000000000009</v>
      </c>
      <c r="V18" s="32">
        <f ca="1">'Module C Corrected'!DN18-'Module C Initial'!DN18</f>
        <v>30.560000000000002</v>
      </c>
      <c r="W18" s="32">
        <f ca="1">'Module C Corrected'!DO18-'Module C Initial'!DO18</f>
        <v>14.71999999999997</v>
      </c>
      <c r="X18" s="32">
        <f ca="1">'Module C Corrected'!DP18-'Module C Initial'!DP18</f>
        <v>8.289999999999992</v>
      </c>
      <c r="Y18" s="32">
        <f ca="1">'Module C Corrected'!DQ18-'Module C Initial'!DQ18</f>
        <v>6.9300000000000068</v>
      </c>
      <c r="Z18" s="32">
        <f ca="1">'Module C Corrected'!DR18-'Module C Initial'!DR18</f>
        <v>8.3499999999999943</v>
      </c>
      <c r="AA18" s="32">
        <f ca="1">'Module C Corrected'!DS18-'Module C Initial'!DS18</f>
        <v>12.879999999999995</v>
      </c>
      <c r="AB18" s="32">
        <f ca="1">'Module C Corrected'!DT18-'Module C Initial'!DT18</f>
        <v>27.580000000000041</v>
      </c>
      <c r="AC18" s="31">
        <f ca="1">'Module C Corrected'!DU18-'Module C Initial'!DU18</f>
        <v>93.440000000000055</v>
      </c>
      <c r="AD18" s="31">
        <f ca="1">'Module C Corrected'!DV18-'Module C Initial'!DV18</f>
        <v>86.619999999999891</v>
      </c>
      <c r="AE18" s="31">
        <f ca="1">'Module C Corrected'!DW18-'Module C Initial'!DW18</f>
        <v>89.040000000000191</v>
      </c>
      <c r="AF18" s="31">
        <f ca="1">'Module C Corrected'!DX18-'Module C Initial'!DX18</f>
        <v>108.3900000000001</v>
      </c>
      <c r="AG18" s="31">
        <f ca="1">'Module C Corrected'!DY18-'Module C Initial'!DY18</f>
        <v>360.14000000000033</v>
      </c>
      <c r="AH18" s="31">
        <f ca="1">'Module C Corrected'!DZ18-'Module C Initial'!DZ18</f>
        <v>175.8100000000004</v>
      </c>
      <c r="AI18" s="31">
        <f ca="1">'Module C Corrected'!EA18-'Module C Initial'!EA18</f>
        <v>84.119999999999891</v>
      </c>
      <c r="AJ18" s="31">
        <f ca="1">'Module C Corrected'!EB18-'Module C Initial'!EB18</f>
        <v>47.039999999999964</v>
      </c>
      <c r="AK18" s="31">
        <f ca="1">'Module C Corrected'!EC18-'Module C Initial'!EC18</f>
        <v>38.990000000000009</v>
      </c>
      <c r="AL18" s="31">
        <f ca="1">'Module C Corrected'!ED18-'Module C Initial'!ED18</f>
        <v>46.620000000000005</v>
      </c>
      <c r="AM18" s="31">
        <f ca="1">'Module C Corrected'!EE18-'Module C Initial'!EE18</f>
        <v>71.350000000000136</v>
      </c>
      <c r="AN18" s="31">
        <f ca="1">'Module C Corrected'!EF18-'Module C Initial'!EF18</f>
        <v>151.48999999999978</v>
      </c>
      <c r="AO18" s="32">
        <f t="shared" ca="1" si="27"/>
        <v>425.04999999999973</v>
      </c>
      <c r="AP18" s="32">
        <f t="shared" ca="1" si="4"/>
        <v>395.80999999999995</v>
      </c>
      <c r="AQ18" s="32">
        <f t="shared" ca="1" si="4"/>
        <v>408.53000000000088</v>
      </c>
      <c r="AR18" s="32">
        <f t="shared" ca="1" si="4"/>
        <v>499.6</v>
      </c>
      <c r="AS18" s="32">
        <f t="shared" ca="1" si="4"/>
        <v>1667.2999999999986</v>
      </c>
      <c r="AT18" s="32">
        <f t="shared" ca="1" si="4"/>
        <v>817.65000000000282</v>
      </c>
      <c r="AU18" s="32">
        <f t="shared" ca="1" si="4"/>
        <v>393.20000000000044</v>
      </c>
      <c r="AV18" s="32">
        <f t="shared" ca="1" si="4"/>
        <v>221.1700000000001</v>
      </c>
      <c r="AW18" s="32">
        <f t="shared" ca="1" si="4"/>
        <v>184.4099999999998</v>
      </c>
      <c r="AX18" s="32">
        <f t="shared" ca="1" si="4"/>
        <v>221.94000000000025</v>
      </c>
      <c r="AY18" s="32">
        <f t="shared" ca="1" si="4"/>
        <v>341.87999999999977</v>
      </c>
      <c r="AZ18" s="32">
        <f t="shared" ca="1" si="4"/>
        <v>730.67999999999677</v>
      </c>
      <c r="BA18" s="31">
        <f t="shared" ca="1" si="28"/>
        <v>5.24</v>
      </c>
      <c r="BB18" s="31">
        <f t="shared" ca="1" si="5"/>
        <v>4.8899999999999997</v>
      </c>
      <c r="BC18" s="31">
        <f t="shared" ca="1" si="6"/>
        <v>5.05</v>
      </c>
      <c r="BD18" s="31">
        <f t="shared" ca="1" si="7"/>
        <v>6.19</v>
      </c>
      <c r="BE18" s="31">
        <f t="shared" ca="1" si="8"/>
        <v>20.67</v>
      </c>
      <c r="BF18" s="31">
        <f t="shared" ca="1" si="9"/>
        <v>10.15</v>
      </c>
      <c r="BG18" s="31">
        <f t="shared" ca="1" si="10"/>
        <v>4.8899999999999997</v>
      </c>
      <c r="BH18" s="31">
        <f t="shared" ca="1" si="11"/>
        <v>2.75</v>
      </c>
      <c r="BI18" s="31">
        <f t="shared" ca="1" si="12"/>
        <v>2.2999999999999998</v>
      </c>
      <c r="BJ18" s="31">
        <f t="shared" ca="1" si="13"/>
        <v>2.77</v>
      </c>
      <c r="BK18" s="31">
        <f t="shared" ca="1" si="14"/>
        <v>4.28</v>
      </c>
      <c r="BL18" s="31">
        <f t="shared" ca="1" si="15"/>
        <v>9.16</v>
      </c>
      <c r="BM18" s="32">
        <f t="shared" ca="1" si="29"/>
        <v>430.28999999999974</v>
      </c>
      <c r="BN18" s="32">
        <f t="shared" ca="1" si="16"/>
        <v>400.69999999999993</v>
      </c>
      <c r="BO18" s="32">
        <f t="shared" ca="1" si="17"/>
        <v>413.58000000000089</v>
      </c>
      <c r="BP18" s="32">
        <f t="shared" ca="1" si="18"/>
        <v>505.79</v>
      </c>
      <c r="BQ18" s="32">
        <f t="shared" ca="1" si="19"/>
        <v>1687.9699999999987</v>
      </c>
      <c r="BR18" s="32">
        <f t="shared" ca="1" si="20"/>
        <v>827.8000000000028</v>
      </c>
      <c r="BS18" s="32">
        <f t="shared" ca="1" si="21"/>
        <v>398.09000000000043</v>
      </c>
      <c r="BT18" s="32">
        <f t="shared" ca="1" si="22"/>
        <v>223.9200000000001</v>
      </c>
      <c r="BU18" s="32">
        <f t="shared" ca="1" si="23"/>
        <v>186.70999999999981</v>
      </c>
      <c r="BV18" s="32">
        <f t="shared" ca="1" si="24"/>
        <v>224.71000000000026</v>
      </c>
      <c r="BW18" s="32">
        <f t="shared" ca="1" si="25"/>
        <v>346.15999999999974</v>
      </c>
      <c r="BX18" s="32">
        <f t="shared" ca="1" si="26"/>
        <v>739.83999999999673</v>
      </c>
    </row>
    <row r="19" spans="1:76" x14ac:dyDescent="0.25">
      <c r="A19" t="s">
        <v>441</v>
      </c>
      <c r="B19" s="1" t="s">
        <v>138</v>
      </c>
      <c r="C19" t="str">
        <f t="shared" ca="1" si="2"/>
        <v>BCR2</v>
      </c>
      <c r="D19" t="str">
        <f t="shared" ca="1" si="3"/>
        <v>Bear Creek #2</v>
      </c>
      <c r="E19" s="31">
        <f ca="1">'Module C Corrected'!CW19-'Module C Initial'!CW19</f>
        <v>-560.61000000000058</v>
      </c>
      <c r="F19" s="31">
        <f ca="1">'Module C Corrected'!CX19-'Module C Initial'!CX19</f>
        <v>-460.52999999999884</v>
      </c>
      <c r="G19" s="31">
        <f ca="1">'Module C Corrected'!CY19-'Module C Initial'!CY19</f>
        <v>-432</v>
      </c>
      <c r="H19" s="31">
        <f ca="1">'Module C Corrected'!CZ19-'Module C Initial'!CZ19</f>
        <v>-412.86999999999898</v>
      </c>
      <c r="I19" s="31">
        <f ca="1">'Module C Corrected'!DA19-'Module C Initial'!DA19</f>
        <v>-2704.5100000000093</v>
      </c>
      <c r="J19" s="31">
        <f ca="1">'Module C Corrected'!DB19-'Module C Initial'!DB19</f>
        <v>-887.13999999999942</v>
      </c>
      <c r="K19" s="31">
        <f ca="1">'Module C Corrected'!DC19-'Module C Initial'!DC19</f>
        <v>-679</v>
      </c>
      <c r="L19" s="31">
        <f ca="1">'Module C Corrected'!DD19-'Module C Initial'!DD19</f>
        <v>-513.84000000000015</v>
      </c>
      <c r="M19" s="31">
        <f ca="1">'Module C Corrected'!DE19-'Module C Initial'!DE19</f>
        <v>-377.66999999999825</v>
      </c>
      <c r="N19" s="31">
        <f ca="1">'Module C Corrected'!DF19-'Module C Initial'!DF19</f>
        <v>-309.14999999999782</v>
      </c>
      <c r="O19" s="31">
        <f ca="1">'Module C Corrected'!DG19-'Module C Initial'!DG19</f>
        <v>-611.45999999999913</v>
      </c>
      <c r="P19" s="31">
        <f ca="1">'Module C Corrected'!DH19-'Module C Initial'!DH19</f>
        <v>-791.70999999999913</v>
      </c>
      <c r="Q19" s="32">
        <f ca="1">'Module C Corrected'!DI19-'Module C Initial'!DI19</f>
        <v>-28.029999999999973</v>
      </c>
      <c r="R19" s="32">
        <f ca="1">'Module C Corrected'!DJ19-'Module C Initial'!DJ19</f>
        <v>-23.029999999999973</v>
      </c>
      <c r="S19" s="32">
        <f ca="1">'Module C Corrected'!DK19-'Module C Initial'!DK19</f>
        <v>-21.600000000000023</v>
      </c>
      <c r="T19" s="32">
        <f ca="1">'Module C Corrected'!DL19-'Module C Initial'!DL19</f>
        <v>-20.639999999999986</v>
      </c>
      <c r="U19" s="32">
        <f ca="1">'Module C Corrected'!DM19-'Module C Initial'!DM19</f>
        <v>-135.22999999999956</v>
      </c>
      <c r="V19" s="32">
        <f ca="1">'Module C Corrected'!DN19-'Module C Initial'!DN19</f>
        <v>-44.350000000000136</v>
      </c>
      <c r="W19" s="32">
        <f ca="1">'Module C Corrected'!DO19-'Module C Initial'!DO19</f>
        <v>-33.950000000000045</v>
      </c>
      <c r="X19" s="32">
        <f ca="1">'Module C Corrected'!DP19-'Module C Initial'!DP19</f>
        <v>-25.690000000000055</v>
      </c>
      <c r="Y19" s="32">
        <f ca="1">'Module C Corrected'!DQ19-'Module C Initial'!DQ19</f>
        <v>-18.879999999999995</v>
      </c>
      <c r="Z19" s="32">
        <f ca="1">'Module C Corrected'!DR19-'Module C Initial'!DR19</f>
        <v>-15.459999999999923</v>
      </c>
      <c r="AA19" s="32">
        <f ca="1">'Module C Corrected'!DS19-'Module C Initial'!DS19</f>
        <v>-30.569999999999936</v>
      </c>
      <c r="AB19" s="32">
        <f ca="1">'Module C Corrected'!DT19-'Module C Initial'!DT19</f>
        <v>-39.579999999999927</v>
      </c>
      <c r="AC19" s="31">
        <f ca="1">'Module C Corrected'!DU19-'Module C Initial'!DU19</f>
        <v>-165.85999999999967</v>
      </c>
      <c r="AD19" s="31">
        <f ca="1">'Module C Corrected'!DV19-'Module C Initial'!DV19</f>
        <v>-135.47000000000025</v>
      </c>
      <c r="AE19" s="31">
        <f ca="1">'Module C Corrected'!DW19-'Module C Initial'!DW19</f>
        <v>-126.42000000000007</v>
      </c>
      <c r="AF19" s="31">
        <f ca="1">'Module C Corrected'!DX19-'Module C Initial'!DX19</f>
        <v>-120.1200000000008</v>
      </c>
      <c r="AG19" s="31">
        <f ca="1">'Module C Corrected'!DY19-'Module C Initial'!DY19</f>
        <v>-782.38999999999942</v>
      </c>
      <c r="AH19" s="31">
        <f ca="1">'Module C Corrected'!DZ19-'Module C Initial'!DZ19</f>
        <v>-255.13999999999942</v>
      </c>
      <c r="AI19" s="31">
        <f ca="1">'Module C Corrected'!EA19-'Module C Initial'!EA19</f>
        <v>-194.02000000000044</v>
      </c>
      <c r="AJ19" s="31">
        <f ca="1">'Module C Corrected'!EB19-'Module C Initial'!EB19</f>
        <v>-145.72999999999956</v>
      </c>
      <c r="AK19" s="31">
        <f ca="1">'Module C Corrected'!EC19-'Module C Initial'!EC19</f>
        <v>-106.30999999999949</v>
      </c>
      <c r="AL19" s="31">
        <f ca="1">'Module C Corrected'!ED19-'Module C Initial'!ED19</f>
        <v>-86.329999999999927</v>
      </c>
      <c r="AM19" s="31">
        <f ca="1">'Module C Corrected'!EE19-'Module C Initial'!EE19</f>
        <v>-169.3100000000004</v>
      </c>
      <c r="AN19" s="31">
        <f ca="1">'Module C Corrected'!EF19-'Module C Initial'!EF19</f>
        <v>-217.44000000000051</v>
      </c>
      <c r="AO19" s="32">
        <f t="shared" ca="1" si="27"/>
        <v>-754.50000000000023</v>
      </c>
      <c r="AP19" s="32">
        <f t="shared" ca="1" si="4"/>
        <v>-619.02999999999906</v>
      </c>
      <c r="AQ19" s="32">
        <f t="shared" ca="1" si="4"/>
        <v>-580.0200000000001</v>
      </c>
      <c r="AR19" s="32">
        <f t="shared" ca="1" si="4"/>
        <v>-553.62999999999977</v>
      </c>
      <c r="AS19" s="32">
        <f t="shared" ca="1" si="4"/>
        <v>-3622.1300000000083</v>
      </c>
      <c r="AT19" s="32">
        <f t="shared" ca="1" si="4"/>
        <v>-1186.629999999999</v>
      </c>
      <c r="AU19" s="32">
        <f t="shared" ca="1" si="4"/>
        <v>-906.97000000000048</v>
      </c>
      <c r="AV19" s="32">
        <f t="shared" ca="1" si="4"/>
        <v>-685.25999999999976</v>
      </c>
      <c r="AW19" s="32">
        <f t="shared" ca="1" si="4"/>
        <v>-502.85999999999774</v>
      </c>
      <c r="AX19" s="32">
        <f t="shared" ca="1" si="4"/>
        <v>-410.93999999999767</v>
      </c>
      <c r="AY19" s="32">
        <f t="shared" ca="1" si="4"/>
        <v>-811.33999999999946</v>
      </c>
      <c r="AZ19" s="32">
        <f t="shared" ca="1" si="4"/>
        <v>-1048.7299999999996</v>
      </c>
      <c r="BA19" s="31">
        <f t="shared" ca="1" si="28"/>
        <v>-9.31</v>
      </c>
      <c r="BB19" s="31">
        <f t="shared" ca="1" si="5"/>
        <v>-7.65</v>
      </c>
      <c r="BC19" s="31">
        <f t="shared" ca="1" si="6"/>
        <v>-7.17</v>
      </c>
      <c r="BD19" s="31">
        <f t="shared" ca="1" si="7"/>
        <v>-6.85</v>
      </c>
      <c r="BE19" s="31">
        <f t="shared" ca="1" si="8"/>
        <v>-44.9</v>
      </c>
      <c r="BF19" s="31">
        <f t="shared" ca="1" si="9"/>
        <v>-14.73</v>
      </c>
      <c r="BG19" s="31">
        <f t="shared" ca="1" si="10"/>
        <v>-11.27</v>
      </c>
      <c r="BH19" s="31">
        <f t="shared" ca="1" si="11"/>
        <v>-8.5299999999999994</v>
      </c>
      <c r="BI19" s="31">
        <f t="shared" ca="1" si="12"/>
        <v>-6.27</v>
      </c>
      <c r="BJ19" s="31">
        <f t="shared" ca="1" si="13"/>
        <v>-5.13</v>
      </c>
      <c r="BK19" s="31">
        <f t="shared" ca="1" si="14"/>
        <v>-10.15</v>
      </c>
      <c r="BL19" s="31">
        <f t="shared" ca="1" si="15"/>
        <v>-13.14</v>
      </c>
      <c r="BM19" s="32">
        <f t="shared" ca="1" si="29"/>
        <v>-763.81000000000017</v>
      </c>
      <c r="BN19" s="32">
        <f t="shared" ca="1" si="16"/>
        <v>-626.67999999999904</v>
      </c>
      <c r="BO19" s="32">
        <f t="shared" ca="1" si="17"/>
        <v>-587.19000000000005</v>
      </c>
      <c r="BP19" s="32">
        <f t="shared" ca="1" si="18"/>
        <v>-560.47999999999979</v>
      </c>
      <c r="BQ19" s="32">
        <f t="shared" ca="1" si="19"/>
        <v>-3667.0300000000084</v>
      </c>
      <c r="BR19" s="32">
        <f t="shared" ca="1" si="20"/>
        <v>-1201.359999999999</v>
      </c>
      <c r="BS19" s="32">
        <f t="shared" ca="1" si="21"/>
        <v>-918.24000000000046</v>
      </c>
      <c r="BT19" s="32">
        <f t="shared" ca="1" si="22"/>
        <v>-693.78999999999974</v>
      </c>
      <c r="BU19" s="32">
        <f t="shared" ca="1" si="23"/>
        <v>-509.12999999999772</v>
      </c>
      <c r="BV19" s="32">
        <f t="shared" ca="1" si="24"/>
        <v>-416.06999999999766</v>
      </c>
      <c r="BW19" s="32">
        <f t="shared" ca="1" si="25"/>
        <v>-821.48999999999944</v>
      </c>
      <c r="BX19" s="32">
        <f t="shared" ca="1" si="26"/>
        <v>-1061.8699999999997</v>
      </c>
    </row>
    <row r="20" spans="1:76" x14ac:dyDescent="0.25">
      <c r="A20" t="s">
        <v>441</v>
      </c>
      <c r="B20" s="1" t="s">
        <v>139</v>
      </c>
      <c r="C20" t="str">
        <f t="shared" ca="1" si="2"/>
        <v>BCRK</v>
      </c>
      <c r="D20" t="str">
        <f t="shared" ca="1" si="3"/>
        <v>Bear Creek #1</v>
      </c>
      <c r="E20" s="31">
        <f ca="1">'Module C Corrected'!CW20-'Module C Initial'!CW20</f>
        <v>-605.13999999999942</v>
      </c>
      <c r="F20" s="31">
        <f ca="1">'Module C Corrected'!CX20-'Module C Initial'!CX20</f>
        <v>-456.87999999999738</v>
      </c>
      <c r="G20" s="31">
        <f ca="1">'Module C Corrected'!CY20-'Module C Initial'!CY20</f>
        <v>-281.43999999999869</v>
      </c>
      <c r="H20" s="31">
        <f ca="1">'Module C Corrected'!CZ20-'Module C Initial'!CZ20</f>
        <v>-473.95999999999913</v>
      </c>
      <c r="I20" s="31">
        <f ca="1">'Module C Corrected'!DA20-'Module C Initial'!DA20</f>
        <v>-4599.429999999993</v>
      </c>
      <c r="J20" s="31">
        <f ca="1">'Module C Corrected'!DB20-'Module C Initial'!DB20</f>
        <v>-1960.9900000000052</v>
      </c>
      <c r="K20" s="31">
        <f ca="1">'Module C Corrected'!DC20-'Module C Initial'!DC20</f>
        <v>-953.5199999999968</v>
      </c>
      <c r="L20" s="31">
        <f ca="1">'Module C Corrected'!DD20-'Module C Initial'!DD20</f>
        <v>-249.92000000000007</v>
      </c>
      <c r="M20" s="31">
        <f ca="1">'Module C Corrected'!DE20-'Module C Initial'!DE20</f>
        <v>-68.979999999999563</v>
      </c>
      <c r="N20" s="31">
        <f ca="1">'Module C Corrected'!DF20-'Module C Initial'!DF20</f>
        <v>-34.389999999999873</v>
      </c>
      <c r="O20" s="31">
        <f ca="1">'Module C Corrected'!DG20-'Module C Initial'!DG20</f>
        <v>-1519.5</v>
      </c>
      <c r="P20" s="31">
        <f ca="1">'Module C Corrected'!DH20-'Module C Initial'!DH20</f>
        <v>-1743.140000000014</v>
      </c>
      <c r="Q20" s="32">
        <f ca="1">'Module C Corrected'!DI20-'Module C Initial'!DI20</f>
        <v>-30.259999999999991</v>
      </c>
      <c r="R20" s="32">
        <f ca="1">'Module C Corrected'!DJ20-'Module C Initial'!DJ20</f>
        <v>-22.840000000000032</v>
      </c>
      <c r="S20" s="32">
        <f ca="1">'Module C Corrected'!DK20-'Module C Initial'!DK20</f>
        <v>-14.07000000000005</v>
      </c>
      <c r="T20" s="32">
        <f ca="1">'Module C Corrected'!DL20-'Module C Initial'!DL20</f>
        <v>-23.700000000000045</v>
      </c>
      <c r="U20" s="32">
        <f ca="1">'Module C Corrected'!DM20-'Module C Initial'!DM20</f>
        <v>-229.96999999999935</v>
      </c>
      <c r="V20" s="32">
        <f ca="1">'Module C Corrected'!DN20-'Module C Initial'!DN20</f>
        <v>-98.049999999999727</v>
      </c>
      <c r="W20" s="32">
        <f ca="1">'Module C Corrected'!DO20-'Module C Initial'!DO20</f>
        <v>-47.670000000000073</v>
      </c>
      <c r="X20" s="32">
        <f ca="1">'Module C Corrected'!DP20-'Module C Initial'!DP20</f>
        <v>-12.5</v>
      </c>
      <c r="Y20" s="32">
        <f ca="1">'Module C Corrected'!DQ20-'Module C Initial'!DQ20</f>
        <v>-3.4500000000000171</v>
      </c>
      <c r="Z20" s="32">
        <f ca="1">'Module C Corrected'!DR20-'Module C Initial'!DR20</f>
        <v>-1.7199999999999989</v>
      </c>
      <c r="AA20" s="32">
        <f ca="1">'Module C Corrected'!DS20-'Module C Initial'!DS20</f>
        <v>-75.970000000000255</v>
      </c>
      <c r="AB20" s="32">
        <f ca="1">'Module C Corrected'!DT20-'Module C Initial'!DT20</f>
        <v>-87.159999999999854</v>
      </c>
      <c r="AC20" s="31">
        <f ca="1">'Module C Corrected'!DU20-'Module C Initial'!DU20</f>
        <v>-179.03999999999996</v>
      </c>
      <c r="AD20" s="31">
        <f ca="1">'Module C Corrected'!DV20-'Module C Initial'!DV20</f>
        <v>-134.39999999999964</v>
      </c>
      <c r="AE20" s="31">
        <f ca="1">'Module C Corrected'!DW20-'Module C Initial'!DW20</f>
        <v>-82.360000000000127</v>
      </c>
      <c r="AF20" s="31">
        <f ca="1">'Module C Corrected'!DX20-'Module C Initial'!DX20</f>
        <v>-137.89000000000033</v>
      </c>
      <c r="AG20" s="31">
        <f ca="1">'Module C Corrected'!DY20-'Module C Initial'!DY20</f>
        <v>-1330.5800000000017</v>
      </c>
      <c r="AH20" s="31">
        <f ca="1">'Module C Corrected'!DZ20-'Module C Initial'!DZ20</f>
        <v>-563.97000000000116</v>
      </c>
      <c r="AI20" s="31">
        <f ca="1">'Module C Corrected'!EA20-'Module C Initial'!EA20</f>
        <v>-272.45999999999913</v>
      </c>
      <c r="AJ20" s="31">
        <f ca="1">'Module C Corrected'!EB20-'Module C Initial'!EB20</f>
        <v>-70.880000000000109</v>
      </c>
      <c r="AK20" s="31">
        <f ca="1">'Module C Corrected'!EC20-'Module C Initial'!EC20</f>
        <v>-19.419999999999959</v>
      </c>
      <c r="AL20" s="31">
        <f ca="1">'Module C Corrected'!ED20-'Module C Initial'!ED20</f>
        <v>-9.6000000000000227</v>
      </c>
      <c r="AM20" s="31">
        <f ca="1">'Module C Corrected'!EE20-'Module C Initial'!EE20</f>
        <v>-420.76000000000204</v>
      </c>
      <c r="AN20" s="31">
        <f ca="1">'Module C Corrected'!EF20-'Module C Initial'!EF20</f>
        <v>-478.73999999999796</v>
      </c>
      <c r="AO20" s="32">
        <f t="shared" ca="1" si="27"/>
        <v>-814.43999999999937</v>
      </c>
      <c r="AP20" s="32">
        <f t="shared" ca="1" si="4"/>
        <v>-614.11999999999705</v>
      </c>
      <c r="AQ20" s="32">
        <f t="shared" ca="1" si="4"/>
        <v>-377.86999999999887</v>
      </c>
      <c r="AR20" s="32">
        <f t="shared" ca="1" si="4"/>
        <v>-635.5499999999995</v>
      </c>
      <c r="AS20" s="32">
        <f t="shared" ca="1" si="4"/>
        <v>-6159.9799999999941</v>
      </c>
      <c r="AT20" s="32">
        <f t="shared" ca="1" si="4"/>
        <v>-2623.0100000000061</v>
      </c>
      <c r="AU20" s="32">
        <f t="shared" ca="1" si="4"/>
        <v>-1273.649999999996</v>
      </c>
      <c r="AV20" s="32">
        <f t="shared" ca="1" si="4"/>
        <v>-333.30000000000018</v>
      </c>
      <c r="AW20" s="32">
        <f t="shared" ca="1" si="4"/>
        <v>-91.84999999999954</v>
      </c>
      <c r="AX20" s="32">
        <f t="shared" ca="1" si="4"/>
        <v>-45.709999999999894</v>
      </c>
      <c r="AY20" s="32">
        <f t="shared" ca="1" si="4"/>
        <v>-2016.2300000000023</v>
      </c>
      <c r="AZ20" s="32">
        <f t="shared" ca="1" si="4"/>
        <v>-2309.0400000000118</v>
      </c>
      <c r="BA20" s="31">
        <f t="shared" ca="1" si="28"/>
        <v>-10.050000000000001</v>
      </c>
      <c r="BB20" s="31">
        <f t="shared" ca="1" si="5"/>
        <v>-7.59</v>
      </c>
      <c r="BC20" s="31">
        <f t="shared" ca="1" si="6"/>
        <v>-4.67</v>
      </c>
      <c r="BD20" s="31">
        <f t="shared" ca="1" si="7"/>
        <v>-7.87</v>
      </c>
      <c r="BE20" s="31">
        <f t="shared" ca="1" si="8"/>
        <v>-76.36</v>
      </c>
      <c r="BF20" s="31">
        <f t="shared" ca="1" si="9"/>
        <v>-32.56</v>
      </c>
      <c r="BG20" s="31">
        <f t="shared" ca="1" si="10"/>
        <v>-15.83</v>
      </c>
      <c r="BH20" s="31">
        <f t="shared" ca="1" si="11"/>
        <v>-4.1500000000000004</v>
      </c>
      <c r="BI20" s="31">
        <f t="shared" ca="1" si="12"/>
        <v>-1.1499999999999999</v>
      </c>
      <c r="BJ20" s="31">
        <f t="shared" ca="1" si="13"/>
        <v>-0.56999999999999995</v>
      </c>
      <c r="BK20" s="31">
        <f t="shared" ca="1" si="14"/>
        <v>-25.23</v>
      </c>
      <c r="BL20" s="31">
        <f t="shared" ca="1" si="15"/>
        <v>-28.94</v>
      </c>
      <c r="BM20" s="32">
        <f t="shared" ca="1" si="29"/>
        <v>-824.48999999999933</v>
      </c>
      <c r="BN20" s="32">
        <f t="shared" ca="1" si="16"/>
        <v>-621.70999999999708</v>
      </c>
      <c r="BO20" s="32">
        <f t="shared" ca="1" si="17"/>
        <v>-382.53999999999888</v>
      </c>
      <c r="BP20" s="32">
        <f t="shared" ca="1" si="18"/>
        <v>-643.4199999999995</v>
      </c>
      <c r="BQ20" s="32">
        <f t="shared" ca="1" si="19"/>
        <v>-6236.3399999999938</v>
      </c>
      <c r="BR20" s="32">
        <f t="shared" ca="1" si="20"/>
        <v>-2655.5700000000061</v>
      </c>
      <c r="BS20" s="32">
        <f t="shared" ca="1" si="21"/>
        <v>-1289.4799999999959</v>
      </c>
      <c r="BT20" s="32">
        <f t="shared" ca="1" si="22"/>
        <v>-337.45000000000016</v>
      </c>
      <c r="BU20" s="32">
        <f t="shared" ca="1" si="23"/>
        <v>-92.999999999999545</v>
      </c>
      <c r="BV20" s="32">
        <f t="shared" ca="1" si="24"/>
        <v>-46.279999999999895</v>
      </c>
      <c r="BW20" s="32">
        <f t="shared" ca="1" si="25"/>
        <v>-2041.4600000000023</v>
      </c>
      <c r="BX20" s="32">
        <f t="shared" ca="1" si="26"/>
        <v>-2337.9800000000118</v>
      </c>
    </row>
    <row r="21" spans="1:76" x14ac:dyDescent="0.25">
      <c r="A21" t="s">
        <v>440</v>
      </c>
      <c r="B21" s="1" t="s">
        <v>123</v>
      </c>
      <c r="C21" t="str">
        <f t="shared" ca="1" si="2"/>
        <v>BIG</v>
      </c>
      <c r="D21" t="str">
        <f t="shared" ca="1" si="3"/>
        <v>Bighorn Hydro Facility</v>
      </c>
      <c r="E21" s="31">
        <f ca="1">'Module C Corrected'!CW21-'Module C Initial'!CW21</f>
        <v>1171.4799999999959</v>
      </c>
      <c r="F21" s="31">
        <f ca="1">'Module C Corrected'!CX21-'Module C Initial'!CX21</f>
        <v>1124.3099999999977</v>
      </c>
      <c r="G21" s="31">
        <f ca="1">'Module C Corrected'!CY21-'Module C Initial'!CY21</f>
        <v>975.38999999999942</v>
      </c>
      <c r="H21" s="31">
        <f ca="1">'Module C Corrected'!CZ21-'Module C Initial'!CZ21</f>
        <v>1328.760000000002</v>
      </c>
      <c r="I21" s="31">
        <f ca="1">'Module C Corrected'!DA21-'Module C Initial'!DA21</f>
        <v>3999.679999999993</v>
      </c>
      <c r="J21" s="31">
        <f ca="1">'Module C Corrected'!DB21-'Module C Initial'!DB21</f>
        <v>1533.5799999999872</v>
      </c>
      <c r="K21" s="31">
        <f ca="1">'Module C Corrected'!DC21-'Module C Initial'!DC21</f>
        <v>1050.3000000000029</v>
      </c>
      <c r="L21" s="31">
        <f ca="1">'Module C Corrected'!DD21-'Module C Initial'!DD21</f>
        <v>1052.6500000000015</v>
      </c>
      <c r="M21" s="31">
        <f ca="1">'Module C Corrected'!DE21-'Module C Initial'!DE21</f>
        <v>621.58999999999651</v>
      </c>
      <c r="N21" s="31">
        <f ca="1">'Module C Corrected'!DF21-'Module C Initial'!DF21</f>
        <v>860.87000000000262</v>
      </c>
      <c r="O21" s="31">
        <f ca="1">'Module C Corrected'!DG21-'Module C Initial'!DG21</f>
        <v>2014.820000000007</v>
      </c>
      <c r="P21" s="31">
        <f ca="1">'Module C Corrected'!DH21-'Module C Initial'!DH21</f>
        <v>2548.8999999999942</v>
      </c>
      <c r="Q21" s="32">
        <f ca="1">'Module C Corrected'!DI21-'Module C Initial'!DI21</f>
        <v>58.579999999999927</v>
      </c>
      <c r="R21" s="32">
        <f ca="1">'Module C Corrected'!DJ21-'Module C Initial'!DJ21</f>
        <v>56.220000000000255</v>
      </c>
      <c r="S21" s="32">
        <f ca="1">'Module C Corrected'!DK21-'Module C Initial'!DK21</f>
        <v>48.769999999999982</v>
      </c>
      <c r="T21" s="32">
        <f ca="1">'Module C Corrected'!DL21-'Module C Initial'!DL21</f>
        <v>66.440000000000055</v>
      </c>
      <c r="U21" s="32">
        <f ca="1">'Module C Corrected'!DM21-'Module C Initial'!DM21</f>
        <v>199.98999999999978</v>
      </c>
      <c r="V21" s="32">
        <f ca="1">'Module C Corrected'!DN21-'Module C Initial'!DN21</f>
        <v>76.679999999999836</v>
      </c>
      <c r="W21" s="32">
        <f ca="1">'Module C Corrected'!DO21-'Module C Initial'!DO21</f>
        <v>52.519999999999982</v>
      </c>
      <c r="X21" s="32">
        <f ca="1">'Module C Corrected'!DP21-'Module C Initial'!DP21</f>
        <v>52.630000000000109</v>
      </c>
      <c r="Y21" s="32">
        <f ca="1">'Module C Corrected'!DQ21-'Module C Initial'!DQ21</f>
        <v>31.079999999999927</v>
      </c>
      <c r="Z21" s="32">
        <f ca="1">'Module C Corrected'!DR21-'Module C Initial'!DR21</f>
        <v>43.050000000000182</v>
      </c>
      <c r="AA21" s="32">
        <f ca="1">'Module C Corrected'!DS21-'Module C Initial'!DS21</f>
        <v>100.74000000000069</v>
      </c>
      <c r="AB21" s="32">
        <f ca="1">'Module C Corrected'!DT21-'Module C Initial'!DT21</f>
        <v>127.44999999999982</v>
      </c>
      <c r="AC21" s="31">
        <f ca="1">'Module C Corrected'!DU21-'Module C Initial'!DU21</f>
        <v>346.59999999999854</v>
      </c>
      <c r="AD21" s="31">
        <f ca="1">'Module C Corrected'!DV21-'Module C Initial'!DV21</f>
        <v>330.73999999999978</v>
      </c>
      <c r="AE21" s="31">
        <f ca="1">'Module C Corrected'!DW21-'Module C Initial'!DW21</f>
        <v>285.44000000000051</v>
      </c>
      <c r="AF21" s="31">
        <f ca="1">'Module C Corrected'!DX21-'Module C Initial'!DX21</f>
        <v>386.59000000000015</v>
      </c>
      <c r="AG21" s="31">
        <f ca="1">'Module C Corrected'!DY21-'Module C Initial'!DY21</f>
        <v>1157.0799999999945</v>
      </c>
      <c r="AH21" s="31">
        <f ca="1">'Module C Corrected'!DZ21-'Module C Initial'!DZ21</f>
        <v>441.04999999999927</v>
      </c>
      <c r="AI21" s="31">
        <f ca="1">'Module C Corrected'!EA21-'Module C Initial'!EA21</f>
        <v>300.1200000000008</v>
      </c>
      <c r="AJ21" s="31">
        <f ca="1">'Module C Corrected'!EB21-'Module C Initial'!EB21</f>
        <v>298.55000000000109</v>
      </c>
      <c r="AK21" s="31">
        <f ca="1">'Module C Corrected'!EC21-'Module C Initial'!EC21</f>
        <v>174.97999999999956</v>
      </c>
      <c r="AL21" s="31">
        <f ca="1">'Module C Corrected'!ED21-'Module C Initial'!ED21</f>
        <v>240.38999999999942</v>
      </c>
      <c r="AM21" s="31">
        <f ca="1">'Module C Corrected'!EE21-'Module C Initial'!EE21</f>
        <v>557.91000000000349</v>
      </c>
      <c r="AN21" s="31">
        <f ca="1">'Module C Corrected'!EF21-'Module C Initial'!EF21</f>
        <v>700.04000000000087</v>
      </c>
      <c r="AO21" s="32">
        <f t="shared" ca="1" si="27"/>
        <v>1576.6599999999944</v>
      </c>
      <c r="AP21" s="32">
        <f t="shared" ca="1" si="27"/>
        <v>1511.2699999999977</v>
      </c>
      <c r="AQ21" s="32">
        <f t="shared" ca="1" si="27"/>
        <v>1309.5999999999999</v>
      </c>
      <c r="AR21" s="32">
        <f t="shared" ca="1" si="27"/>
        <v>1781.7900000000022</v>
      </c>
      <c r="AS21" s="32">
        <f t="shared" ca="1" si="27"/>
        <v>5356.7499999999873</v>
      </c>
      <c r="AT21" s="32">
        <f t="shared" ca="1" si="27"/>
        <v>2051.3099999999863</v>
      </c>
      <c r="AU21" s="32">
        <f t="shared" ca="1" si="27"/>
        <v>1402.9400000000037</v>
      </c>
      <c r="AV21" s="32">
        <f t="shared" ca="1" si="27"/>
        <v>1403.8300000000027</v>
      </c>
      <c r="AW21" s="32">
        <f t="shared" ca="1" si="27"/>
        <v>827.649999999996</v>
      </c>
      <c r="AX21" s="32">
        <f t="shared" ca="1" si="27"/>
        <v>1144.3100000000022</v>
      </c>
      <c r="AY21" s="32">
        <f t="shared" ca="1" si="27"/>
        <v>2673.4700000000112</v>
      </c>
      <c r="AZ21" s="32">
        <f t="shared" ca="1" si="27"/>
        <v>3376.3899999999949</v>
      </c>
      <c r="BA21" s="31">
        <f t="shared" ca="1" si="28"/>
        <v>19.45</v>
      </c>
      <c r="BB21" s="31">
        <f t="shared" ca="1" si="5"/>
        <v>18.670000000000002</v>
      </c>
      <c r="BC21" s="31">
        <f t="shared" ca="1" si="6"/>
        <v>16.190000000000001</v>
      </c>
      <c r="BD21" s="31">
        <f t="shared" ca="1" si="7"/>
        <v>22.06</v>
      </c>
      <c r="BE21" s="31">
        <f t="shared" ca="1" si="8"/>
        <v>66.41</v>
      </c>
      <c r="BF21" s="31">
        <f t="shared" ca="1" si="9"/>
        <v>25.46</v>
      </c>
      <c r="BG21" s="31">
        <f t="shared" ca="1" si="10"/>
        <v>17.440000000000001</v>
      </c>
      <c r="BH21" s="31">
        <f t="shared" ca="1" si="11"/>
        <v>17.48</v>
      </c>
      <c r="BI21" s="31">
        <f t="shared" ca="1" si="12"/>
        <v>10.32</v>
      </c>
      <c r="BJ21" s="31">
        <f t="shared" ca="1" si="13"/>
        <v>14.29</v>
      </c>
      <c r="BK21" s="31">
        <f t="shared" ca="1" si="14"/>
        <v>33.450000000000003</v>
      </c>
      <c r="BL21" s="31">
        <f t="shared" ca="1" si="15"/>
        <v>42.32</v>
      </c>
      <c r="BM21" s="32">
        <f t="shared" ca="1" si="29"/>
        <v>1596.1099999999944</v>
      </c>
      <c r="BN21" s="32">
        <f t="shared" ca="1" si="16"/>
        <v>1529.9399999999978</v>
      </c>
      <c r="BO21" s="32">
        <f t="shared" ca="1" si="17"/>
        <v>1325.79</v>
      </c>
      <c r="BP21" s="32">
        <f t="shared" ca="1" si="18"/>
        <v>1803.8500000000022</v>
      </c>
      <c r="BQ21" s="32">
        <f t="shared" ca="1" si="19"/>
        <v>5423.1599999999871</v>
      </c>
      <c r="BR21" s="32">
        <f t="shared" ca="1" si="20"/>
        <v>2076.7699999999863</v>
      </c>
      <c r="BS21" s="32">
        <f t="shared" ca="1" si="21"/>
        <v>1420.3800000000037</v>
      </c>
      <c r="BT21" s="32">
        <f t="shared" ca="1" si="22"/>
        <v>1421.3100000000027</v>
      </c>
      <c r="BU21" s="32">
        <f t="shared" ca="1" si="23"/>
        <v>837.96999999999605</v>
      </c>
      <c r="BV21" s="32">
        <f t="shared" ca="1" si="24"/>
        <v>1158.6000000000022</v>
      </c>
      <c r="BW21" s="32">
        <f t="shared" ca="1" si="25"/>
        <v>2706.920000000011</v>
      </c>
      <c r="BX21" s="32">
        <f t="shared" ca="1" si="26"/>
        <v>3418.709999999995</v>
      </c>
    </row>
    <row r="22" spans="1:76" x14ac:dyDescent="0.25">
      <c r="A22" t="s">
        <v>440</v>
      </c>
      <c r="B22" s="1" t="s">
        <v>124</v>
      </c>
      <c r="C22" t="str">
        <f t="shared" ca="1" si="2"/>
        <v>BPW</v>
      </c>
      <c r="D22" t="str">
        <f t="shared" ca="1" si="3"/>
        <v>Bearspaw Hydro Facility</v>
      </c>
      <c r="E22" s="31">
        <f ca="1">'Module C Corrected'!CW22-'Module C Initial'!CW22</f>
        <v>253.77000000000044</v>
      </c>
      <c r="F22" s="31">
        <f ca="1">'Module C Corrected'!CX22-'Module C Initial'!CX22</f>
        <v>214.89999999999964</v>
      </c>
      <c r="G22" s="31">
        <f ca="1">'Module C Corrected'!CY22-'Module C Initial'!CY22</f>
        <v>185.5</v>
      </c>
      <c r="H22" s="31">
        <f ca="1">'Module C Corrected'!CZ22-'Module C Initial'!CZ22</f>
        <v>244.18999999999869</v>
      </c>
      <c r="I22" s="31">
        <f ca="1">'Module C Corrected'!DA22-'Module C Initial'!DA22</f>
        <v>758.29000000000087</v>
      </c>
      <c r="J22" s="31">
        <f ca="1">'Module C Corrected'!DB22-'Module C Initial'!DB22</f>
        <v>704.18000000000029</v>
      </c>
      <c r="K22" s="31">
        <f ca="1">'Module C Corrected'!DC22-'Module C Initial'!DC22</f>
        <v>456.63999999999942</v>
      </c>
      <c r="L22" s="31">
        <f ca="1">'Module C Corrected'!DD22-'Module C Initial'!DD22</f>
        <v>334.8700000000008</v>
      </c>
      <c r="M22" s="31">
        <f ca="1">'Module C Corrected'!DE22-'Module C Initial'!DE22</f>
        <v>175.69000000000051</v>
      </c>
      <c r="N22" s="31">
        <f ca="1">'Module C Corrected'!DF22-'Module C Initial'!DF22</f>
        <v>129.38000000000011</v>
      </c>
      <c r="O22" s="31">
        <f ca="1">'Module C Corrected'!DG22-'Module C Initial'!DG22</f>
        <v>258.02999999999884</v>
      </c>
      <c r="P22" s="31">
        <f ca="1">'Module C Corrected'!DH22-'Module C Initial'!DH22</f>
        <v>376.31999999999971</v>
      </c>
      <c r="Q22" s="32">
        <f ca="1">'Module C Corrected'!DI22-'Module C Initial'!DI22</f>
        <v>12.689999999999998</v>
      </c>
      <c r="R22" s="32">
        <f ca="1">'Module C Corrected'!DJ22-'Module C Initial'!DJ22</f>
        <v>10.740000000000009</v>
      </c>
      <c r="S22" s="32">
        <f ca="1">'Module C Corrected'!DK22-'Module C Initial'!DK22</f>
        <v>9.2700000000000102</v>
      </c>
      <c r="T22" s="32">
        <f ca="1">'Module C Corrected'!DL22-'Module C Initial'!DL22</f>
        <v>12.210000000000036</v>
      </c>
      <c r="U22" s="32">
        <f ca="1">'Module C Corrected'!DM22-'Module C Initial'!DM22</f>
        <v>37.909999999999854</v>
      </c>
      <c r="V22" s="32">
        <f ca="1">'Module C Corrected'!DN22-'Module C Initial'!DN22</f>
        <v>35.210000000000036</v>
      </c>
      <c r="W22" s="32">
        <f ca="1">'Module C Corrected'!DO22-'Module C Initial'!DO22</f>
        <v>22.839999999999918</v>
      </c>
      <c r="X22" s="32">
        <f ca="1">'Module C Corrected'!DP22-'Module C Initial'!DP22</f>
        <v>16.75</v>
      </c>
      <c r="Y22" s="32">
        <f ca="1">'Module C Corrected'!DQ22-'Module C Initial'!DQ22</f>
        <v>8.7800000000000296</v>
      </c>
      <c r="Z22" s="32">
        <f ca="1">'Module C Corrected'!DR22-'Module C Initial'!DR22</f>
        <v>6.4699999999999989</v>
      </c>
      <c r="AA22" s="32">
        <f ca="1">'Module C Corrected'!DS22-'Module C Initial'!DS22</f>
        <v>12.899999999999977</v>
      </c>
      <c r="AB22" s="32">
        <f ca="1">'Module C Corrected'!DT22-'Module C Initial'!DT22</f>
        <v>18.810000000000059</v>
      </c>
      <c r="AC22" s="31">
        <f ca="1">'Module C Corrected'!DU22-'Module C Initial'!DU22</f>
        <v>75.080000000000155</v>
      </c>
      <c r="AD22" s="31">
        <f ca="1">'Module C Corrected'!DV22-'Module C Initial'!DV22</f>
        <v>63.210000000000036</v>
      </c>
      <c r="AE22" s="31">
        <f ca="1">'Module C Corrected'!DW22-'Module C Initial'!DW22</f>
        <v>54.289999999999964</v>
      </c>
      <c r="AF22" s="31">
        <f ca="1">'Module C Corrected'!DX22-'Module C Initial'!DX22</f>
        <v>71.049999999999955</v>
      </c>
      <c r="AG22" s="31">
        <f ca="1">'Module C Corrected'!DY22-'Module C Initial'!DY22</f>
        <v>219.36999999999989</v>
      </c>
      <c r="AH22" s="31">
        <f ca="1">'Module C Corrected'!DZ22-'Module C Initial'!DZ22</f>
        <v>202.51000000000022</v>
      </c>
      <c r="AI22" s="31">
        <f ca="1">'Module C Corrected'!EA22-'Module C Initial'!EA22</f>
        <v>130.48000000000002</v>
      </c>
      <c r="AJ22" s="31">
        <f ca="1">'Module C Corrected'!EB22-'Module C Initial'!EB22</f>
        <v>94.980000000000018</v>
      </c>
      <c r="AK22" s="31">
        <f ca="1">'Module C Corrected'!EC22-'Module C Initial'!EC22</f>
        <v>49.460000000000036</v>
      </c>
      <c r="AL22" s="31">
        <f ca="1">'Module C Corrected'!ED22-'Module C Initial'!ED22</f>
        <v>36.130000000000109</v>
      </c>
      <c r="AM22" s="31">
        <f ca="1">'Module C Corrected'!EE22-'Module C Initial'!EE22</f>
        <v>71.449999999999818</v>
      </c>
      <c r="AN22" s="31">
        <f ca="1">'Module C Corrected'!EF22-'Module C Initial'!EF22</f>
        <v>103.34999999999991</v>
      </c>
      <c r="AO22" s="32">
        <f t="shared" ca="1" si="27"/>
        <v>341.54000000000059</v>
      </c>
      <c r="AP22" s="32">
        <f t="shared" ca="1" si="27"/>
        <v>288.84999999999968</v>
      </c>
      <c r="AQ22" s="32">
        <f t="shared" ca="1" si="27"/>
        <v>249.05999999999997</v>
      </c>
      <c r="AR22" s="32">
        <f t="shared" ca="1" si="27"/>
        <v>327.44999999999868</v>
      </c>
      <c r="AS22" s="32">
        <f t="shared" ca="1" si="27"/>
        <v>1015.5700000000006</v>
      </c>
      <c r="AT22" s="32">
        <f t="shared" ca="1" si="27"/>
        <v>941.90000000000055</v>
      </c>
      <c r="AU22" s="32">
        <f t="shared" ca="1" si="27"/>
        <v>609.95999999999935</v>
      </c>
      <c r="AV22" s="32">
        <f t="shared" ca="1" si="27"/>
        <v>446.60000000000082</v>
      </c>
      <c r="AW22" s="32">
        <f t="shared" ca="1" si="27"/>
        <v>233.93000000000058</v>
      </c>
      <c r="AX22" s="32">
        <f t="shared" ca="1" si="27"/>
        <v>171.98000000000022</v>
      </c>
      <c r="AY22" s="32">
        <f t="shared" ca="1" si="27"/>
        <v>342.37999999999863</v>
      </c>
      <c r="AZ22" s="32">
        <f t="shared" ca="1" si="27"/>
        <v>498.47999999999968</v>
      </c>
      <c r="BA22" s="31">
        <f t="shared" ca="1" si="28"/>
        <v>4.21</v>
      </c>
      <c r="BB22" s="31">
        <f t="shared" ca="1" si="5"/>
        <v>3.57</v>
      </c>
      <c r="BC22" s="31">
        <f t="shared" ca="1" si="6"/>
        <v>3.08</v>
      </c>
      <c r="BD22" s="31">
        <f t="shared" ca="1" si="7"/>
        <v>4.05</v>
      </c>
      <c r="BE22" s="31">
        <f t="shared" ca="1" si="8"/>
        <v>12.59</v>
      </c>
      <c r="BF22" s="31">
        <f t="shared" ca="1" si="9"/>
        <v>11.69</v>
      </c>
      <c r="BG22" s="31">
        <f t="shared" ca="1" si="10"/>
        <v>7.58</v>
      </c>
      <c r="BH22" s="31">
        <f t="shared" ca="1" si="11"/>
        <v>5.56</v>
      </c>
      <c r="BI22" s="31">
        <f t="shared" ca="1" si="12"/>
        <v>2.92</v>
      </c>
      <c r="BJ22" s="31">
        <f t="shared" ca="1" si="13"/>
        <v>2.15</v>
      </c>
      <c r="BK22" s="31">
        <f t="shared" ca="1" si="14"/>
        <v>4.28</v>
      </c>
      <c r="BL22" s="31">
        <f t="shared" ca="1" si="15"/>
        <v>6.25</v>
      </c>
      <c r="BM22" s="32">
        <f t="shared" ca="1" si="29"/>
        <v>345.75000000000057</v>
      </c>
      <c r="BN22" s="32">
        <f t="shared" ca="1" si="16"/>
        <v>292.41999999999967</v>
      </c>
      <c r="BO22" s="32">
        <f t="shared" ca="1" si="17"/>
        <v>252.14</v>
      </c>
      <c r="BP22" s="32">
        <f t="shared" ca="1" si="18"/>
        <v>331.49999999999869</v>
      </c>
      <c r="BQ22" s="32">
        <f t="shared" ca="1" si="19"/>
        <v>1028.1600000000005</v>
      </c>
      <c r="BR22" s="32">
        <f t="shared" ca="1" si="20"/>
        <v>953.5900000000006</v>
      </c>
      <c r="BS22" s="32">
        <f t="shared" ca="1" si="21"/>
        <v>617.5399999999994</v>
      </c>
      <c r="BT22" s="32">
        <f t="shared" ca="1" si="22"/>
        <v>452.16000000000082</v>
      </c>
      <c r="BU22" s="32">
        <f t="shared" ca="1" si="23"/>
        <v>236.85000000000056</v>
      </c>
      <c r="BV22" s="32">
        <f t="shared" ca="1" si="24"/>
        <v>174.13000000000022</v>
      </c>
      <c r="BW22" s="32">
        <f t="shared" ca="1" si="25"/>
        <v>346.6599999999986</v>
      </c>
      <c r="BX22" s="32">
        <f t="shared" ca="1" si="26"/>
        <v>504.72999999999968</v>
      </c>
    </row>
    <row r="23" spans="1:76" x14ac:dyDescent="0.25">
      <c r="A23" t="s">
        <v>442</v>
      </c>
      <c r="B23" s="1" t="s">
        <v>12</v>
      </c>
      <c r="C23" t="str">
        <f t="shared" ca="1" si="2"/>
        <v>BR3</v>
      </c>
      <c r="D23" t="str">
        <f t="shared" ca="1" si="3"/>
        <v>Battle River #3</v>
      </c>
      <c r="E23" s="31">
        <f ca="1">'Module C Corrected'!CW23-'Module C Initial'!CW23</f>
        <v>2708.75</v>
      </c>
      <c r="F23" s="31">
        <f ca="1">'Module C Corrected'!CX23-'Module C Initial'!CX23</f>
        <v>2338.3399999999965</v>
      </c>
      <c r="G23" s="31">
        <f ca="1">'Module C Corrected'!CY23-'Module C Initial'!CY23</f>
        <v>2145.5400000000081</v>
      </c>
      <c r="H23" s="31">
        <f ca="1">'Module C Corrected'!CZ23-'Module C Initial'!CZ23</f>
        <v>2862.5400000000081</v>
      </c>
      <c r="I23" s="31">
        <f ca="1">'Module C Corrected'!DA23-'Module C Initial'!DA23</f>
        <v>5567.7999999999884</v>
      </c>
      <c r="J23" s="31">
        <f ca="1">'Module C Corrected'!DB23-'Module C Initial'!DB23</f>
        <v>2623.109999999986</v>
      </c>
      <c r="K23" s="31">
        <f ca="1">'Module C Corrected'!DC23-'Module C Initial'!DC23</f>
        <v>2429.9400000000023</v>
      </c>
      <c r="L23" s="31">
        <f ca="1">'Module C Corrected'!DD23-'Module C Initial'!DD23</f>
        <v>2434.0299999999988</v>
      </c>
      <c r="M23" s="31">
        <f ca="1">'Module C Corrected'!DE23-'Module C Initial'!DE23</f>
        <v>1635.1000000000058</v>
      </c>
      <c r="N23" s="31">
        <f ca="1">'Module C Corrected'!DF23-'Module C Initial'!DF23</f>
        <v>1634.140000000014</v>
      </c>
      <c r="O23" s="31">
        <f ca="1">'Module C Corrected'!DG23-'Module C Initial'!DG23</f>
        <v>2789.8500000000058</v>
      </c>
      <c r="P23" s="31">
        <f ca="1">'Module C Corrected'!DH23-'Module C Initial'!DH23</f>
        <v>3451.179999999993</v>
      </c>
      <c r="Q23" s="32">
        <f ca="1">'Module C Corrected'!DI23-'Module C Initial'!DI23</f>
        <v>135.44000000000005</v>
      </c>
      <c r="R23" s="32">
        <f ca="1">'Module C Corrected'!DJ23-'Module C Initial'!DJ23</f>
        <v>116.91999999999996</v>
      </c>
      <c r="S23" s="32">
        <f ca="1">'Module C Corrected'!DK23-'Module C Initial'!DK23</f>
        <v>107.26999999999998</v>
      </c>
      <c r="T23" s="32">
        <f ca="1">'Module C Corrected'!DL23-'Module C Initial'!DL23</f>
        <v>143.12</v>
      </c>
      <c r="U23" s="32">
        <f ca="1">'Module C Corrected'!DM23-'Module C Initial'!DM23</f>
        <v>278.39</v>
      </c>
      <c r="V23" s="32">
        <f ca="1">'Module C Corrected'!DN23-'Module C Initial'!DN23</f>
        <v>131.15000000000003</v>
      </c>
      <c r="W23" s="32">
        <f ca="1">'Module C Corrected'!DO23-'Module C Initial'!DO23</f>
        <v>121.5</v>
      </c>
      <c r="X23" s="32">
        <f ca="1">'Module C Corrected'!DP23-'Module C Initial'!DP23</f>
        <v>121.70999999999998</v>
      </c>
      <c r="Y23" s="32">
        <f ca="1">'Module C Corrected'!DQ23-'Module C Initial'!DQ23</f>
        <v>81.759999999999991</v>
      </c>
      <c r="Z23" s="32">
        <f ca="1">'Module C Corrected'!DR23-'Module C Initial'!DR23</f>
        <v>81.710000000000036</v>
      </c>
      <c r="AA23" s="32">
        <f ca="1">'Module C Corrected'!DS23-'Module C Initial'!DS23</f>
        <v>139.49</v>
      </c>
      <c r="AB23" s="32">
        <f ca="1">'Module C Corrected'!DT23-'Module C Initial'!DT23</f>
        <v>172.54999999999995</v>
      </c>
      <c r="AC23" s="31">
        <f ca="1">'Module C Corrected'!DU23-'Module C Initial'!DU23</f>
        <v>801.44000000000051</v>
      </c>
      <c r="AD23" s="31">
        <f ca="1">'Module C Corrected'!DV23-'Module C Initial'!DV23</f>
        <v>687.86999999999989</v>
      </c>
      <c r="AE23" s="31">
        <f ca="1">'Module C Corrected'!DW23-'Module C Initial'!DW23</f>
        <v>627.86000000000013</v>
      </c>
      <c r="AF23" s="31">
        <f ca="1">'Module C Corrected'!DX23-'Module C Initial'!DX23</f>
        <v>832.81999999999971</v>
      </c>
      <c r="AG23" s="31">
        <f ca="1">'Module C Corrected'!DY23-'Module C Initial'!DY23</f>
        <v>1610.7299999999996</v>
      </c>
      <c r="AH23" s="31">
        <f ca="1">'Module C Corrected'!DZ23-'Module C Initial'!DZ23</f>
        <v>754.39000000000033</v>
      </c>
      <c r="AI23" s="31">
        <f ca="1">'Module C Corrected'!EA23-'Module C Initial'!EA23</f>
        <v>694.34000000000015</v>
      </c>
      <c r="AJ23" s="31">
        <f ca="1">'Module C Corrected'!EB23-'Module C Initial'!EB23</f>
        <v>690.35000000000036</v>
      </c>
      <c r="AK23" s="31">
        <f ca="1">'Module C Corrected'!EC23-'Module C Initial'!EC23</f>
        <v>460.28</v>
      </c>
      <c r="AL23" s="31">
        <f ca="1">'Module C Corrected'!ED23-'Module C Initial'!ED23</f>
        <v>456.32000000000016</v>
      </c>
      <c r="AM23" s="31">
        <f ca="1">'Module C Corrected'!EE23-'Module C Initial'!EE23</f>
        <v>772.51000000000022</v>
      </c>
      <c r="AN23" s="31">
        <f ca="1">'Module C Corrected'!EF23-'Module C Initial'!EF23</f>
        <v>947.84000000000015</v>
      </c>
      <c r="AO23" s="32">
        <f t="shared" ca="1" si="27"/>
        <v>3645.6300000000006</v>
      </c>
      <c r="AP23" s="32">
        <f t="shared" ca="1" si="27"/>
        <v>3143.1299999999965</v>
      </c>
      <c r="AQ23" s="32">
        <f t="shared" ca="1" si="27"/>
        <v>2880.6700000000083</v>
      </c>
      <c r="AR23" s="32">
        <f t="shared" ca="1" si="27"/>
        <v>3838.4800000000077</v>
      </c>
      <c r="AS23" s="32">
        <f t="shared" ca="1" si="27"/>
        <v>7456.9199999999882</v>
      </c>
      <c r="AT23" s="32">
        <f t="shared" ca="1" si="27"/>
        <v>3508.6499999999864</v>
      </c>
      <c r="AU23" s="32">
        <f t="shared" ca="1" si="27"/>
        <v>3245.7800000000025</v>
      </c>
      <c r="AV23" s="32">
        <f t="shared" ca="1" si="27"/>
        <v>3246.0899999999992</v>
      </c>
      <c r="AW23" s="32">
        <f t="shared" ca="1" si="27"/>
        <v>2177.1400000000058</v>
      </c>
      <c r="AX23" s="32">
        <f t="shared" ca="1" si="27"/>
        <v>2172.1700000000142</v>
      </c>
      <c r="AY23" s="32">
        <f t="shared" ca="1" si="27"/>
        <v>3701.8500000000058</v>
      </c>
      <c r="AZ23" s="32">
        <f t="shared" ca="1" si="27"/>
        <v>4571.5699999999933</v>
      </c>
      <c r="BA23" s="31">
        <f t="shared" ca="1" si="28"/>
        <v>44.97</v>
      </c>
      <c r="BB23" s="31">
        <f t="shared" ca="1" si="5"/>
        <v>38.82</v>
      </c>
      <c r="BC23" s="31">
        <f t="shared" ca="1" si="6"/>
        <v>35.619999999999997</v>
      </c>
      <c r="BD23" s="31">
        <f t="shared" ca="1" si="7"/>
        <v>47.53</v>
      </c>
      <c r="BE23" s="31">
        <f t="shared" ca="1" si="8"/>
        <v>92.44</v>
      </c>
      <c r="BF23" s="31">
        <f t="shared" ca="1" si="9"/>
        <v>43.55</v>
      </c>
      <c r="BG23" s="31">
        <f t="shared" ca="1" si="10"/>
        <v>40.340000000000003</v>
      </c>
      <c r="BH23" s="31">
        <f t="shared" ca="1" si="11"/>
        <v>40.409999999999997</v>
      </c>
      <c r="BI23" s="31">
        <f t="shared" ca="1" si="12"/>
        <v>27.15</v>
      </c>
      <c r="BJ23" s="31">
        <f t="shared" ca="1" si="13"/>
        <v>27.13</v>
      </c>
      <c r="BK23" s="31">
        <f t="shared" ca="1" si="14"/>
        <v>46.32</v>
      </c>
      <c r="BL23" s="31">
        <f t="shared" ca="1" si="15"/>
        <v>57.3</v>
      </c>
      <c r="BM23" s="32">
        <f t="shared" ca="1" si="29"/>
        <v>3690.6000000000004</v>
      </c>
      <c r="BN23" s="32">
        <f t="shared" ca="1" si="16"/>
        <v>3181.9499999999966</v>
      </c>
      <c r="BO23" s="32">
        <f t="shared" ca="1" si="17"/>
        <v>2916.2900000000081</v>
      </c>
      <c r="BP23" s="32">
        <f t="shared" ca="1" si="18"/>
        <v>3886.0100000000079</v>
      </c>
      <c r="BQ23" s="32">
        <f t="shared" ca="1" si="19"/>
        <v>7549.3599999999878</v>
      </c>
      <c r="BR23" s="32">
        <f t="shared" ca="1" si="20"/>
        <v>3552.1999999999866</v>
      </c>
      <c r="BS23" s="32">
        <f t="shared" ca="1" si="21"/>
        <v>3286.1200000000026</v>
      </c>
      <c r="BT23" s="32">
        <f t="shared" ca="1" si="22"/>
        <v>3286.4999999999991</v>
      </c>
      <c r="BU23" s="32">
        <f t="shared" ca="1" si="23"/>
        <v>2204.2900000000059</v>
      </c>
      <c r="BV23" s="32">
        <f t="shared" ca="1" si="24"/>
        <v>2199.3000000000143</v>
      </c>
      <c r="BW23" s="32">
        <f t="shared" ca="1" si="25"/>
        <v>3748.170000000006</v>
      </c>
      <c r="BX23" s="32">
        <f t="shared" ca="1" si="26"/>
        <v>4628.8699999999935</v>
      </c>
    </row>
    <row r="24" spans="1:76" x14ac:dyDescent="0.25">
      <c r="A24" t="s">
        <v>442</v>
      </c>
      <c r="B24" s="1" t="s">
        <v>13</v>
      </c>
      <c r="C24" t="str">
        <f t="shared" ca="1" si="2"/>
        <v>BR4</v>
      </c>
      <c r="D24" t="str">
        <f t="shared" ca="1" si="3"/>
        <v>Battle River #4</v>
      </c>
      <c r="E24" s="31">
        <f ca="1">'Module C Corrected'!CW24-'Module C Initial'!CW24</f>
        <v>2443.070000000007</v>
      </c>
      <c r="F24" s="31">
        <f ca="1">'Module C Corrected'!CX24-'Module C Initial'!CX24</f>
        <v>2215.7999999999884</v>
      </c>
      <c r="G24" s="31">
        <f ca="1">'Module C Corrected'!CY24-'Module C Initial'!CY24</f>
        <v>1614.6499999999942</v>
      </c>
      <c r="H24" s="31">
        <f ca="1">'Module C Corrected'!CZ24-'Module C Initial'!CZ24</f>
        <v>2574.5599999999977</v>
      </c>
      <c r="I24" s="31">
        <f ca="1">'Module C Corrected'!DA24-'Module C Initial'!DA24</f>
        <v>7589.7099999999609</v>
      </c>
      <c r="J24" s="31">
        <f ca="1">'Module C Corrected'!DB24-'Module C Initial'!DB24</f>
        <v>2637.140000000014</v>
      </c>
      <c r="K24" s="31">
        <f ca="1">'Module C Corrected'!DC24-'Module C Initial'!DC24</f>
        <v>2043.5899999999965</v>
      </c>
      <c r="L24" s="31">
        <f ca="1">'Module C Corrected'!DD24-'Module C Initial'!DD24</f>
        <v>1954.7700000000186</v>
      </c>
      <c r="M24" s="31">
        <f ca="1">'Module C Corrected'!DE24-'Module C Initial'!DE24</f>
        <v>1499.1300000000047</v>
      </c>
      <c r="N24" s="31">
        <f ca="1">'Module C Corrected'!DF24-'Module C Initial'!DF24</f>
        <v>1572.3500000000058</v>
      </c>
      <c r="O24" s="31">
        <f ca="1">'Module C Corrected'!DG24-'Module C Initial'!DG24</f>
        <v>2590.6300000000047</v>
      </c>
      <c r="P24" s="31">
        <f ca="1">'Module C Corrected'!DH24-'Module C Initial'!DH24</f>
        <v>3062.6600000000326</v>
      </c>
      <c r="Q24" s="32">
        <f ca="1">'Module C Corrected'!DI24-'Module C Initial'!DI24</f>
        <v>122.15000000000003</v>
      </c>
      <c r="R24" s="32">
        <f ca="1">'Module C Corrected'!DJ24-'Module C Initial'!DJ24</f>
        <v>110.79000000000002</v>
      </c>
      <c r="S24" s="32">
        <f ca="1">'Module C Corrected'!DK24-'Module C Initial'!DK24</f>
        <v>80.729999999999961</v>
      </c>
      <c r="T24" s="32">
        <f ca="1">'Module C Corrected'!DL24-'Module C Initial'!DL24</f>
        <v>128.72999999999999</v>
      </c>
      <c r="U24" s="32">
        <f ca="1">'Module C Corrected'!DM24-'Module C Initial'!DM24</f>
        <v>379.48</v>
      </c>
      <c r="V24" s="32">
        <f ca="1">'Module C Corrected'!DN24-'Module C Initial'!DN24</f>
        <v>131.85999999999999</v>
      </c>
      <c r="W24" s="32">
        <f ca="1">'Module C Corrected'!DO24-'Module C Initial'!DO24</f>
        <v>102.17999999999995</v>
      </c>
      <c r="X24" s="32">
        <f ca="1">'Module C Corrected'!DP24-'Module C Initial'!DP24</f>
        <v>97.740000000000009</v>
      </c>
      <c r="Y24" s="32">
        <f ca="1">'Module C Corrected'!DQ24-'Module C Initial'!DQ24</f>
        <v>74.95999999999998</v>
      </c>
      <c r="Z24" s="32">
        <f ca="1">'Module C Corrected'!DR24-'Module C Initial'!DR24</f>
        <v>78.610000000000014</v>
      </c>
      <c r="AA24" s="32">
        <f ca="1">'Module C Corrected'!DS24-'Module C Initial'!DS24</f>
        <v>129.52999999999997</v>
      </c>
      <c r="AB24" s="32">
        <f ca="1">'Module C Corrected'!DT24-'Module C Initial'!DT24</f>
        <v>153.13000000000011</v>
      </c>
      <c r="AC24" s="31">
        <f ca="1">'Module C Corrected'!DU24-'Module C Initial'!DU24</f>
        <v>722.82999999999993</v>
      </c>
      <c r="AD24" s="31">
        <f ca="1">'Module C Corrected'!DV24-'Module C Initial'!DV24</f>
        <v>651.81999999999994</v>
      </c>
      <c r="AE24" s="31">
        <f ca="1">'Module C Corrected'!DW24-'Module C Initial'!DW24</f>
        <v>472.5</v>
      </c>
      <c r="AF24" s="31">
        <f ca="1">'Module C Corrected'!DX24-'Module C Initial'!DX24</f>
        <v>749.04</v>
      </c>
      <c r="AG24" s="31">
        <f ca="1">'Module C Corrected'!DY24-'Module C Initial'!DY24</f>
        <v>2195.66</v>
      </c>
      <c r="AH24" s="31">
        <f ca="1">'Module C Corrected'!DZ24-'Module C Initial'!DZ24</f>
        <v>758.43000000000006</v>
      </c>
      <c r="AI24" s="31">
        <f ca="1">'Module C Corrected'!EA24-'Module C Initial'!EA24</f>
        <v>583.94999999999982</v>
      </c>
      <c r="AJ24" s="31">
        <f ca="1">'Module C Corrected'!EB24-'Module C Initial'!EB24</f>
        <v>554.41999999999962</v>
      </c>
      <c r="AK24" s="31">
        <f ca="1">'Module C Corrected'!EC24-'Module C Initial'!EC24</f>
        <v>422</v>
      </c>
      <c r="AL24" s="31">
        <f ca="1">'Module C Corrected'!ED24-'Module C Initial'!ED24</f>
        <v>439.07000000000062</v>
      </c>
      <c r="AM24" s="31">
        <f ca="1">'Module C Corrected'!EE24-'Module C Initial'!EE24</f>
        <v>717.34999999999945</v>
      </c>
      <c r="AN24" s="31">
        <f ca="1">'Module C Corrected'!EF24-'Module C Initial'!EF24</f>
        <v>841.13999999999942</v>
      </c>
      <c r="AO24" s="32">
        <f t="shared" ca="1" si="27"/>
        <v>3288.050000000007</v>
      </c>
      <c r="AP24" s="32">
        <f t="shared" ca="1" si="27"/>
        <v>2978.409999999988</v>
      </c>
      <c r="AQ24" s="32">
        <f t="shared" ca="1" si="27"/>
        <v>2167.8799999999942</v>
      </c>
      <c r="AR24" s="32">
        <f t="shared" ca="1" si="27"/>
        <v>3452.3299999999977</v>
      </c>
      <c r="AS24" s="32">
        <f t="shared" ca="1" si="27"/>
        <v>10164.84999999996</v>
      </c>
      <c r="AT24" s="32">
        <f t="shared" ca="1" si="27"/>
        <v>3527.4300000000139</v>
      </c>
      <c r="AU24" s="32">
        <f t="shared" ca="1" si="27"/>
        <v>2729.7199999999962</v>
      </c>
      <c r="AV24" s="32">
        <f t="shared" ca="1" si="27"/>
        <v>2606.930000000018</v>
      </c>
      <c r="AW24" s="32">
        <f t="shared" ca="1" si="27"/>
        <v>1996.0900000000047</v>
      </c>
      <c r="AX24" s="32">
        <f t="shared" ca="1" si="27"/>
        <v>2090.0300000000066</v>
      </c>
      <c r="AY24" s="32">
        <f t="shared" ca="1" si="27"/>
        <v>3437.5100000000039</v>
      </c>
      <c r="AZ24" s="32">
        <f t="shared" ca="1" si="27"/>
        <v>4056.9300000000321</v>
      </c>
      <c r="BA24" s="31">
        <f t="shared" ca="1" si="28"/>
        <v>40.56</v>
      </c>
      <c r="BB24" s="31">
        <f t="shared" ca="1" si="5"/>
        <v>36.79</v>
      </c>
      <c r="BC24" s="31">
        <f t="shared" ca="1" si="6"/>
        <v>26.81</v>
      </c>
      <c r="BD24" s="31">
        <f t="shared" ca="1" si="7"/>
        <v>42.74</v>
      </c>
      <c r="BE24" s="31">
        <f t="shared" ca="1" si="8"/>
        <v>126.01</v>
      </c>
      <c r="BF24" s="31">
        <f t="shared" ca="1" si="9"/>
        <v>43.78</v>
      </c>
      <c r="BG24" s="31">
        <f t="shared" ca="1" si="10"/>
        <v>33.93</v>
      </c>
      <c r="BH24" s="31">
        <f t="shared" ca="1" si="11"/>
        <v>32.450000000000003</v>
      </c>
      <c r="BI24" s="31">
        <f t="shared" ca="1" si="12"/>
        <v>24.89</v>
      </c>
      <c r="BJ24" s="31">
        <f t="shared" ca="1" si="13"/>
        <v>26.11</v>
      </c>
      <c r="BK24" s="31">
        <f t="shared" ca="1" si="14"/>
        <v>43.01</v>
      </c>
      <c r="BL24" s="31">
        <f t="shared" ca="1" si="15"/>
        <v>50.85</v>
      </c>
      <c r="BM24" s="32">
        <f t="shared" ca="1" si="29"/>
        <v>3328.6100000000069</v>
      </c>
      <c r="BN24" s="32">
        <f t="shared" ca="1" si="16"/>
        <v>3015.199999999988</v>
      </c>
      <c r="BO24" s="32">
        <f t="shared" ca="1" si="17"/>
        <v>2194.6899999999941</v>
      </c>
      <c r="BP24" s="32">
        <f t="shared" ca="1" si="18"/>
        <v>3495.0699999999974</v>
      </c>
      <c r="BQ24" s="32">
        <f t="shared" ca="1" si="19"/>
        <v>10290.859999999961</v>
      </c>
      <c r="BR24" s="32">
        <f t="shared" ca="1" si="20"/>
        <v>3571.2100000000141</v>
      </c>
      <c r="BS24" s="32">
        <f t="shared" ca="1" si="21"/>
        <v>2763.649999999996</v>
      </c>
      <c r="BT24" s="32">
        <f t="shared" ca="1" si="22"/>
        <v>2639.3800000000178</v>
      </c>
      <c r="BU24" s="32">
        <f t="shared" ca="1" si="23"/>
        <v>2020.9800000000048</v>
      </c>
      <c r="BV24" s="32">
        <f t="shared" ca="1" si="24"/>
        <v>2116.1400000000067</v>
      </c>
      <c r="BW24" s="32">
        <f t="shared" ca="1" si="25"/>
        <v>3480.5200000000041</v>
      </c>
      <c r="BX24" s="32">
        <f t="shared" ca="1" si="26"/>
        <v>4107.7800000000325</v>
      </c>
    </row>
    <row r="25" spans="1:76" x14ac:dyDescent="0.25">
      <c r="A25" t="s">
        <v>442</v>
      </c>
      <c r="B25" s="1" t="s">
        <v>25</v>
      </c>
      <c r="C25" t="str">
        <f t="shared" ca="1" si="2"/>
        <v>BR5</v>
      </c>
      <c r="D25" t="str">
        <f t="shared" ca="1" si="3"/>
        <v>Battle River #5</v>
      </c>
      <c r="E25" s="31">
        <f ca="1">'Module C Corrected'!CW25-'Module C Initial'!CW25</f>
        <v>5807.0199999999604</v>
      </c>
      <c r="F25" s="31">
        <f ca="1">'Module C Corrected'!CX25-'Module C Initial'!CX25</f>
        <v>6533.390000000014</v>
      </c>
      <c r="G25" s="31">
        <f ca="1">'Module C Corrected'!CY25-'Module C Initial'!CY25</f>
        <v>5235.109999999986</v>
      </c>
      <c r="H25" s="31">
        <f ca="1">'Module C Corrected'!CZ25-'Module C Initial'!CZ25</f>
        <v>5531.8999999999651</v>
      </c>
      <c r="I25" s="31">
        <f ca="1">'Module C Corrected'!DA25-'Module C Initial'!DA25</f>
        <v>18462.25</v>
      </c>
      <c r="J25" s="31">
        <f ca="1">'Module C Corrected'!DB25-'Module C Initial'!DB25</f>
        <v>194.8799999999992</v>
      </c>
      <c r="K25" s="31">
        <f ca="1">'Module C Corrected'!DC25-'Module C Initial'!DC25</f>
        <v>5624.0900000000256</v>
      </c>
      <c r="L25" s="31">
        <f ca="1">'Module C Corrected'!DD25-'Module C Initial'!DD25</f>
        <v>4930.6399999999558</v>
      </c>
      <c r="M25" s="31">
        <f ca="1">'Module C Corrected'!DE25-'Module C Initial'!DE25</f>
        <v>3017.6000000000058</v>
      </c>
      <c r="N25" s="31">
        <f ca="1">'Module C Corrected'!DF25-'Module C Initial'!DF25</f>
        <v>4640.2399999999907</v>
      </c>
      <c r="O25" s="31">
        <f ca="1">'Module C Corrected'!DG25-'Module C Initial'!DG25</f>
        <v>7425.5499999999884</v>
      </c>
      <c r="P25" s="31">
        <f ca="1">'Module C Corrected'!DH25-'Module C Initial'!DH25</f>
        <v>8205.2300000000396</v>
      </c>
      <c r="Q25" s="32">
        <f ca="1">'Module C Corrected'!DI25-'Module C Initial'!DI25</f>
        <v>290.34999999999945</v>
      </c>
      <c r="R25" s="32">
        <f ca="1">'Module C Corrected'!DJ25-'Module C Initial'!DJ25</f>
        <v>326.65999999999985</v>
      </c>
      <c r="S25" s="32">
        <f ca="1">'Module C Corrected'!DK25-'Module C Initial'!DK25</f>
        <v>261.75999999999976</v>
      </c>
      <c r="T25" s="32">
        <f ca="1">'Module C Corrected'!DL25-'Module C Initial'!DL25</f>
        <v>276.59000000000015</v>
      </c>
      <c r="U25" s="32">
        <f ca="1">'Module C Corrected'!DM25-'Module C Initial'!DM25</f>
        <v>923.11000000000058</v>
      </c>
      <c r="V25" s="32">
        <f ca="1">'Module C Corrected'!DN25-'Module C Initial'!DN25</f>
        <v>9.7400000000000091</v>
      </c>
      <c r="W25" s="32">
        <f ca="1">'Module C Corrected'!DO25-'Module C Initial'!DO25</f>
        <v>281.21000000000004</v>
      </c>
      <c r="X25" s="32">
        <f ca="1">'Module C Corrected'!DP25-'Module C Initial'!DP25</f>
        <v>246.52999999999975</v>
      </c>
      <c r="Y25" s="32">
        <f ca="1">'Module C Corrected'!DQ25-'Module C Initial'!DQ25</f>
        <v>150.87999999999965</v>
      </c>
      <c r="Z25" s="32">
        <f ca="1">'Module C Corrected'!DR25-'Module C Initial'!DR25</f>
        <v>232.02000000000044</v>
      </c>
      <c r="AA25" s="32">
        <f ca="1">'Module C Corrected'!DS25-'Module C Initial'!DS25</f>
        <v>371.27999999999884</v>
      </c>
      <c r="AB25" s="32">
        <f ca="1">'Module C Corrected'!DT25-'Module C Initial'!DT25</f>
        <v>410.26000000000022</v>
      </c>
      <c r="AC25" s="31">
        <f ca="1">'Module C Corrected'!DU25-'Module C Initial'!DU25</f>
        <v>1718.1100000000006</v>
      </c>
      <c r="AD25" s="31">
        <f ca="1">'Module C Corrected'!DV25-'Module C Initial'!DV25</f>
        <v>1921.9300000000003</v>
      </c>
      <c r="AE25" s="31">
        <f ca="1">'Module C Corrected'!DW25-'Module C Initial'!DW25</f>
        <v>1531.9800000000032</v>
      </c>
      <c r="AF25" s="31">
        <f ca="1">'Module C Corrected'!DX25-'Module C Initial'!DX25</f>
        <v>1609.4300000000003</v>
      </c>
      <c r="AG25" s="31">
        <f ca="1">'Module C Corrected'!DY25-'Module C Initial'!DY25</f>
        <v>5341.0099999999948</v>
      </c>
      <c r="AH25" s="31">
        <f ca="1">'Module C Corrected'!DZ25-'Module C Initial'!DZ25</f>
        <v>56.050000000000068</v>
      </c>
      <c r="AI25" s="31">
        <f ca="1">'Module C Corrected'!EA25-'Module C Initial'!EA25</f>
        <v>1607.0500000000029</v>
      </c>
      <c r="AJ25" s="31">
        <f ca="1">'Module C Corrected'!EB25-'Module C Initial'!EB25</f>
        <v>1398.4399999999987</v>
      </c>
      <c r="AK25" s="31">
        <f ca="1">'Module C Corrected'!EC25-'Module C Initial'!EC25</f>
        <v>849.44999999999709</v>
      </c>
      <c r="AL25" s="31">
        <f ca="1">'Module C Corrected'!ED25-'Module C Initial'!ED25</f>
        <v>1295.7400000000016</v>
      </c>
      <c r="AM25" s="31">
        <f ca="1">'Module C Corrected'!EE25-'Module C Initial'!EE25</f>
        <v>2056.1500000000015</v>
      </c>
      <c r="AN25" s="31">
        <f ca="1">'Module C Corrected'!EF25-'Module C Initial'!EF25</f>
        <v>2253.5</v>
      </c>
      <c r="AO25" s="32">
        <f t="shared" ca="1" si="27"/>
        <v>7815.4799999999605</v>
      </c>
      <c r="AP25" s="32">
        <f t="shared" ca="1" si="27"/>
        <v>8781.9800000000141</v>
      </c>
      <c r="AQ25" s="32">
        <f t="shared" ca="1" si="27"/>
        <v>7028.8499999999894</v>
      </c>
      <c r="AR25" s="32">
        <f t="shared" ca="1" si="27"/>
        <v>7417.9199999999655</v>
      </c>
      <c r="AS25" s="32">
        <f t="shared" ca="1" si="27"/>
        <v>24726.369999999995</v>
      </c>
      <c r="AT25" s="32">
        <f t="shared" ca="1" si="27"/>
        <v>260.66999999999928</v>
      </c>
      <c r="AU25" s="32">
        <f t="shared" ca="1" si="27"/>
        <v>7512.3500000000286</v>
      </c>
      <c r="AV25" s="32">
        <f t="shared" ca="1" si="27"/>
        <v>6575.6099999999542</v>
      </c>
      <c r="AW25" s="32">
        <f t="shared" ca="1" si="27"/>
        <v>4017.9300000000026</v>
      </c>
      <c r="AX25" s="32">
        <f t="shared" ca="1" si="27"/>
        <v>6167.9999999999927</v>
      </c>
      <c r="AY25" s="32">
        <f t="shared" ca="1" si="27"/>
        <v>9852.9799999999886</v>
      </c>
      <c r="AZ25" s="32">
        <f t="shared" ca="1" si="27"/>
        <v>10868.99000000004</v>
      </c>
      <c r="BA25" s="31">
        <f t="shared" ca="1" si="28"/>
        <v>96.41</v>
      </c>
      <c r="BB25" s="31">
        <f t="shared" ca="1" si="5"/>
        <v>108.47</v>
      </c>
      <c r="BC25" s="31">
        <f t="shared" ca="1" si="6"/>
        <v>86.92</v>
      </c>
      <c r="BD25" s="31">
        <f t="shared" ca="1" si="7"/>
        <v>91.84</v>
      </c>
      <c r="BE25" s="31">
        <f t="shared" ca="1" si="8"/>
        <v>306.52</v>
      </c>
      <c r="BF25" s="31">
        <f t="shared" ca="1" si="9"/>
        <v>3.24</v>
      </c>
      <c r="BG25" s="31">
        <f t="shared" ca="1" si="10"/>
        <v>93.38</v>
      </c>
      <c r="BH25" s="31">
        <f t="shared" ca="1" si="11"/>
        <v>81.86</v>
      </c>
      <c r="BI25" s="31">
        <f t="shared" ca="1" si="12"/>
        <v>50.1</v>
      </c>
      <c r="BJ25" s="31">
        <f t="shared" ca="1" si="13"/>
        <v>77.040000000000006</v>
      </c>
      <c r="BK25" s="31">
        <f t="shared" ca="1" si="14"/>
        <v>123.28</v>
      </c>
      <c r="BL25" s="31">
        <f t="shared" ca="1" si="15"/>
        <v>136.22999999999999</v>
      </c>
      <c r="BM25" s="32">
        <f t="shared" ca="1" si="29"/>
        <v>7911.8899999999603</v>
      </c>
      <c r="BN25" s="32">
        <f t="shared" ca="1" si="16"/>
        <v>8890.4500000000135</v>
      </c>
      <c r="BO25" s="32">
        <f t="shared" ca="1" si="17"/>
        <v>7115.7699999999895</v>
      </c>
      <c r="BP25" s="32">
        <f t="shared" ca="1" si="18"/>
        <v>7509.7599999999657</v>
      </c>
      <c r="BQ25" s="32">
        <f t="shared" ca="1" si="19"/>
        <v>25032.889999999996</v>
      </c>
      <c r="BR25" s="32">
        <f t="shared" ca="1" si="20"/>
        <v>263.90999999999929</v>
      </c>
      <c r="BS25" s="32">
        <f t="shared" ca="1" si="21"/>
        <v>7605.7300000000287</v>
      </c>
      <c r="BT25" s="32">
        <f t="shared" ca="1" si="22"/>
        <v>6657.4699999999539</v>
      </c>
      <c r="BU25" s="32">
        <f t="shared" ca="1" si="23"/>
        <v>4068.0300000000025</v>
      </c>
      <c r="BV25" s="32">
        <f t="shared" ca="1" si="24"/>
        <v>6245.0399999999927</v>
      </c>
      <c r="BW25" s="32">
        <f t="shared" ca="1" si="25"/>
        <v>9976.2599999999893</v>
      </c>
      <c r="BX25" s="32">
        <f t="shared" ca="1" si="26"/>
        <v>11005.220000000039</v>
      </c>
    </row>
    <row r="26" spans="1:76" x14ac:dyDescent="0.25">
      <c r="A26" t="s">
        <v>440</v>
      </c>
      <c r="B26" s="1" t="s">
        <v>125</v>
      </c>
      <c r="C26" t="str">
        <f t="shared" ca="1" si="2"/>
        <v>BRA</v>
      </c>
      <c r="D26" t="str">
        <f t="shared" ca="1" si="3"/>
        <v>Brazeau Hydro Facility</v>
      </c>
      <c r="E26" s="31">
        <f ca="1">'Module C Corrected'!CW26-'Module C Initial'!CW26</f>
        <v>192.84000000000015</v>
      </c>
      <c r="F26" s="31">
        <f ca="1">'Module C Corrected'!CX26-'Module C Initial'!CX26</f>
        <v>157.71999999999935</v>
      </c>
      <c r="G26" s="31">
        <f ca="1">'Module C Corrected'!CY26-'Module C Initial'!CY26</f>
        <v>140.3799999999992</v>
      </c>
      <c r="H26" s="31">
        <f ca="1">'Module C Corrected'!CZ26-'Module C Initial'!CZ26</f>
        <v>206.90999999999985</v>
      </c>
      <c r="I26" s="31">
        <f ca="1">'Module C Corrected'!DA26-'Module C Initial'!DA26</f>
        <v>671.66999999999825</v>
      </c>
      <c r="J26" s="31">
        <f ca="1">'Module C Corrected'!DB26-'Module C Initial'!DB26</f>
        <v>747.80999999999767</v>
      </c>
      <c r="K26" s="31">
        <f ca="1">'Module C Corrected'!DC26-'Module C Initial'!DC26</f>
        <v>406.56000000000131</v>
      </c>
      <c r="L26" s="31">
        <f ca="1">'Module C Corrected'!DD26-'Module C Initial'!DD26</f>
        <v>433.82000000000698</v>
      </c>
      <c r="M26" s="31">
        <f ca="1">'Module C Corrected'!DE26-'Module C Initial'!DE26</f>
        <v>253.63999999999942</v>
      </c>
      <c r="N26" s="31">
        <f ca="1">'Module C Corrected'!DF26-'Module C Initial'!DF26</f>
        <v>213.56999999999971</v>
      </c>
      <c r="O26" s="31">
        <f ca="1">'Module C Corrected'!DG26-'Module C Initial'!DG26</f>
        <v>361.9900000000016</v>
      </c>
      <c r="P26" s="31">
        <f ca="1">'Module C Corrected'!DH26-'Module C Initial'!DH26</f>
        <v>517.55999999999767</v>
      </c>
      <c r="Q26" s="32">
        <f ca="1">'Module C Corrected'!DI26-'Module C Initial'!DI26</f>
        <v>9.64</v>
      </c>
      <c r="R26" s="32">
        <f ca="1">'Module C Corrected'!DJ26-'Module C Initial'!DJ26</f>
        <v>7.8799999999999955</v>
      </c>
      <c r="S26" s="32">
        <f ca="1">'Module C Corrected'!DK26-'Module C Initial'!DK26</f>
        <v>7.019999999999996</v>
      </c>
      <c r="T26" s="32">
        <f ca="1">'Module C Corrected'!DL26-'Module C Initial'!DL26</f>
        <v>10.340000000000003</v>
      </c>
      <c r="U26" s="32">
        <f ca="1">'Module C Corrected'!DM26-'Module C Initial'!DM26</f>
        <v>33.579999999999984</v>
      </c>
      <c r="V26" s="32">
        <f ca="1">'Module C Corrected'!DN26-'Module C Initial'!DN26</f>
        <v>37.389999999999986</v>
      </c>
      <c r="W26" s="32">
        <f ca="1">'Module C Corrected'!DO26-'Module C Initial'!DO26</f>
        <v>20.330000000000041</v>
      </c>
      <c r="X26" s="32">
        <f ca="1">'Module C Corrected'!DP26-'Module C Initial'!DP26</f>
        <v>21.690000000000055</v>
      </c>
      <c r="Y26" s="32">
        <f ca="1">'Module C Corrected'!DQ26-'Module C Initial'!DQ26</f>
        <v>12.689999999999998</v>
      </c>
      <c r="Z26" s="32">
        <f ca="1">'Module C Corrected'!DR26-'Module C Initial'!DR26</f>
        <v>10.680000000000007</v>
      </c>
      <c r="AA26" s="32">
        <f ca="1">'Module C Corrected'!DS26-'Module C Initial'!DS26</f>
        <v>18.100000000000023</v>
      </c>
      <c r="AB26" s="32">
        <f ca="1">'Module C Corrected'!DT26-'Module C Initial'!DT26</f>
        <v>25.870000000000118</v>
      </c>
      <c r="AC26" s="31">
        <f ca="1">'Module C Corrected'!DU26-'Module C Initial'!DU26</f>
        <v>57.049999999999955</v>
      </c>
      <c r="AD26" s="31">
        <f ca="1">'Module C Corrected'!DV26-'Module C Initial'!DV26</f>
        <v>46.400000000000034</v>
      </c>
      <c r="AE26" s="31">
        <f ca="1">'Module C Corrected'!DW26-'Module C Initial'!DW26</f>
        <v>41.080000000000041</v>
      </c>
      <c r="AF26" s="31">
        <f ca="1">'Module C Corrected'!DX26-'Module C Initial'!DX26</f>
        <v>60.199999999999932</v>
      </c>
      <c r="AG26" s="31">
        <f ca="1">'Module C Corrected'!DY26-'Module C Initial'!DY26</f>
        <v>194.30999999999995</v>
      </c>
      <c r="AH26" s="31">
        <f ca="1">'Module C Corrected'!DZ26-'Module C Initial'!DZ26</f>
        <v>215.05999999999995</v>
      </c>
      <c r="AI26" s="31">
        <f ca="1">'Module C Corrected'!EA26-'Module C Initial'!EA26</f>
        <v>116.18000000000029</v>
      </c>
      <c r="AJ26" s="31">
        <f ca="1">'Module C Corrected'!EB26-'Module C Initial'!EB26</f>
        <v>123.03999999999996</v>
      </c>
      <c r="AK26" s="31">
        <f ca="1">'Module C Corrected'!EC26-'Module C Initial'!EC26</f>
        <v>71.400000000000091</v>
      </c>
      <c r="AL26" s="31">
        <f ca="1">'Module C Corrected'!ED26-'Module C Initial'!ED26</f>
        <v>59.639999999999873</v>
      </c>
      <c r="AM26" s="31">
        <f ca="1">'Module C Corrected'!EE26-'Module C Initial'!EE26</f>
        <v>100.23999999999978</v>
      </c>
      <c r="AN26" s="31">
        <f ca="1">'Module C Corrected'!EF26-'Module C Initial'!EF26</f>
        <v>142.14000000000033</v>
      </c>
      <c r="AO26" s="32">
        <f t="shared" ca="1" si="27"/>
        <v>259.53000000000009</v>
      </c>
      <c r="AP26" s="32">
        <f t="shared" ca="1" si="27"/>
        <v>211.99999999999937</v>
      </c>
      <c r="AQ26" s="32">
        <f t="shared" ca="1" si="27"/>
        <v>188.47999999999922</v>
      </c>
      <c r="AR26" s="32">
        <f t="shared" ca="1" si="27"/>
        <v>277.44999999999982</v>
      </c>
      <c r="AS26" s="32">
        <f t="shared" ca="1" si="27"/>
        <v>899.55999999999813</v>
      </c>
      <c r="AT26" s="32">
        <f t="shared" ca="1" si="27"/>
        <v>1000.2599999999976</v>
      </c>
      <c r="AU26" s="32">
        <f t="shared" ca="1" si="27"/>
        <v>543.07000000000164</v>
      </c>
      <c r="AV26" s="32">
        <f t="shared" ca="1" si="27"/>
        <v>578.550000000007</v>
      </c>
      <c r="AW26" s="32">
        <f t="shared" ca="1" si="27"/>
        <v>337.72999999999951</v>
      </c>
      <c r="AX26" s="32">
        <f t="shared" ca="1" si="27"/>
        <v>283.88999999999959</v>
      </c>
      <c r="AY26" s="32">
        <f t="shared" ca="1" si="27"/>
        <v>480.33000000000141</v>
      </c>
      <c r="AZ26" s="32">
        <f t="shared" ca="1" si="27"/>
        <v>685.56999999999812</v>
      </c>
      <c r="BA26" s="31">
        <f t="shared" ca="1" si="28"/>
        <v>3.2</v>
      </c>
      <c r="BB26" s="31">
        <f t="shared" ca="1" si="5"/>
        <v>2.62</v>
      </c>
      <c r="BC26" s="31">
        <f t="shared" ca="1" si="6"/>
        <v>2.33</v>
      </c>
      <c r="BD26" s="31">
        <f t="shared" ca="1" si="7"/>
        <v>3.44</v>
      </c>
      <c r="BE26" s="31">
        <f t="shared" ca="1" si="8"/>
        <v>11.15</v>
      </c>
      <c r="BF26" s="31">
        <f t="shared" ca="1" si="9"/>
        <v>12.42</v>
      </c>
      <c r="BG26" s="31">
        <f t="shared" ca="1" si="10"/>
        <v>6.75</v>
      </c>
      <c r="BH26" s="31">
        <f t="shared" ca="1" si="11"/>
        <v>7.2</v>
      </c>
      <c r="BI26" s="31">
        <f t="shared" ca="1" si="12"/>
        <v>4.21</v>
      </c>
      <c r="BJ26" s="31">
        <f t="shared" ca="1" si="13"/>
        <v>3.55</v>
      </c>
      <c r="BK26" s="31">
        <f t="shared" ca="1" si="14"/>
        <v>6.01</v>
      </c>
      <c r="BL26" s="31">
        <f t="shared" ca="1" si="15"/>
        <v>8.59</v>
      </c>
      <c r="BM26" s="32">
        <f t="shared" ca="1" si="29"/>
        <v>262.73000000000008</v>
      </c>
      <c r="BN26" s="32">
        <f t="shared" ca="1" si="16"/>
        <v>214.61999999999938</v>
      </c>
      <c r="BO26" s="32">
        <f t="shared" ca="1" si="17"/>
        <v>190.80999999999923</v>
      </c>
      <c r="BP26" s="32">
        <f t="shared" ca="1" si="18"/>
        <v>280.88999999999982</v>
      </c>
      <c r="BQ26" s="32">
        <f t="shared" ca="1" si="19"/>
        <v>910.7099999999981</v>
      </c>
      <c r="BR26" s="32">
        <f t="shared" ca="1" si="20"/>
        <v>1012.6799999999976</v>
      </c>
      <c r="BS26" s="32">
        <f t="shared" ca="1" si="21"/>
        <v>549.82000000000164</v>
      </c>
      <c r="BT26" s="32">
        <f t="shared" ca="1" si="22"/>
        <v>585.75000000000705</v>
      </c>
      <c r="BU26" s="32">
        <f t="shared" ca="1" si="23"/>
        <v>341.93999999999949</v>
      </c>
      <c r="BV26" s="32">
        <f t="shared" ca="1" si="24"/>
        <v>287.4399999999996</v>
      </c>
      <c r="BW26" s="32">
        <f t="shared" ca="1" si="25"/>
        <v>486.3400000000014</v>
      </c>
      <c r="BX26" s="32">
        <f t="shared" ca="1" si="26"/>
        <v>694.15999999999815</v>
      </c>
    </row>
    <row r="27" spans="1:76" x14ac:dyDescent="0.25">
      <c r="A27" t="s">
        <v>439</v>
      </c>
      <c r="B27" s="1" t="s">
        <v>158</v>
      </c>
      <c r="C27" t="str">
        <f t="shared" ca="1" si="2"/>
        <v>BTR1</v>
      </c>
      <c r="D27" t="str">
        <f t="shared" ca="1" si="3"/>
        <v>Blue Trail Wind Facility</v>
      </c>
      <c r="E27" s="31">
        <f ca="1">'Module C Corrected'!CW27-'Module C Initial'!CW27</f>
        <v>635.65999999999985</v>
      </c>
      <c r="F27" s="31">
        <f ca="1">'Module C Corrected'!CX27-'Module C Initial'!CX27</f>
        <v>500.09999999999945</v>
      </c>
      <c r="G27" s="31">
        <f ca="1">'Module C Corrected'!CY27-'Module C Initial'!CY27</f>
        <v>745.33999999999901</v>
      </c>
      <c r="H27" s="31">
        <f ca="1">'Module C Corrected'!CZ27-'Module C Initial'!CZ27</f>
        <v>808.99000000000046</v>
      </c>
      <c r="I27" s="31">
        <f ca="1">'Module C Corrected'!DA27-'Module C Initial'!DA27</f>
        <v>810.84000000000015</v>
      </c>
      <c r="J27" s="31">
        <f ca="1">'Module C Corrected'!DB27-'Module C Initial'!DB27</f>
        <v>504.59000000000015</v>
      </c>
      <c r="K27" s="31">
        <f ca="1">'Module C Corrected'!DC27-'Module C Initial'!DC27</f>
        <v>497.75</v>
      </c>
      <c r="L27" s="31">
        <f ca="1">'Module C Corrected'!DD27-'Module C Initial'!DD27</f>
        <v>351.51999999999953</v>
      </c>
      <c r="M27" s="31">
        <f ca="1">'Module C Corrected'!DE27-'Module C Initial'!DE27</f>
        <v>292.59999999999968</v>
      </c>
      <c r="N27" s="31">
        <f ca="1">'Module C Corrected'!DF27-'Module C Initial'!DF27</f>
        <v>622.36000000000058</v>
      </c>
      <c r="O27" s="31">
        <f ca="1">'Module C Corrected'!DG27-'Module C Initial'!DG27</f>
        <v>636.70999999999913</v>
      </c>
      <c r="P27" s="31">
        <f ca="1">'Module C Corrected'!DH27-'Module C Initial'!DH27</f>
        <v>1029.1900000000023</v>
      </c>
      <c r="Q27" s="32">
        <f ca="1">'Module C Corrected'!DI27-'Module C Initial'!DI27</f>
        <v>31.780000000000008</v>
      </c>
      <c r="R27" s="32">
        <f ca="1">'Module C Corrected'!DJ27-'Module C Initial'!DJ27</f>
        <v>25</v>
      </c>
      <c r="S27" s="32">
        <f ca="1">'Module C Corrected'!DK27-'Module C Initial'!DK27</f>
        <v>37.260000000000005</v>
      </c>
      <c r="T27" s="32">
        <f ca="1">'Module C Corrected'!DL27-'Module C Initial'!DL27</f>
        <v>40.450000000000017</v>
      </c>
      <c r="U27" s="32">
        <f ca="1">'Module C Corrected'!DM27-'Module C Initial'!DM27</f>
        <v>40.540000000000006</v>
      </c>
      <c r="V27" s="32">
        <f ca="1">'Module C Corrected'!DN27-'Module C Initial'!DN27</f>
        <v>25.229999999999997</v>
      </c>
      <c r="W27" s="32">
        <f ca="1">'Module C Corrected'!DO27-'Module C Initial'!DO27</f>
        <v>24.879999999999995</v>
      </c>
      <c r="X27" s="32">
        <f ca="1">'Module C Corrected'!DP27-'Module C Initial'!DP27</f>
        <v>17.570000000000007</v>
      </c>
      <c r="Y27" s="32">
        <f ca="1">'Module C Corrected'!DQ27-'Module C Initial'!DQ27</f>
        <v>14.629999999999995</v>
      </c>
      <c r="Z27" s="32">
        <f ca="1">'Module C Corrected'!DR27-'Module C Initial'!DR27</f>
        <v>31.120000000000005</v>
      </c>
      <c r="AA27" s="32">
        <f ca="1">'Module C Corrected'!DS27-'Module C Initial'!DS27</f>
        <v>31.840000000000003</v>
      </c>
      <c r="AB27" s="32">
        <f ca="1">'Module C Corrected'!DT27-'Module C Initial'!DT27</f>
        <v>51.460000000000036</v>
      </c>
      <c r="AC27" s="31">
        <f ca="1">'Module C Corrected'!DU27-'Module C Initial'!DU27</f>
        <v>188.07</v>
      </c>
      <c r="AD27" s="31">
        <f ca="1">'Module C Corrected'!DV27-'Module C Initial'!DV27</f>
        <v>147.11999999999995</v>
      </c>
      <c r="AE27" s="31">
        <f ca="1">'Module C Corrected'!DW27-'Module C Initial'!DW27</f>
        <v>218.10999999999996</v>
      </c>
      <c r="AF27" s="31">
        <f ca="1">'Module C Corrected'!DX27-'Module C Initial'!DX27</f>
        <v>235.36</v>
      </c>
      <c r="AG27" s="31">
        <f ca="1">'Module C Corrected'!DY27-'Module C Initial'!DY27</f>
        <v>234.57000000000005</v>
      </c>
      <c r="AH27" s="31">
        <f ca="1">'Module C Corrected'!DZ27-'Module C Initial'!DZ27</f>
        <v>145.12</v>
      </c>
      <c r="AI27" s="31">
        <f ca="1">'Module C Corrected'!EA27-'Module C Initial'!EA27</f>
        <v>142.23000000000002</v>
      </c>
      <c r="AJ27" s="31">
        <f ca="1">'Module C Corrected'!EB27-'Module C Initial'!EB27</f>
        <v>99.699999999999932</v>
      </c>
      <c r="AK27" s="31">
        <f ca="1">'Module C Corrected'!EC27-'Module C Initial'!EC27</f>
        <v>82.369999999999948</v>
      </c>
      <c r="AL27" s="31">
        <f ca="1">'Module C Corrected'!ED27-'Module C Initial'!ED27</f>
        <v>173.78999999999996</v>
      </c>
      <c r="AM27" s="31">
        <f ca="1">'Module C Corrected'!EE27-'Module C Initial'!EE27</f>
        <v>176.30999999999995</v>
      </c>
      <c r="AN27" s="31">
        <f ca="1">'Module C Corrected'!EF27-'Module C Initial'!EF27</f>
        <v>282.66000000000008</v>
      </c>
      <c r="AO27" s="32">
        <f t="shared" ca="1" si="27"/>
        <v>855.50999999999976</v>
      </c>
      <c r="AP27" s="32">
        <f t="shared" ca="1" si="27"/>
        <v>672.21999999999935</v>
      </c>
      <c r="AQ27" s="32">
        <f t="shared" ca="1" si="27"/>
        <v>1000.7099999999989</v>
      </c>
      <c r="AR27" s="32">
        <f t="shared" ca="1" si="27"/>
        <v>1084.8000000000006</v>
      </c>
      <c r="AS27" s="32">
        <f t="shared" ca="1" si="27"/>
        <v>1085.9500000000003</v>
      </c>
      <c r="AT27" s="32">
        <f t="shared" ca="1" si="27"/>
        <v>674.94000000000017</v>
      </c>
      <c r="AU27" s="32">
        <f t="shared" ca="1" si="27"/>
        <v>664.86</v>
      </c>
      <c r="AV27" s="32">
        <f t="shared" ca="1" si="27"/>
        <v>468.78999999999945</v>
      </c>
      <c r="AW27" s="32">
        <f t="shared" ca="1" si="27"/>
        <v>389.59999999999962</v>
      </c>
      <c r="AX27" s="32">
        <f t="shared" ca="1" si="27"/>
        <v>827.27000000000055</v>
      </c>
      <c r="AY27" s="32">
        <f t="shared" ca="1" si="27"/>
        <v>844.8599999999991</v>
      </c>
      <c r="AZ27" s="32">
        <f t="shared" ca="1" si="27"/>
        <v>1363.3100000000024</v>
      </c>
      <c r="BA27" s="31">
        <f t="shared" ca="1" si="28"/>
        <v>10.55</v>
      </c>
      <c r="BB27" s="31">
        <f t="shared" ca="1" si="5"/>
        <v>8.3000000000000007</v>
      </c>
      <c r="BC27" s="31">
        <f t="shared" ca="1" si="6"/>
        <v>12.37</v>
      </c>
      <c r="BD27" s="31">
        <f t="shared" ca="1" si="7"/>
        <v>13.43</v>
      </c>
      <c r="BE27" s="31">
        <f t="shared" ca="1" si="8"/>
        <v>13.46</v>
      </c>
      <c r="BF27" s="31">
        <f t="shared" ca="1" si="9"/>
        <v>8.3800000000000008</v>
      </c>
      <c r="BG27" s="31">
        <f t="shared" ca="1" si="10"/>
        <v>8.26</v>
      </c>
      <c r="BH27" s="31">
        <f t="shared" ca="1" si="11"/>
        <v>5.84</v>
      </c>
      <c r="BI27" s="31">
        <f t="shared" ca="1" si="12"/>
        <v>4.8600000000000003</v>
      </c>
      <c r="BJ27" s="31">
        <f t="shared" ca="1" si="13"/>
        <v>10.33</v>
      </c>
      <c r="BK27" s="31">
        <f t="shared" ca="1" si="14"/>
        <v>10.57</v>
      </c>
      <c r="BL27" s="31">
        <f t="shared" ca="1" si="15"/>
        <v>17.09</v>
      </c>
      <c r="BM27" s="32">
        <f t="shared" ca="1" si="29"/>
        <v>866.05999999999972</v>
      </c>
      <c r="BN27" s="32">
        <f t="shared" ca="1" si="16"/>
        <v>680.5199999999993</v>
      </c>
      <c r="BO27" s="32">
        <f t="shared" ca="1" si="17"/>
        <v>1013.0799999999989</v>
      </c>
      <c r="BP27" s="32">
        <f t="shared" ca="1" si="18"/>
        <v>1098.2300000000007</v>
      </c>
      <c r="BQ27" s="32">
        <f t="shared" ca="1" si="19"/>
        <v>1099.4100000000003</v>
      </c>
      <c r="BR27" s="32">
        <f t="shared" ca="1" si="20"/>
        <v>683.32000000000016</v>
      </c>
      <c r="BS27" s="32">
        <f t="shared" ca="1" si="21"/>
        <v>673.12</v>
      </c>
      <c r="BT27" s="32">
        <f t="shared" ca="1" si="22"/>
        <v>474.62999999999943</v>
      </c>
      <c r="BU27" s="32">
        <f t="shared" ca="1" si="23"/>
        <v>394.45999999999964</v>
      </c>
      <c r="BV27" s="32">
        <f t="shared" ca="1" si="24"/>
        <v>837.60000000000059</v>
      </c>
      <c r="BW27" s="32">
        <f t="shared" ca="1" si="25"/>
        <v>855.42999999999915</v>
      </c>
      <c r="BX27" s="32">
        <f t="shared" ca="1" si="26"/>
        <v>1380.4000000000024</v>
      </c>
    </row>
    <row r="28" spans="1:76" x14ac:dyDescent="0.25">
      <c r="A28" t="s">
        <v>538</v>
      </c>
      <c r="B28" s="1" t="s">
        <v>365</v>
      </c>
      <c r="C28" t="str">
        <f t="shared" ca="1" si="2"/>
        <v>BCHIMP</v>
      </c>
      <c r="D28" t="str">
        <f t="shared" ca="1" si="3"/>
        <v>Alberta-BC Intertie - Import</v>
      </c>
      <c r="E28" s="31">
        <f ca="1">'Module C Corrected'!CW28-'Module C Initial'!CW28</f>
        <v>18.819999999999709</v>
      </c>
      <c r="F28" s="31">
        <f ca="1">'Module C Corrected'!CX28-'Module C Initial'!CX28</f>
        <v>11.489999999999782</v>
      </c>
      <c r="G28" s="31">
        <f ca="1">'Module C Corrected'!CY28-'Module C Initial'!CY28</f>
        <v>26.410000000000309</v>
      </c>
      <c r="H28" s="31">
        <f ca="1">'Module C Corrected'!CZ28-'Module C Initial'!CZ28</f>
        <v>16.470000000000027</v>
      </c>
      <c r="I28" s="31">
        <f ca="1">'Module C Corrected'!DA28-'Module C Initial'!DA28</f>
        <v>2.5999999999999659</v>
      </c>
      <c r="J28" s="31">
        <f ca="1">'Module C Corrected'!DB28-'Module C Initial'!DB28</f>
        <v>3.9999999999999591E-2</v>
      </c>
      <c r="K28" s="31">
        <f ca="1">'Module C Corrected'!DC28-'Module C Initial'!DC28</f>
        <v>2.2299999999999613</v>
      </c>
      <c r="L28" s="31">
        <f ca="1">'Module C Corrected'!DD28-'Module C Initial'!DD28</f>
        <v>0</v>
      </c>
      <c r="M28" s="31">
        <f ca="1">'Module C Corrected'!DE28-'Module C Initial'!DE28</f>
        <v>0.16999999999999815</v>
      </c>
      <c r="N28" s="31">
        <f ca="1">'Module C Corrected'!DF28-'Module C Initial'!DF28</f>
        <v>1.1100000000000136</v>
      </c>
      <c r="O28" s="31">
        <f ca="1">'Module C Corrected'!DG28-'Module C Initial'!DG28</f>
        <v>3.2599999999999909</v>
      </c>
      <c r="P28" s="31">
        <f ca="1">'Module C Corrected'!DH28-'Module C Initial'!DH28</f>
        <v>0.77000000000001023</v>
      </c>
      <c r="Q28" s="32">
        <f ca="1">'Module C Corrected'!DI28-'Module C Initial'!DI28</f>
        <v>0.93999999999999773</v>
      </c>
      <c r="R28" s="32">
        <f ca="1">'Module C Corrected'!DJ28-'Module C Initial'!DJ28</f>
        <v>0.57999999999999829</v>
      </c>
      <c r="S28" s="32">
        <f ca="1">'Module C Corrected'!DK28-'Module C Initial'!DK28</f>
        <v>1.3199999999999932</v>
      </c>
      <c r="T28" s="32">
        <f ca="1">'Module C Corrected'!DL28-'Module C Initial'!DL28</f>
        <v>0.81999999999999318</v>
      </c>
      <c r="U28" s="32">
        <f ca="1">'Module C Corrected'!DM28-'Module C Initial'!DM28</f>
        <v>0.12999999999999901</v>
      </c>
      <c r="V28" s="32">
        <f ca="1">'Module C Corrected'!DN28-'Module C Initial'!DN28</f>
        <v>0</v>
      </c>
      <c r="W28" s="32">
        <f ca="1">'Module C Corrected'!DO28-'Module C Initial'!DO28</f>
        <v>0.10999999999999943</v>
      </c>
      <c r="X28" s="32">
        <f ca="1">'Module C Corrected'!DP28-'Module C Initial'!DP28</f>
        <v>0</v>
      </c>
      <c r="Y28" s="32">
        <f ca="1">'Module C Corrected'!DQ28-'Module C Initial'!DQ28</f>
        <v>0</v>
      </c>
      <c r="Z28" s="32">
        <f ca="1">'Module C Corrected'!DR28-'Module C Initial'!DR28</f>
        <v>6.0000000000000497E-2</v>
      </c>
      <c r="AA28" s="32">
        <f ca="1">'Module C Corrected'!DS28-'Module C Initial'!DS28</f>
        <v>0.16000000000000014</v>
      </c>
      <c r="AB28" s="32">
        <f ca="1">'Module C Corrected'!DT28-'Module C Initial'!DT28</f>
        <v>4.0000000000000036E-2</v>
      </c>
      <c r="AC28" s="31">
        <f ca="1">'Module C Corrected'!DU28-'Module C Initial'!DU28</f>
        <v>5.57000000000005</v>
      </c>
      <c r="AD28" s="31">
        <f ca="1">'Module C Corrected'!DV28-'Module C Initial'!DV28</f>
        <v>3.3799999999999955</v>
      </c>
      <c r="AE28" s="31">
        <f ca="1">'Module C Corrected'!DW28-'Module C Initial'!DW28</f>
        <v>7.7300000000000182</v>
      </c>
      <c r="AF28" s="31">
        <f ca="1">'Module C Corrected'!DX28-'Module C Initial'!DX28</f>
        <v>4.7999999999999545</v>
      </c>
      <c r="AG28" s="31">
        <f ca="1">'Module C Corrected'!DY28-'Module C Initial'!DY28</f>
        <v>0.75</v>
      </c>
      <c r="AH28" s="31">
        <f ca="1">'Module C Corrected'!DZ28-'Module C Initial'!DZ28</f>
        <v>1.0000000000000009E-2</v>
      </c>
      <c r="AI28" s="31">
        <f ca="1">'Module C Corrected'!EA28-'Module C Initial'!EA28</f>
        <v>0.63000000000000966</v>
      </c>
      <c r="AJ28" s="31">
        <f ca="1">'Module C Corrected'!EB28-'Module C Initial'!EB28</f>
        <v>0</v>
      </c>
      <c r="AK28" s="31">
        <f ca="1">'Module C Corrected'!EC28-'Module C Initial'!EC28</f>
        <v>5.0000000000000711E-2</v>
      </c>
      <c r="AL28" s="31">
        <f ca="1">'Module C Corrected'!ED28-'Module C Initial'!ED28</f>
        <v>0.31000000000000227</v>
      </c>
      <c r="AM28" s="31">
        <f ca="1">'Module C Corrected'!EE28-'Module C Initial'!EE28</f>
        <v>0.90000000000000568</v>
      </c>
      <c r="AN28" s="31">
        <f ca="1">'Module C Corrected'!EF28-'Module C Initial'!EF28</f>
        <v>0.21000000000000085</v>
      </c>
      <c r="AO28" s="32">
        <f t="shared" ca="1" si="27"/>
        <v>25.329999999999757</v>
      </c>
      <c r="AP28" s="32">
        <f t="shared" ca="1" si="27"/>
        <v>15.449999999999775</v>
      </c>
      <c r="AQ28" s="32">
        <f t="shared" ca="1" si="27"/>
        <v>35.460000000000321</v>
      </c>
      <c r="AR28" s="32">
        <f t="shared" ca="1" si="27"/>
        <v>22.089999999999975</v>
      </c>
      <c r="AS28" s="32">
        <f t="shared" ca="1" si="27"/>
        <v>3.4799999999999649</v>
      </c>
      <c r="AT28" s="32">
        <f t="shared" ca="1" si="27"/>
        <v>4.99999999999996E-2</v>
      </c>
      <c r="AU28" s="32">
        <f t="shared" ca="1" si="27"/>
        <v>2.9699999999999704</v>
      </c>
      <c r="AV28" s="32">
        <f t="shared" ca="1" si="27"/>
        <v>0</v>
      </c>
      <c r="AW28" s="32">
        <f t="shared" ca="1" si="27"/>
        <v>0.21999999999999886</v>
      </c>
      <c r="AX28" s="32">
        <f t="shared" ca="1" si="27"/>
        <v>1.4800000000000164</v>
      </c>
      <c r="AY28" s="32">
        <f t="shared" ca="1" si="27"/>
        <v>4.3199999999999967</v>
      </c>
      <c r="AZ28" s="32">
        <f t="shared" ca="1" si="27"/>
        <v>1.0200000000000111</v>
      </c>
      <c r="BA28" s="31">
        <f t="shared" ca="1" si="28"/>
        <v>0.31</v>
      </c>
      <c r="BB28" s="31">
        <f t="shared" ca="1" si="5"/>
        <v>0.19</v>
      </c>
      <c r="BC28" s="31">
        <f t="shared" ca="1" si="6"/>
        <v>0.44</v>
      </c>
      <c r="BD28" s="31">
        <f t="shared" ca="1" si="7"/>
        <v>0.27</v>
      </c>
      <c r="BE28" s="31">
        <f t="shared" ca="1" si="8"/>
        <v>0.04</v>
      </c>
      <c r="BF28" s="31">
        <f t="shared" ca="1" si="9"/>
        <v>0</v>
      </c>
      <c r="BG28" s="31">
        <f t="shared" ca="1" si="10"/>
        <v>0.04</v>
      </c>
      <c r="BH28" s="31">
        <f t="shared" ca="1" si="11"/>
        <v>0</v>
      </c>
      <c r="BI28" s="31">
        <f t="shared" ca="1" si="12"/>
        <v>0</v>
      </c>
      <c r="BJ28" s="31">
        <f t="shared" ca="1" si="13"/>
        <v>0.02</v>
      </c>
      <c r="BK28" s="31">
        <f t="shared" ca="1" si="14"/>
        <v>0.05</v>
      </c>
      <c r="BL28" s="31">
        <f t="shared" ca="1" si="15"/>
        <v>0.01</v>
      </c>
      <c r="BM28" s="32">
        <f t="shared" ca="1" si="29"/>
        <v>25.639999999999755</v>
      </c>
      <c r="BN28" s="32">
        <f t="shared" ca="1" si="16"/>
        <v>15.639999999999775</v>
      </c>
      <c r="BO28" s="32">
        <f t="shared" ca="1" si="17"/>
        <v>35.900000000000318</v>
      </c>
      <c r="BP28" s="32">
        <f t="shared" ca="1" si="18"/>
        <v>22.359999999999975</v>
      </c>
      <c r="BQ28" s="32">
        <f t="shared" ca="1" si="19"/>
        <v>3.5199999999999649</v>
      </c>
      <c r="BR28" s="32">
        <f t="shared" ca="1" si="20"/>
        <v>4.99999999999996E-2</v>
      </c>
      <c r="BS28" s="32">
        <f t="shared" ca="1" si="21"/>
        <v>3.0099999999999705</v>
      </c>
      <c r="BT28" s="32">
        <f t="shared" ca="1" si="22"/>
        <v>0</v>
      </c>
      <c r="BU28" s="32">
        <f t="shared" ca="1" si="23"/>
        <v>0.21999999999999886</v>
      </c>
      <c r="BV28" s="32">
        <f t="shared" ca="1" si="24"/>
        <v>1.5000000000000164</v>
      </c>
      <c r="BW28" s="32">
        <f t="shared" ca="1" si="25"/>
        <v>4.3699999999999966</v>
      </c>
      <c r="BX28" s="32">
        <f t="shared" ca="1" si="26"/>
        <v>1.0300000000000111</v>
      </c>
    </row>
    <row r="29" spans="1:76" x14ac:dyDescent="0.25">
      <c r="A29" t="s">
        <v>440</v>
      </c>
      <c r="B29" s="1" t="s">
        <v>126</v>
      </c>
      <c r="C29" t="str">
        <f t="shared" ca="1" si="2"/>
        <v>CAS</v>
      </c>
      <c r="D29" t="str">
        <f t="shared" ca="1" si="3"/>
        <v>Cascade Hydro Facility</v>
      </c>
      <c r="E29" s="31">
        <f ca="1">'Module C Corrected'!CW29-'Module C Initial'!CW29</f>
        <v>633.85000000000218</v>
      </c>
      <c r="F29" s="31">
        <f ca="1">'Module C Corrected'!CX29-'Module C Initial'!CX29</f>
        <v>439.1200000000008</v>
      </c>
      <c r="G29" s="31">
        <f ca="1">'Module C Corrected'!CY29-'Module C Initial'!CY29</f>
        <v>372.06999999999971</v>
      </c>
      <c r="H29" s="31">
        <f ca="1">'Module C Corrected'!CZ29-'Module C Initial'!CZ29</f>
        <v>375.03999999999905</v>
      </c>
      <c r="I29" s="31">
        <f ca="1">'Module C Corrected'!DA29-'Module C Initial'!DA29</f>
        <v>1124.6100000000006</v>
      </c>
      <c r="J29" s="31">
        <f ca="1">'Module C Corrected'!DB29-'Module C Initial'!DB29</f>
        <v>89.590000000000146</v>
      </c>
      <c r="K29" s="31">
        <f ca="1">'Module C Corrected'!DC29-'Module C Initial'!DC29</f>
        <v>7.1899999999999977</v>
      </c>
      <c r="L29" s="31">
        <f ca="1">'Module C Corrected'!DD29-'Module C Initial'!DD29</f>
        <v>94.879999999999654</v>
      </c>
      <c r="M29" s="31">
        <f ca="1">'Module C Corrected'!DE29-'Module C Initial'!DE29</f>
        <v>137.23999999999978</v>
      </c>
      <c r="N29" s="31">
        <f ca="1">'Module C Corrected'!DF29-'Module C Initial'!DF29</f>
        <v>211.78000000000065</v>
      </c>
      <c r="O29" s="31">
        <f ca="1">'Module C Corrected'!DG29-'Module C Initial'!DG29</f>
        <v>676.83000000000175</v>
      </c>
      <c r="P29" s="31">
        <f ca="1">'Module C Corrected'!DH29-'Module C Initial'!DH29</f>
        <v>1253.6199999999953</v>
      </c>
      <c r="Q29" s="32">
        <f ca="1">'Module C Corrected'!DI29-'Module C Initial'!DI29</f>
        <v>31.689999999999941</v>
      </c>
      <c r="R29" s="32">
        <f ca="1">'Module C Corrected'!DJ29-'Module C Initial'!DJ29</f>
        <v>21.950000000000045</v>
      </c>
      <c r="S29" s="32">
        <f ca="1">'Module C Corrected'!DK29-'Module C Initial'!DK29</f>
        <v>18.600000000000023</v>
      </c>
      <c r="T29" s="32">
        <f ca="1">'Module C Corrected'!DL29-'Module C Initial'!DL29</f>
        <v>18.759999999999991</v>
      </c>
      <c r="U29" s="32">
        <f ca="1">'Module C Corrected'!DM29-'Module C Initial'!DM29</f>
        <v>56.230000000000018</v>
      </c>
      <c r="V29" s="32">
        <f ca="1">'Module C Corrected'!DN29-'Module C Initial'!DN29</f>
        <v>4.480000000000004</v>
      </c>
      <c r="W29" s="32">
        <f ca="1">'Module C Corrected'!DO29-'Module C Initial'!DO29</f>
        <v>0.35999999999999943</v>
      </c>
      <c r="X29" s="32">
        <f ca="1">'Module C Corrected'!DP29-'Module C Initial'!DP29</f>
        <v>4.75</v>
      </c>
      <c r="Y29" s="32">
        <f ca="1">'Module C Corrected'!DQ29-'Module C Initial'!DQ29</f>
        <v>6.8599999999999852</v>
      </c>
      <c r="Z29" s="32">
        <f ca="1">'Module C Corrected'!DR29-'Module C Initial'!DR29</f>
        <v>10.590000000000003</v>
      </c>
      <c r="AA29" s="32">
        <f ca="1">'Module C Corrected'!DS29-'Module C Initial'!DS29</f>
        <v>33.839999999999918</v>
      </c>
      <c r="AB29" s="32">
        <f ca="1">'Module C Corrected'!DT29-'Module C Initial'!DT29</f>
        <v>62.680000000000064</v>
      </c>
      <c r="AC29" s="31">
        <f ca="1">'Module C Corrected'!DU29-'Module C Initial'!DU29</f>
        <v>187.5300000000002</v>
      </c>
      <c r="AD29" s="31">
        <f ca="1">'Module C Corrected'!DV29-'Module C Initial'!DV29</f>
        <v>129.16999999999962</v>
      </c>
      <c r="AE29" s="31">
        <f ca="1">'Module C Corrected'!DW29-'Module C Initial'!DW29</f>
        <v>108.88000000000011</v>
      </c>
      <c r="AF29" s="31">
        <f ca="1">'Module C Corrected'!DX29-'Module C Initial'!DX29</f>
        <v>109.11000000000013</v>
      </c>
      <c r="AG29" s="31">
        <f ca="1">'Module C Corrected'!DY29-'Module C Initial'!DY29</f>
        <v>325.34000000000015</v>
      </c>
      <c r="AH29" s="31">
        <f ca="1">'Module C Corrected'!DZ29-'Module C Initial'!DZ29</f>
        <v>25.769999999999982</v>
      </c>
      <c r="AI29" s="31">
        <f ca="1">'Module C Corrected'!EA29-'Module C Initial'!EA29</f>
        <v>2.0600000000000023</v>
      </c>
      <c r="AJ29" s="31">
        <f ca="1">'Module C Corrected'!EB29-'Module C Initial'!EB29</f>
        <v>26.909999999999968</v>
      </c>
      <c r="AK29" s="31">
        <f ca="1">'Module C Corrected'!EC29-'Module C Initial'!EC29</f>
        <v>38.639999999999986</v>
      </c>
      <c r="AL29" s="31">
        <f ca="1">'Module C Corrected'!ED29-'Module C Initial'!ED29</f>
        <v>59.1400000000001</v>
      </c>
      <c r="AM29" s="31">
        <f ca="1">'Module C Corrected'!EE29-'Module C Initial'!EE29</f>
        <v>187.42000000000007</v>
      </c>
      <c r="AN29" s="31">
        <f ca="1">'Module C Corrected'!EF29-'Module C Initial'!EF29</f>
        <v>344.28999999999996</v>
      </c>
      <c r="AO29" s="32">
        <f t="shared" ca="1" si="27"/>
        <v>853.07000000000232</v>
      </c>
      <c r="AP29" s="32">
        <f t="shared" ca="1" si="27"/>
        <v>590.24000000000046</v>
      </c>
      <c r="AQ29" s="32">
        <f t="shared" ca="1" si="27"/>
        <v>499.54999999999984</v>
      </c>
      <c r="AR29" s="32">
        <f t="shared" ca="1" si="27"/>
        <v>502.90999999999917</v>
      </c>
      <c r="AS29" s="32">
        <f t="shared" ca="1" si="27"/>
        <v>1506.1800000000007</v>
      </c>
      <c r="AT29" s="32">
        <f t="shared" ca="1" si="27"/>
        <v>119.84000000000013</v>
      </c>
      <c r="AU29" s="32">
        <f t="shared" ca="1" si="27"/>
        <v>9.61</v>
      </c>
      <c r="AV29" s="32">
        <f t="shared" ca="1" si="27"/>
        <v>126.53999999999962</v>
      </c>
      <c r="AW29" s="32">
        <f t="shared" ca="1" si="27"/>
        <v>182.73999999999975</v>
      </c>
      <c r="AX29" s="32">
        <f t="shared" ca="1" si="27"/>
        <v>281.51000000000079</v>
      </c>
      <c r="AY29" s="32">
        <f t="shared" ca="1" si="27"/>
        <v>898.09000000000174</v>
      </c>
      <c r="AZ29" s="32">
        <f t="shared" ca="1" si="27"/>
        <v>1660.5899999999954</v>
      </c>
      <c r="BA29" s="31">
        <f t="shared" ca="1" si="28"/>
        <v>10.52</v>
      </c>
      <c r="BB29" s="31">
        <f t="shared" ca="1" si="5"/>
        <v>7.29</v>
      </c>
      <c r="BC29" s="31">
        <f t="shared" ca="1" si="6"/>
        <v>6.18</v>
      </c>
      <c r="BD29" s="31">
        <f t="shared" ca="1" si="7"/>
        <v>6.23</v>
      </c>
      <c r="BE29" s="31">
        <f t="shared" ca="1" si="8"/>
        <v>18.670000000000002</v>
      </c>
      <c r="BF29" s="31">
        <f t="shared" ca="1" si="9"/>
        <v>1.49</v>
      </c>
      <c r="BG29" s="31">
        <f t="shared" ca="1" si="10"/>
        <v>0.12</v>
      </c>
      <c r="BH29" s="31">
        <f t="shared" ca="1" si="11"/>
        <v>1.58</v>
      </c>
      <c r="BI29" s="31">
        <f t="shared" ca="1" si="12"/>
        <v>2.2799999999999998</v>
      </c>
      <c r="BJ29" s="31">
        <f t="shared" ca="1" si="13"/>
        <v>3.52</v>
      </c>
      <c r="BK29" s="31">
        <f t="shared" ca="1" si="14"/>
        <v>11.24</v>
      </c>
      <c r="BL29" s="31">
        <f t="shared" ca="1" si="15"/>
        <v>20.81</v>
      </c>
      <c r="BM29" s="32">
        <f t="shared" ca="1" si="29"/>
        <v>863.59000000000231</v>
      </c>
      <c r="BN29" s="32">
        <f t="shared" ca="1" si="16"/>
        <v>597.53000000000043</v>
      </c>
      <c r="BO29" s="32">
        <f t="shared" ca="1" si="17"/>
        <v>505.72999999999985</v>
      </c>
      <c r="BP29" s="32">
        <f t="shared" ca="1" si="18"/>
        <v>509.13999999999919</v>
      </c>
      <c r="BQ29" s="32">
        <f t="shared" ca="1" si="19"/>
        <v>1524.8500000000008</v>
      </c>
      <c r="BR29" s="32">
        <f t="shared" ca="1" si="20"/>
        <v>121.33000000000013</v>
      </c>
      <c r="BS29" s="32">
        <f t="shared" ca="1" si="21"/>
        <v>9.7299999999999986</v>
      </c>
      <c r="BT29" s="32">
        <f t="shared" ca="1" si="22"/>
        <v>128.11999999999964</v>
      </c>
      <c r="BU29" s="32">
        <f t="shared" ca="1" si="23"/>
        <v>185.01999999999975</v>
      </c>
      <c r="BV29" s="32">
        <f t="shared" ca="1" si="24"/>
        <v>285.03000000000077</v>
      </c>
      <c r="BW29" s="32">
        <f t="shared" ca="1" si="25"/>
        <v>909.33000000000175</v>
      </c>
      <c r="BX29" s="32">
        <f t="shared" ca="1" si="26"/>
        <v>1681.3999999999953</v>
      </c>
    </row>
    <row r="30" spans="1:76" x14ac:dyDescent="0.25">
      <c r="A30" t="s">
        <v>538</v>
      </c>
      <c r="B30" s="1" t="s">
        <v>309</v>
      </c>
      <c r="C30" t="str">
        <f t="shared" ca="1" si="2"/>
        <v>BCHEXP</v>
      </c>
      <c r="D30" t="str">
        <f t="shared" ca="1" si="3"/>
        <v>Alberta-BC Intertie - Export</v>
      </c>
      <c r="E30" s="31">
        <f ca="1">'Module C Corrected'!CW30-'Module C Initial'!CW30</f>
        <v>0</v>
      </c>
      <c r="F30" s="31">
        <f ca="1">'Module C Corrected'!CX30-'Module C Initial'!CX30</f>
        <v>0</v>
      </c>
      <c r="G30" s="31">
        <f ca="1">'Module C Corrected'!CY30-'Module C Initial'!CY30</f>
        <v>0</v>
      </c>
      <c r="H30" s="31">
        <f ca="1">'Module C Corrected'!CZ30-'Module C Initial'!CZ30</f>
        <v>0</v>
      </c>
      <c r="I30" s="31">
        <f ca="1">'Module C Corrected'!DA30-'Module C Initial'!DA30</f>
        <v>0</v>
      </c>
      <c r="J30" s="31">
        <f ca="1">'Module C Corrected'!DB30-'Module C Initial'!DB30</f>
        <v>0</v>
      </c>
      <c r="K30" s="31">
        <f ca="1">'Module C Corrected'!DC30-'Module C Initial'!DC30</f>
        <v>0</v>
      </c>
      <c r="L30" s="31">
        <f ca="1">'Module C Corrected'!DD30-'Module C Initial'!DD30</f>
        <v>0</v>
      </c>
      <c r="M30" s="31">
        <f ca="1">'Module C Corrected'!DE30-'Module C Initial'!DE30</f>
        <v>0</v>
      </c>
      <c r="N30" s="31">
        <f ca="1">'Module C Corrected'!DF30-'Module C Initial'!DF30</f>
        <v>0</v>
      </c>
      <c r="O30" s="31">
        <f ca="1">'Module C Corrected'!DG30-'Module C Initial'!DG30</f>
        <v>0</v>
      </c>
      <c r="P30" s="31">
        <f ca="1">'Module C Corrected'!DH30-'Module C Initial'!DH30</f>
        <v>0</v>
      </c>
      <c r="Q30" s="32">
        <f ca="1">'Module C Corrected'!DI30-'Module C Initial'!DI30</f>
        <v>0</v>
      </c>
      <c r="R30" s="32">
        <f ca="1">'Module C Corrected'!DJ30-'Module C Initial'!DJ30</f>
        <v>0</v>
      </c>
      <c r="S30" s="32">
        <f ca="1">'Module C Corrected'!DK30-'Module C Initial'!DK30</f>
        <v>0</v>
      </c>
      <c r="T30" s="32">
        <f ca="1">'Module C Corrected'!DL30-'Module C Initial'!DL30</f>
        <v>0</v>
      </c>
      <c r="U30" s="32">
        <f ca="1">'Module C Corrected'!DM30-'Module C Initial'!DM30</f>
        <v>0</v>
      </c>
      <c r="V30" s="32">
        <f ca="1">'Module C Corrected'!DN30-'Module C Initial'!DN30</f>
        <v>0</v>
      </c>
      <c r="W30" s="32">
        <f ca="1">'Module C Corrected'!DO30-'Module C Initial'!DO30</f>
        <v>0</v>
      </c>
      <c r="X30" s="32">
        <f ca="1">'Module C Corrected'!DP30-'Module C Initial'!DP30</f>
        <v>0</v>
      </c>
      <c r="Y30" s="32">
        <f ca="1">'Module C Corrected'!DQ30-'Module C Initial'!DQ30</f>
        <v>0</v>
      </c>
      <c r="Z30" s="32">
        <f ca="1">'Module C Corrected'!DR30-'Module C Initial'!DR30</f>
        <v>0</v>
      </c>
      <c r="AA30" s="32">
        <f ca="1">'Module C Corrected'!DS30-'Module C Initial'!DS30</f>
        <v>0</v>
      </c>
      <c r="AB30" s="32">
        <f ca="1">'Module C Corrected'!DT30-'Module C Initial'!DT30</f>
        <v>0</v>
      </c>
      <c r="AC30" s="31">
        <f ca="1">'Module C Corrected'!DU30-'Module C Initial'!DU30</f>
        <v>0</v>
      </c>
      <c r="AD30" s="31">
        <f ca="1">'Module C Corrected'!DV30-'Module C Initial'!DV30</f>
        <v>0</v>
      </c>
      <c r="AE30" s="31">
        <f ca="1">'Module C Corrected'!DW30-'Module C Initial'!DW30</f>
        <v>0</v>
      </c>
      <c r="AF30" s="31">
        <f ca="1">'Module C Corrected'!DX30-'Module C Initial'!DX30</f>
        <v>0</v>
      </c>
      <c r="AG30" s="31">
        <f ca="1">'Module C Corrected'!DY30-'Module C Initial'!DY30</f>
        <v>0</v>
      </c>
      <c r="AH30" s="31">
        <f ca="1">'Module C Corrected'!DZ30-'Module C Initial'!DZ30</f>
        <v>0</v>
      </c>
      <c r="AI30" s="31">
        <f ca="1">'Module C Corrected'!EA30-'Module C Initial'!EA30</f>
        <v>0</v>
      </c>
      <c r="AJ30" s="31">
        <f ca="1">'Module C Corrected'!EB30-'Module C Initial'!EB30</f>
        <v>0</v>
      </c>
      <c r="AK30" s="31">
        <f ca="1">'Module C Corrected'!EC30-'Module C Initial'!EC30</f>
        <v>0</v>
      </c>
      <c r="AL30" s="31">
        <f ca="1">'Module C Corrected'!ED30-'Module C Initial'!ED30</f>
        <v>0</v>
      </c>
      <c r="AM30" s="31">
        <f ca="1">'Module C Corrected'!EE30-'Module C Initial'!EE30</f>
        <v>0</v>
      </c>
      <c r="AN30" s="31">
        <f ca="1">'Module C Corrected'!EF30-'Module C Initial'!EF30</f>
        <v>0</v>
      </c>
      <c r="AO30" s="32">
        <f t="shared" ca="1" si="27"/>
        <v>0</v>
      </c>
      <c r="AP30" s="32">
        <f t="shared" ca="1" si="27"/>
        <v>0</v>
      </c>
      <c r="AQ30" s="32">
        <f t="shared" ca="1" si="27"/>
        <v>0</v>
      </c>
      <c r="AR30" s="32">
        <f t="shared" ca="1" si="27"/>
        <v>0</v>
      </c>
      <c r="AS30" s="32">
        <f t="shared" ca="1" si="27"/>
        <v>0</v>
      </c>
      <c r="AT30" s="32">
        <f t="shared" ca="1" si="27"/>
        <v>0</v>
      </c>
      <c r="AU30" s="32">
        <f t="shared" ca="1" si="27"/>
        <v>0</v>
      </c>
      <c r="AV30" s="32">
        <f t="shared" ca="1" si="27"/>
        <v>0</v>
      </c>
      <c r="AW30" s="32">
        <f t="shared" ca="1" si="27"/>
        <v>0</v>
      </c>
      <c r="AX30" s="32">
        <f t="shared" ca="1" si="27"/>
        <v>0</v>
      </c>
      <c r="AY30" s="32">
        <f t="shared" ca="1" si="27"/>
        <v>0</v>
      </c>
      <c r="AZ30" s="32">
        <f t="shared" ca="1" si="27"/>
        <v>0</v>
      </c>
      <c r="BA30" s="31">
        <f t="shared" ca="1" si="28"/>
        <v>0</v>
      </c>
      <c r="BB30" s="31">
        <f t="shared" ca="1" si="5"/>
        <v>0</v>
      </c>
      <c r="BC30" s="31">
        <f t="shared" ca="1" si="6"/>
        <v>0</v>
      </c>
      <c r="BD30" s="31">
        <f t="shared" ca="1" si="7"/>
        <v>0</v>
      </c>
      <c r="BE30" s="31">
        <f t="shared" ca="1" si="8"/>
        <v>0</v>
      </c>
      <c r="BF30" s="31">
        <f t="shared" ca="1" si="9"/>
        <v>0</v>
      </c>
      <c r="BG30" s="31">
        <f t="shared" ca="1" si="10"/>
        <v>0</v>
      </c>
      <c r="BH30" s="31">
        <f t="shared" ca="1" si="11"/>
        <v>0</v>
      </c>
      <c r="BI30" s="31">
        <f t="shared" ca="1" si="12"/>
        <v>0</v>
      </c>
      <c r="BJ30" s="31">
        <f t="shared" ca="1" si="13"/>
        <v>0</v>
      </c>
      <c r="BK30" s="31">
        <f t="shared" ca="1" si="14"/>
        <v>0</v>
      </c>
      <c r="BL30" s="31">
        <f t="shared" ca="1" si="15"/>
        <v>0</v>
      </c>
      <c r="BM30" s="32">
        <f t="shared" ca="1" si="29"/>
        <v>0</v>
      </c>
      <c r="BN30" s="32">
        <f t="shared" ca="1" si="16"/>
        <v>0</v>
      </c>
      <c r="BO30" s="32">
        <f t="shared" ca="1" si="17"/>
        <v>0</v>
      </c>
      <c r="BP30" s="32">
        <f t="shared" ca="1" si="18"/>
        <v>0</v>
      </c>
      <c r="BQ30" s="32">
        <f t="shared" ca="1" si="19"/>
        <v>0</v>
      </c>
      <c r="BR30" s="32">
        <f t="shared" ca="1" si="20"/>
        <v>0</v>
      </c>
      <c r="BS30" s="32">
        <f t="shared" ca="1" si="21"/>
        <v>0</v>
      </c>
      <c r="BT30" s="32">
        <f t="shared" ca="1" si="22"/>
        <v>0</v>
      </c>
      <c r="BU30" s="32">
        <f t="shared" ca="1" si="23"/>
        <v>0</v>
      </c>
      <c r="BV30" s="32">
        <f t="shared" ca="1" si="24"/>
        <v>0</v>
      </c>
      <c r="BW30" s="32">
        <f t="shared" ca="1" si="25"/>
        <v>0</v>
      </c>
      <c r="BX30" s="32">
        <f t="shared" ca="1" si="26"/>
        <v>0</v>
      </c>
    </row>
    <row r="31" spans="1:76" x14ac:dyDescent="0.25">
      <c r="A31" t="s">
        <v>443</v>
      </c>
      <c r="B31" s="1" t="s">
        <v>34</v>
      </c>
      <c r="C31" t="str">
        <f t="shared" ca="1" si="2"/>
        <v>CES1/CES2</v>
      </c>
      <c r="D31" t="str">
        <f t="shared" ca="1" si="3"/>
        <v>Calgary Energy Centre</v>
      </c>
      <c r="E31" s="31">
        <f ca="1">'Module C Corrected'!CW31-'Module C Initial'!CW31</f>
        <v>485.61999999999534</v>
      </c>
      <c r="F31" s="31">
        <f ca="1">'Module C Corrected'!CX31-'Module C Initial'!CX31</f>
        <v>645.55000000000291</v>
      </c>
      <c r="G31" s="31">
        <f ca="1">'Module C Corrected'!CY31-'Module C Initial'!CY31</f>
        <v>0</v>
      </c>
      <c r="H31" s="31">
        <f ca="1">'Module C Corrected'!CZ31-'Module C Initial'!CZ31</f>
        <v>1188.1100000000006</v>
      </c>
      <c r="I31" s="31">
        <f ca="1">'Module C Corrected'!DA31-'Module C Initial'!DA31</f>
        <v>6982.0100000000093</v>
      </c>
      <c r="J31" s="31">
        <f ca="1">'Module C Corrected'!DB31-'Module C Initial'!DB31</f>
        <v>2482.8999999999942</v>
      </c>
      <c r="K31" s="31">
        <f ca="1">'Module C Corrected'!DC31-'Module C Initial'!DC31</f>
        <v>85.760000000000218</v>
      </c>
      <c r="L31" s="31">
        <f ca="1">'Module C Corrected'!DD31-'Module C Initial'!DD31</f>
        <v>419.40000000000146</v>
      </c>
      <c r="M31" s="31">
        <f ca="1">'Module C Corrected'!DE31-'Module C Initial'!DE31</f>
        <v>857.25000000000728</v>
      </c>
      <c r="N31" s="31">
        <f ca="1">'Module C Corrected'!DF31-'Module C Initial'!DF31</f>
        <v>823.34999999999127</v>
      </c>
      <c r="O31" s="31">
        <f ca="1">'Module C Corrected'!DG31-'Module C Initial'!DG31</f>
        <v>1957.4700000000012</v>
      </c>
      <c r="P31" s="31">
        <f ca="1">'Module C Corrected'!DH31-'Module C Initial'!DH31</f>
        <v>2703.5199999999895</v>
      </c>
      <c r="Q31" s="32">
        <f ca="1">'Module C Corrected'!DI31-'Module C Initial'!DI31</f>
        <v>24.279999999999973</v>
      </c>
      <c r="R31" s="32">
        <f ca="1">'Module C Corrected'!DJ31-'Module C Initial'!DJ31</f>
        <v>32.2800000000002</v>
      </c>
      <c r="S31" s="32">
        <f ca="1">'Module C Corrected'!DK31-'Module C Initial'!DK31</f>
        <v>0</v>
      </c>
      <c r="T31" s="32">
        <f ca="1">'Module C Corrected'!DL31-'Module C Initial'!DL31</f>
        <v>59.409999999999854</v>
      </c>
      <c r="U31" s="32">
        <f ca="1">'Module C Corrected'!DM31-'Module C Initial'!DM31</f>
        <v>349.11000000000058</v>
      </c>
      <c r="V31" s="32">
        <f ca="1">'Module C Corrected'!DN31-'Module C Initial'!DN31</f>
        <v>124.13999999999942</v>
      </c>
      <c r="W31" s="32">
        <f ca="1">'Module C Corrected'!DO31-'Module C Initial'!DO31</f>
        <v>4.2899999999999636</v>
      </c>
      <c r="X31" s="32">
        <f ca="1">'Module C Corrected'!DP31-'Module C Initial'!DP31</f>
        <v>20.970000000000027</v>
      </c>
      <c r="Y31" s="32">
        <f ca="1">'Module C Corrected'!DQ31-'Module C Initial'!DQ31</f>
        <v>42.860000000000127</v>
      </c>
      <c r="Z31" s="32">
        <f ca="1">'Module C Corrected'!DR31-'Module C Initial'!DR31</f>
        <v>41.169999999999618</v>
      </c>
      <c r="AA31" s="32">
        <f ca="1">'Module C Corrected'!DS31-'Module C Initial'!DS31</f>
        <v>97.880000000000109</v>
      </c>
      <c r="AB31" s="32">
        <f ca="1">'Module C Corrected'!DT31-'Module C Initial'!DT31</f>
        <v>135.17000000000007</v>
      </c>
      <c r="AC31" s="31">
        <f ca="1">'Module C Corrected'!DU31-'Module C Initial'!DU31</f>
        <v>143.68000000000029</v>
      </c>
      <c r="AD31" s="31">
        <f ca="1">'Module C Corrected'!DV31-'Module C Initial'!DV31</f>
        <v>189.89999999999964</v>
      </c>
      <c r="AE31" s="31">
        <f ca="1">'Module C Corrected'!DW31-'Module C Initial'!DW31</f>
        <v>0</v>
      </c>
      <c r="AF31" s="31">
        <f ca="1">'Module C Corrected'!DX31-'Module C Initial'!DX31</f>
        <v>345.65999999999985</v>
      </c>
      <c r="AG31" s="31">
        <f ca="1">'Module C Corrected'!DY31-'Module C Initial'!DY31</f>
        <v>2019.8500000000058</v>
      </c>
      <c r="AH31" s="31">
        <f ca="1">'Module C Corrected'!DZ31-'Module C Initial'!DZ31</f>
        <v>714.06999999999971</v>
      </c>
      <c r="AI31" s="31">
        <f ca="1">'Module C Corrected'!EA31-'Module C Initial'!EA31</f>
        <v>24.509999999999991</v>
      </c>
      <c r="AJ31" s="31">
        <f ca="1">'Module C Corrected'!EB31-'Module C Initial'!EB31</f>
        <v>118.95000000000073</v>
      </c>
      <c r="AK31" s="31">
        <f ca="1">'Module C Corrected'!EC31-'Module C Initial'!EC31</f>
        <v>241.31999999999971</v>
      </c>
      <c r="AL31" s="31">
        <f ca="1">'Module C Corrected'!ED31-'Module C Initial'!ED31</f>
        <v>229.90999999999985</v>
      </c>
      <c r="AM31" s="31">
        <f ca="1">'Module C Corrected'!EE31-'Module C Initial'!EE31</f>
        <v>542.02999999999884</v>
      </c>
      <c r="AN31" s="31">
        <f ca="1">'Module C Corrected'!EF31-'Module C Initial'!EF31</f>
        <v>742.51000000000204</v>
      </c>
      <c r="AO31" s="32">
        <f t="shared" ca="1" si="27"/>
        <v>653.57999999999561</v>
      </c>
      <c r="AP31" s="32">
        <f t="shared" ca="1" si="27"/>
        <v>867.73000000000275</v>
      </c>
      <c r="AQ31" s="32">
        <f t="shared" ca="1" si="27"/>
        <v>0</v>
      </c>
      <c r="AR31" s="32">
        <f t="shared" ca="1" si="27"/>
        <v>1593.1800000000003</v>
      </c>
      <c r="AS31" s="32">
        <f t="shared" ca="1" si="27"/>
        <v>9350.9700000000157</v>
      </c>
      <c r="AT31" s="32">
        <f t="shared" ca="1" si="27"/>
        <v>3321.1099999999933</v>
      </c>
      <c r="AU31" s="32">
        <f t="shared" ca="1" si="27"/>
        <v>114.56000000000017</v>
      </c>
      <c r="AV31" s="32">
        <f t="shared" ca="1" si="27"/>
        <v>559.32000000000221</v>
      </c>
      <c r="AW31" s="32">
        <f t="shared" ca="1" si="27"/>
        <v>1141.4300000000071</v>
      </c>
      <c r="AX31" s="32">
        <f t="shared" ca="1" si="27"/>
        <v>1094.4299999999907</v>
      </c>
      <c r="AY31" s="32">
        <f t="shared" ca="1" si="27"/>
        <v>2597.38</v>
      </c>
      <c r="AZ31" s="32">
        <f t="shared" ca="1" si="27"/>
        <v>3581.1999999999916</v>
      </c>
      <c r="BA31" s="31">
        <f t="shared" ca="1" si="28"/>
        <v>8.06</v>
      </c>
      <c r="BB31" s="31">
        <f t="shared" ca="1" si="5"/>
        <v>10.72</v>
      </c>
      <c r="BC31" s="31">
        <f t="shared" ca="1" si="6"/>
        <v>0</v>
      </c>
      <c r="BD31" s="31">
        <f t="shared" ca="1" si="7"/>
        <v>19.73</v>
      </c>
      <c r="BE31" s="31">
        <f t="shared" ca="1" si="8"/>
        <v>115.92</v>
      </c>
      <c r="BF31" s="31">
        <f t="shared" ca="1" si="9"/>
        <v>41.22</v>
      </c>
      <c r="BG31" s="31">
        <f t="shared" ca="1" si="10"/>
        <v>1.42</v>
      </c>
      <c r="BH31" s="31">
        <f t="shared" ca="1" si="11"/>
        <v>6.96</v>
      </c>
      <c r="BI31" s="31">
        <f t="shared" ca="1" si="12"/>
        <v>14.23</v>
      </c>
      <c r="BJ31" s="31">
        <f t="shared" ca="1" si="13"/>
        <v>13.67</v>
      </c>
      <c r="BK31" s="31">
        <f t="shared" ca="1" si="14"/>
        <v>32.5</v>
      </c>
      <c r="BL31" s="31">
        <f t="shared" ca="1" si="15"/>
        <v>44.89</v>
      </c>
      <c r="BM31" s="32">
        <f t="shared" ca="1" si="29"/>
        <v>661.63999999999555</v>
      </c>
      <c r="BN31" s="32">
        <f t="shared" ca="1" si="16"/>
        <v>878.45000000000277</v>
      </c>
      <c r="BO31" s="32">
        <f t="shared" ca="1" si="17"/>
        <v>0</v>
      </c>
      <c r="BP31" s="32">
        <f t="shared" ca="1" si="18"/>
        <v>1612.9100000000003</v>
      </c>
      <c r="BQ31" s="32">
        <f t="shared" ca="1" si="19"/>
        <v>9466.8900000000158</v>
      </c>
      <c r="BR31" s="32">
        <f t="shared" ca="1" si="20"/>
        <v>3362.3299999999931</v>
      </c>
      <c r="BS31" s="32">
        <f t="shared" ca="1" si="21"/>
        <v>115.98000000000017</v>
      </c>
      <c r="BT31" s="32">
        <f t="shared" ca="1" si="22"/>
        <v>566.28000000000225</v>
      </c>
      <c r="BU31" s="32">
        <f t="shared" ca="1" si="23"/>
        <v>1155.6600000000071</v>
      </c>
      <c r="BV31" s="32">
        <f t="shared" ca="1" si="24"/>
        <v>1108.0999999999908</v>
      </c>
      <c r="BW31" s="32">
        <f t="shared" ca="1" si="25"/>
        <v>2629.88</v>
      </c>
      <c r="BX31" s="32">
        <f t="shared" ca="1" si="26"/>
        <v>3626.0899999999915</v>
      </c>
    </row>
    <row r="32" spans="1:76" x14ac:dyDescent="0.25">
      <c r="A32" t="s">
        <v>443</v>
      </c>
      <c r="B32" s="1" t="s">
        <v>35</v>
      </c>
      <c r="C32" t="str">
        <f t="shared" ca="1" si="2"/>
        <v>CES1/CES2</v>
      </c>
      <c r="D32" t="str">
        <f t="shared" ca="1" si="3"/>
        <v>Calgary Energy Centre</v>
      </c>
      <c r="E32" s="31">
        <f ca="1">'Module C Corrected'!CW32-'Module C Initial'!CW32</f>
        <v>281.45000000000437</v>
      </c>
      <c r="F32" s="31">
        <f ca="1">'Module C Corrected'!CX32-'Module C Initial'!CX32</f>
        <v>381.09000000000015</v>
      </c>
      <c r="G32" s="31">
        <f ca="1">'Module C Corrected'!CY32-'Module C Initial'!CY32</f>
        <v>0</v>
      </c>
      <c r="H32" s="31">
        <f ca="1">'Module C Corrected'!CZ32-'Module C Initial'!CZ32</f>
        <v>774.41999999999825</v>
      </c>
      <c r="I32" s="31">
        <f ca="1">'Module C Corrected'!DA32-'Module C Initial'!DA32</f>
        <v>4751.2999999999884</v>
      </c>
      <c r="J32" s="31">
        <f ca="1">'Module C Corrected'!DB32-'Module C Initial'!DB32</f>
        <v>1684</v>
      </c>
      <c r="K32" s="31">
        <f ca="1">'Module C Corrected'!DC32-'Module C Initial'!DC32</f>
        <v>0</v>
      </c>
      <c r="L32" s="31">
        <f ca="1">'Module C Corrected'!DD32-'Module C Initial'!DD32</f>
        <v>269.29000000000087</v>
      </c>
      <c r="M32" s="31">
        <f ca="1">'Module C Corrected'!DE32-'Module C Initial'!DE32</f>
        <v>527.45999999999913</v>
      </c>
      <c r="N32" s="31">
        <f ca="1">'Module C Corrected'!DF32-'Module C Initial'!DF32</f>
        <v>501.61999999999534</v>
      </c>
      <c r="O32" s="31">
        <f ca="1">'Module C Corrected'!DG32-'Module C Initial'!DG32</f>
        <v>1135.2099999999919</v>
      </c>
      <c r="P32" s="31">
        <f ca="1">'Module C Corrected'!DH32-'Module C Initial'!DH32</f>
        <v>1714.7300000000105</v>
      </c>
      <c r="Q32" s="32">
        <f ca="1">'Module C Corrected'!DI32-'Module C Initial'!DI32</f>
        <v>14.080000000000041</v>
      </c>
      <c r="R32" s="32">
        <f ca="1">'Module C Corrected'!DJ32-'Module C Initial'!DJ32</f>
        <v>19.049999999999955</v>
      </c>
      <c r="S32" s="32">
        <f ca="1">'Module C Corrected'!DK32-'Module C Initial'!DK32</f>
        <v>0</v>
      </c>
      <c r="T32" s="32">
        <f ca="1">'Module C Corrected'!DL32-'Module C Initial'!DL32</f>
        <v>38.720000000000255</v>
      </c>
      <c r="U32" s="32">
        <f ca="1">'Module C Corrected'!DM32-'Module C Initial'!DM32</f>
        <v>237.55999999999949</v>
      </c>
      <c r="V32" s="32">
        <f ca="1">'Module C Corrected'!DN32-'Module C Initial'!DN32</f>
        <v>84.199999999999818</v>
      </c>
      <c r="W32" s="32">
        <f ca="1">'Module C Corrected'!DO32-'Module C Initial'!DO32</f>
        <v>0</v>
      </c>
      <c r="X32" s="32">
        <f ca="1">'Module C Corrected'!DP32-'Module C Initial'!DP32</f>
        <v>13.460000000000036</v>
      </c>
      <c r="Y32" s="32">
        <f ca="1">'Module C Corrected'!DQ32-'Module C Initial'!DQ32</f>
        <v>26.369999999999891</v>
      </c>
      <c r="Z32" s="32">
        <f ca="1">'Module C Corrected'!DR32-'Module C Initial'!DR32</f>
        <v>25.080000000000155</v>
      </c>
      <c r="AA32" s="32">
        <f ca="1">'Module C Corrected'!DS32-'Module C Initial'!DS32</f>
        <v>56.760000000000218</v>
      </c>
      <c r="AB32" s="32">
        <f ca="1">'Module C Corrected'!DT32-'Module C Initial'!DT32</f>
        <v>85.730000000000473</v>
      </c>
      <c r="AC32" s="31">
        <f ca="1">'Module C Corrected'!DU32-'Module C Initial'!DU32</f>
        <v>83.270000000000437</v>
      </c>
      <c r="AD32" s="31">
        <f ca="1">'Module C Corrected'!DV32-'Module C Initial'!DV32</f>
        <v>112.10999999999967</v>
      </c>
      <c r="AE32" s="31">
        <f ca="1">'Module C Corrected'!DW32-'Module C Initial'!DW32</f>
        <v>0</v>
      </c>
      <c r="AF32" s="31">
        <f ca="1">'Module C Corrected'!DX32-'Module C Initial'!DX32</f>
        <v>225.30999999999949</v>
      </c>
      <c r="AG32" s="31">
        <f ca="1">'Module C Corrected'!DY32-'Module C Initial'!DY32</f>
        <v>1374.5200000000041</v>
      </c>
      <c r="AH32" s="31">
        <f ca="1">'Module C Corrected'!DZ32-'Module C Initial'!DZ32</f>
        <v>484.31000000000131</v>
      </c>
      <c r="AI32" s="31">
        <f ca="1">'Module C Corrected'!EA32-'Module C Initial'!EA32</f>
        <v>0</v>
      </c>
      <c r="AJ32" s="31">
        <f ca="1">'Module C Corrected'!EB32-'Module C Initial'!EB32</f>
        <v>76.3700000000008</v>
      </c>
      <c r="AK32" s="31">
        <f ca="1">'Module C Corrected'!EC32-'Module C Initial'!EC32</f>
        <v>148.47999999999956</v>
      </c>
      <c r="AL32" s="31">
        <f ca="1">'Module C Corrected'!ED32-'Module C Initial'!ED32</f>
        <v>140.06999999999971</v>
      </c>
      <c r="AM32" s="31">
        <f ca="1">'Module C Corrected'!EE32-'Module C Initial'!EE32</f>
        <v>314.34000000000015</v>
      </c>
      <c r="AN32" s="31">
        <f ca="1">'Module C Corrected'!EF32-'Module C Initial'!EF32</f>
        <v>470.93999999999505</v>
      </c>
      <c r="AO32" s="32">
        <f t="shared" ca="1" si="27"/>
        <v>378.80000000000484</v>
      </c>
      <c r="AP32" s="32">
        <f t="shared" ca="1" si="27"/>
        <v>512.24999999999977</v>
      </c>
      <c r="AQ32" s="32">
        <f t="shared" ca="1" si="27"/>
        <v>0</v>
      </c>
      <c r="AR32" s="32">
        <f t="shared" ca="1" si="27"/>
        <v>1038.449999999998</v>
      </c>
      <c r="AS32" s="32">
        <f t="shared" ca="1" si="27"/>
        <v>6363.3799999999919</v>
      </c>
      <c r="AT32" s="32">
        <f t="shared" ca="1" si="27"/>
        <v>2252.5100000000011</v>
      </c>
      <c r="AU32" s="32">
        <f t="shared" ca="1" si="27"/>
        <v>0</v>
      </c>
      <c r="AV32" s="32">
        <f t="shared" ca="1" si="27"/>
        <v>359.12000000000171</v>
      </c>
      <c r="AW32" s="32">
        <f t="shared" ca="1" si="27"/>
        <v>702.30999999999858</v>
      </c>
      <c r="AX32" s="32">
        <f t="shared" ca="1" si="27"/>
        <v>666.76999999999521</v>
      </c>
      <c r="AY32" s="32">
        <f t="shared" ca="1" si="27"/>
        <v>1506.3099999999922</v>
      </c>
      <c r="AZ32" s="32">
        <f t="shared" ca="1" si="27"/>
        <v>2271.400000000006</v>
      </c>
      <c r="BA32" s="31">
        <f t="shared" ca="1" si="28"/>
        <v>4.67</v>
      </c>
      <c r="BB32" s="31">
        <f t="shared" ca="1" si="5"/>
        <v>6.33</v>
      </c>
      <c r="BC32" s="31">
        <f t="shared" ca="1" si="6"/>
        <v>0</v>
      </c>
      <c r="BD32" s="31">
        <f t="shared" ca="1" si="7"/>
        <v>12.86</v>
      </c>
      <c r="BE32" s="31">
        <f t="shared" ca="1" si="8"/>
        <v>78.88</v>
      </c>
      <c r="BF32" s="31">
        <f t="shared" ca="1" si="9"/>
        <v>27.96</v>
      </c>
      <c r="BG32" s="31">
        <f t="shared" ca="1" si="10"/>
        <v>0</v>
      </c>
      <c r="BH32" s="31">
        <f t="shared" ca="1" si="11"/>
        <v>4.47</v>
      </c>
      <c r="BI32" s="31">
        <f t="shared" ca="1" si="12"/>
        <v>8.76</v>
      </c>
      <c r="BJ32" s="31">
        <f t="shared" ca="1" si="13"/>
        <v>8.33</v>
      </c>
      <c r="BK32" s="31">
        <f t="shared" ca="1" si="14"/>
        <v>18.850000000000001</v>
      </c>
      <c r="BL32" s="31">
        <f t="shared" ca="1" si="15"/>
        <v>28.47</v>
      </c>
      <c r="BM32" s="32">
        <f t="shared" ca="1" si="29"/>
        <v>383.47000000000486</v>
      </c>
      <c r="BN32" s="32">
        <f t="shared" ca="1" si="16"/>
        <v>518.57999999999981</v>
      </c>
      <c r="BO32" s="32">
        <f t="shared" ca="1" si="17"/>
        <v>0</v>
      </c>
      <c r="BP32" s="32">
        <f t="shared" ca="1" si="18"/>
        <v>1051.3099999999979</v>
      </c>
      <c r="BQ32" s="32">
        <f t="shared" ca="1" si="19"/>
        <v>6442.259999999992</v>
      </c>
      <c r="BR32" s="32">
        <f t="shared" ca="1" si="20"/>
        <v>2280.4700000000012</v>
      </c>
      <c r="BS32" s="32">
        <f t="shared" ca="1" si="21"/>
        <v>0</v>
      </c>
      <c r="BT32" s="32">
        <f t="shared" ca="1" si="22"/>
        <v>363.59000000000174</v>
      </c>
      <c r="BU32" s="32">
        <f t="shared" ca="1" si="23"/>
        <v>711.06999999999857</v>
      </c>
      <c r="BV32" s="32">
        <f t="shared" ca="1" si="24"/>
        <v>675.09999999999525</v>
      </c>
      <c r="BW32" s="32">
        <f t="shared" ca="1" si="25"/>
        <v>1525.1599999999921</v>
      </c>
      <c r="BX32" s="32">
        <f t="shared" ca="1" si="26"/>
        <v>2299.8700000000058</v>
      </c>
    </row>
    <row r="33" spans="1:76" x14ac:dyDescent="0.25">
      <c r="A33" t="s">
        <v>548</v>
      </c>
      <c r="B33" s="1" t="s">
        <v>368</v>
      </c>
      <c r="C33" t="str">
        <f t="shared" ca="1" si="2"/>
        <v>BCHIMP</v>
      </c>
      <c r="D33" t="str">
        <f t="shared" ca="1" si="3"/>
        <v>Alberta-BC Intertie - Import</v>
      </c>
      <c r="E33" s="31">
        <f ca="1">'Module C Corrected'!CW33-'Module C Initial'!CW33</f>
        <v>17.660000000000309</v>
      </c>
      <c r="F33" s="31">
        <f ca="1">'Module C Corrected'!CX33-'Module C Initial'!CX33</f>
        <v>20.760000000000218</v>
      </c>
      <c r="G33" s="31">
        <f ca="1">'Module C Corrected'!CY33-'Module C Initial'!CY33</f>
        <v>11.769999999999982</v>
      </c>
      <c r="H33" s="31">
        <f ca="1">'Module C Corrected'!CZ33-'Module C Initial'!CZ33</f>
        <v>0.17999999999999972</v>
      </c>
      <c r="I33" s="31">
        <f ca="1">'Module C Corrected'!DA33-'Module C Initial'!DA33</f>
        <v>0</v>
      </c>
      <c r="J33" s="31">
        <f ca="1">'Module C Corrected'!DB33-'Module C Initial'!DB33</f>
        <v>0</v>
      </c>
      <c r="K33" s="31">
        <f ca="1">'Module C Corrected'!DC33-'Module C Initial'!DC33</f>
        <v>0.91999999999998749</v>
      </c>
      <c r="L33" s="31">
        <f ca="1">'Module C Corrected'!DD33-'Module C Initial'!DD33</f>
        <v>2.0500000000000114</v>
      </c>
      <c r="M33" s="31">
        <f ca="1">'Module C Corrected'!DE33-'Module C Initial'!DE33</f>
        <v>0</v>
      </c>
      <c r="N33" s="31">
        <f ca="1">'Module C Corrected'!DF33-'Module C Initial'!DF33</f>
        <v>0</v>
      </c>
      <c r="O33" s="31">
        <f ca="1">'Module C Corrected'!DG33-'Module C Initial'!DG33</f>
        <v>0</v>
      </c>
      <c r="P33" s="31">
        <f ca="1">'Module C Corrected'!DH33-'Module C Initial'!DH33</f>
        <v>0</v>
      </c>
      <c r="Q33" s="32">
        <f ca="1">'Module C Corrected'!DI33-'Module C Initial'!DI33</f>
        <v>0.89000000000000057</v>
      </c>
      <c r="R33" s="32">
        <f ca="1">'Module C Corrected'!DJ33-'Module C Initial'!DJ33</f>
        <v>1.039999999999992</v>
      </c>
      <c r="S33" s="32">
        <f ca="1">'Module C Corrected'!DK33-'Module C Initial'!DK33</f>
        <v>0.57999999999999829</v>
      </c>
      <c r="T33" s="32">
        <f ca="1">'Module C Corrected'!DL33-'Module C Initial'!DL33</f>
        <v>1.0000000000000009E-2</v>
      </c>
      <c r="U33" s="32">
        <f ca="1">'Module C Corrected'!DM33-'Module C Initial'!DM33</f>
        <v>0</v>
      </c>
      <c r="V33" s="32">
        <f ca="1">'Module C Corrected'!DN33-'Module C Initial'!DN33</f>
        <v>0</v>
      </c>
      <c r="W33" s="32">
        <f ca="1">'Module C Corrected'!DO33-'Module C Initial'!DO33</f>
        <v>5.0000000000000711E-2</v>
      </c>
      <c r="X33" s="32">
        <f ca="1">'Module C Corrected'!DP33-'Module C Initial'!DP33</f>
        <v>9.9999999999999645E-2</v>
      </c>
      <c r="Y33" s="32">
        <f ca="1">'Module C Corrected'!DQ33-'Module C Initial'!DQ33</f>
        <v>0</v>
      </c>
      <c r="Z33" s="32">
        <f ca="1">'Module C Corrected'!DR33-'Module C Initial'!DR33</f>
        <v>0</v>
      </c>
      <c r="AA33" s="32">
        <f ca="1">'Module C Corrected'!DS33-'Module C Initial'!DS33</f>
        <v>0</v>
      </c>
      <c r="AB33" s="32">
        <f ca="1">'Module C Corrected'!DT33-'Module C Initial'!DT33</f>
        <v>0</v>
      </c>
      <c r="AC33" s="31">
        <f ca="1">'Module C Corrected'!DU33-'Module C Initial'!DU33</f>
        <v>5.2300000000000182</v>
      </c>
      <c r="AD33" s="31">
        <f ca="1">'Module C Corrected'!DV33-'Module C Initial'!DV33</f>
        <v>6.1100000000000136</v>
      </c>
      <c r="AE33" s="31">
        <f ca="1">'Module C Corrected'!DW33-'Module C Initial'!DW33</f>
        <v>3.4500000000000455</v>
      </c>
      <c r="AF33" s="31">
        <f ca="1">'Module C Corrected'!DX33-'Module C Initial'!DX33</f>
        <v>4.9999999999999822E-2</v>
      </c>
      <c r="AG33" s="31">
        <f ca="1">'Module C Corrected'!DY33-'Module C Initial'!DY33</f>
        <v>0</v>
      </c>
      <c r="AH33" s="31">
        <f ca="1">'Module C Corrected'!DZ33-'Module C Initial'!DZ33</f>
        <v>0</v>
      </c>
      <c r="AI33" s="31">
        <f ca="1">'Module C Corrected'!EA33-'Module C Initial'!EA33</f>
        <v>0.25999999999999801</v>
      </c>
      <c r="AJ33" s="31">
        <f ca="1">'Module C Corrected'!EB33-'Module C Initial'!EB33</f>
        <v>0.59000000000000341</v>
      </c>
      <c r="AK33" s="31">
        <f ca="1">'Module C Corrected'!EC33-'Module C Initial'!EC33</f>
        <v>0</v>
      </c>
      <c r="AL33" s="31">
        <f ca="1">'Module C Corrected'!ED33-'Module C Initial'!ED33</f>
        <v>0</v>
      </c>
      <c r="AM33" s="31">
        <f ca="1">'Module C Corrected'!EE33-'Module C Initial'!EE33</f>
        <v>0</v>
      </c>
      <c r="AN33" s="31">
        <f ca="1">'Module C Corrected'!EF33-'Module C Initial'!EF33</f>
        <v>0</v>
      </c>
      <c r="AO33" s="32">
        <f t="shared" ca="1" si="27"/>
        <v>23.780000000000328</v>
      </c>
      <c r="AP33" s="32">
        <f t="shared" ca="1" si="27"/>
        <v>27.910000000000224</v>
      </c>
      <c r="AQ33" s="32">
        <f t="shared" ca="1" si="27"/>
        <v>15.800000000000026</v>
      </c>
      <c r="AR33" s="32">
        <f t="shared" ca="1" si="27"/>
        <v>0.23999999999999955</v>
      </c>
      <c r="AS33" s="32">
        <f t="shared" ca="1" si="27"/>
        <v>0</v>
      </c>
      <c r="AT33" s="32">
        <f t="shared" ca="1" si="27"/>
        <v>0</v>
      </c>
      <c r="AU33" s="32">
        <f t="shared" ca="1" si="27"/>
        <v>1.2299999999999862</v>
      </c>
      <c r="AV33" s="32">
        <f t="shared" ca="1" si="27"/>
        <v>2.7400000000000144</v>
      </c>
      <c r="AW33" s="32">
        <f t="shared" ca="1" si="27"/>
        <v>0</v>
      </c>
      <c r="AX33" s="32">
        <f t="shared" ca="1" si="27"/>
        <v>0</v>
      </c>
      <c r="AY33" s="32">
        <f t="shared" ca="1" si="27"/>
        <v>0</v>
      </c>
      <c r="AZ33" s="32">
        <f t="shared" ca="1" si="27"/>
        <v>0</v>
      </c>
      <c r="BA33" s="31">
        <f t="shared" ca="1" si="28"/>
        <v>0.28999999999999998</v>
      </c>
      <c r="BB33" s="31">
        <f t="shared" ca="1" si="5"/>
        <v>0.34</v>
      </c>
      <c r="BC33" s="31">
        <f t="shared" ca="1" si="6"/>
        <v>0.2</v>
      </c>
      <c r="BD33" s="31">
        <f t="shared" ca="1" si="7"/>
        <v>0</v>
      </c>
      <c r="BE33" s="31">
        <f t="shared" ca="1" si="8"/>
        <v>0</v>
      </c>
      <c r="BF33" s="31">
        <f t="shared" ca="1" si="9"/>
        <v>0</v>
      </c>
      <c r="BG33" s="31">
        <f t="shared" ca="1" si="10"/>
        <v>0.02</v>
      </c>
      <c r="BH33" s="31">
        <f t="shared" ca="1" si="11"/>
        <v>0.03</v>
      </c>
      <c r="BI33" s="31">
        <f t="shared" ca="1" si="12"/>
        <v>0</v>
      </c>
      <c r="BJ33" s="31">
        <f t="shared" ca="1" si="13"/>
        <v>0</v>
      </c>
      <c r="BK33" s="31">
        <f t="shared" ca="1" si="14"/>
        <v>0</v>
      </c>
      <c r="BL33" s="31">
        <f t="shared" ca="1" si="15"/>
        <v>0</v>
      </c>
      <c r="BM33" s="32">
        <f t="shared" ca="1" si="29"/>
        <v>24.070000000000327</v>
      </c>
      <c r="BN33" s="32">
        <f t="shared" ca="1" si="16"/>
        <v>28.250000000000224</v>
      </c>
      <c r="BO33" s="32">
        <f t="shared" ca="1" si="17"/>
        <v>16.000000000000025</v>
      </c>
      <c r="BP33" s="32">
        <f t="shared" ca="1" si="18"/>
        <v>0.23999999999999955</v>
      </c>
      <c r="BQ33" s="32">
        <f t="shared" ca="1" si="19"/>
        <v>0</v>
      </c>
      <c r="BR33" s="32">
        <f t="shared" ca="1" si="20"/>
        <v>0</v>
      </c>
      <c r="BS33" s="32">
        <f t="shared" ca="1" si="21"/>
        <v>1.2499999999999862</v>
      </c>
      <c r="BT33" s="32">
        <f t="shared" ca="1" si="22"/>
        <v>2.7700000000000142</v>
      </c>
      <c r="BU33" s="32">
        <f t="shared" ca="1" si="23"/>
        <v>0</v>
      </c>
      <c r="BV33" s="32">
        <f t="shared" ca="1" si="24"/>
        <v>0</v>
      </c>
      <c r="BW33" s="32">
        <f t="shared" ca="1" si="25"/>
        <v>0</v>
      </c>
      <c r="BX33" s="32">
        <f t="shared" ca="1" si="26"/>
        <v>0</v>
      </c>
    </row>
    <row r="34" spans="1:76" x14ac:dyDescent="0.25">
      <c r="A34" t="s">
        <v>444</v>
      </c>
      <c r="B34" s="1" t="s">
        <v>44</v>
      </c>
      <c r="C34" t="str">
        <f t="shared" ca="1" si="2"/>
        <v>CMH1</v>
      </c>
      <c r="D34" t="str">
        <f t="shared" ca="1" si="3"/>
        <v>City of Medicine Hat</v>
      </c>
      <c r="E34" s="31">
        <f ca="1">'Module C Corrected'!CW34-'Module C Initial'!CW34</f>
        <v>-4502.8300000000017</v>
      </c>
      <c r="F34" s="31">
        <f ca="1">'Module C Corrected'!CX34-'Module C Initial'!CX34</f>
        <v>-5399.619999999999</v>
      </c>
      <c r="G34" s="31">
        <f ca="1">'Module C Corrected'!CY34-'Module C Initial'!CY34</f>
        <v>-2970.2299999999996</v>
      </c>
      <c r="H34" s="31">
        <f ca="1">'Module C Corrected'!CZ34-'Module C Initial'!CZ34</f>
        <v>-8921.3299999999981</v>
      </c>
      <c r="I34" s="31">
        <f ca="1">'Module C Corrected'!DA34-'Module C Initial'!DA34</f>
        <v>-83221.479999999981</v>
      </c>
      <c r="J34" s="31">
        <f ca="1">'Module C Corrected'!DB34-'Module C Initial'!DB34</f>
        <v>-27944.67</v>
      </c>
      <c r="K34" s="31">
        <f ca="1">'Module C Corrected'!DC34-'Module C Initial'!DC34</f>
        <v>-13267.210000000006</v>
      </c>
      <c r="L34" s="31">
        <f ca="1">'Module C Corrected'!DD34-'Module C Initial'!DD34</f>
        <v>-9184.760000000002</v>
      </c>
      <c r="M34" s="31">
        <f ca="1">'Module C Corrected'!DE34-'Module C Initial'!DE34</f>
        <v>-4081.880000000001</v>
      </c>
      <c r="N34" s="31">
        <f ca="1">'Module C Corrected'!DF34-'Module C Initial'!DF34</f>
        <v>-4726.3900000000012</v>
      </c>
      <c r="O34" s="31">
        <f ca="1">'Module C Corrected'!DG34-'Module C Initial'!DG34</f>
        <v>-8313.1599999999962</v>
      </c>
      <c r="P34" s="31">
        <f ca="1">'Module C Corrected'!DH34-'Module C Initial'!DH34</f>
        <v>-19234.260000000009</v>
      </c>
      <c r="Q34" s="32">
        <f ca="1">'Module C Corrected'!DI34-'Module C Initial'!DI34</f>
        <v>-225.14</v>
      </c>
      <c r="R34" s="32">
        <f ca="1">'Module C Corrected'!DJ34-'Module C Initial'!DJ34</f>
        <v>-269.99</v>
      </c>
      <c r="S34" s="32">
        <f ca="1">'Module C Corrected'!DK34-'Module C Initial'!DK34</f>
        <v>-148.51</v>
      </c>
      <c r="T34" s="32">
        <f ca="1">'Module C Corrected'!DL34-'Module C Initial'!DL34</f>
        <v>-446.06999999999994</v>
      </c>
      <c r="U34" s="32">
        <f ca="1">'Module C Corrected'!DM34-'Module C Initial'!DM34</f>
        <v>-4161.0700000000006</v>
      </c>
      <c r="V34" s="32">
        <f ca="1">'Module C Corrected'!DN34-'Module C Initial'!DN34</f>
        <v>-1397.2400000000002</v>
      </c>
      <c r="W34" s="32">
        <f ca="1">'Module C Corrected'!DO34-'Module C Initial'!DO34</f>
        <v>-663.36000000000013</v>
      </c>
      <c r="X34" s="32">
        <f ca="1">'Module C Corrected'!DP34-'Module C Initial'!DP34</f>
        <v>-459.24</v>
      </c>
      <c r="Y34" s="32">
        <f ca="1">'Module C Corrected'!DQ34-'Module C Initial'!DQ34</f>
        <v>-204.09000000000003</v>
      </c>
      <c r="Z34" s="32">
        <f ca="1">'Module C Corrected'!DR34-'Module C Initial'!DR34</f>
        <v>-236.32000000000005</v>
      </c>
      <c r="AA34" s="32">
        <f ca="1">'Module C Corrected'!DS34-'Module C Initial'!DS34</f>
        <v>-415.65999999999997</v>
      </c>
      <c r="AB34" s="32">
        <f ca="1">'Module C Corrected'!DT34-'Module C Initial'!DT34</f>
        <v>-961.71</v>
      </c>
      <c r="AC34" s="31">
        <f ca="1">'Module C Corrected'!DU34-'Module C Initial'!DU34</f>
        <v>-1332.25</v>
      </c>
      <c r="AD34" s="31">
        <f ca="1">'Module C Corrected'!DV34-'Module C Initial'!DV34</f>
        <v>-1588.4099999999999</v>
      </c>
      <c r="AE34" s="31">
        <f ca="1">'Module C Corrected'!DW34-'Module C Initial'!DW34</f>
        <v>-869.19999999999982</v>
      </c>
      <c r="AF34" s="31">
        <f ca="1">'Module C Corrected'!DX34-'Module C Initial'!DX34</f>
        <v>-2595.5500000000002</v>
      </c>
      <c r="AG34" s="31">
        <f ca="1">'Module C Corrected'!DY34-'Module C Initial'!DY34</f>
        <v>-24075.43</v>
      </c>
      <c r="AH34" s="31">
        <f ca="1">'Module C Corrected'!DZ34-'Module C Initial'!DZ34</f>
        <v>-8036.7400000000016</v>
      </c>
      <c r="AI34" s="31">
        <f ca="1">'Module C Corrected'!EA34-'Module C Initial'!EA34</f>
        <v>-3791.0500000000011</v>
      </c>
      <c r="AJ34" s="31">
        <f ca="1">'Module C Corrected'!EB34-'Module C Initial'!EB34</f>
        <v>-2605</v>
      </c>
      <c r="AK34" s="31">
        <f ca="1">'Module C Corrected'!EC34-'Module C Initial'!EC34</f>
        <v>-1149.0500000000002</v>
      </c>
      <c r="AL34" s="31">
        <f ca="1">'Module C Corrected'!ED34-'Module C Initial'!ED34</f>
        <v>-1319.79</v>
      </c>
      <c r="AM34" s="31">
        <f ca="1">'Module C Corrected'!EE34-'Module C Initial'!EE34</f>
        <v>-2301.9399999999996</v>
      </c>
      <c r="AN34" s="31">
        <f ca="1">'Module C Corrected'!EF34-'Module C Initial'!EF34</f>
        <v>-5282.5499999999993</v>
      </c>
      <c r="AO34" s="32">
        <f t="shared" ca="1" si="27"/>
        <v>-6060.2200000000021</v>
      </c>
      <c r="AP34" s="32">
        <f t="shared" ca="1" si="27"/>
        <v>-7258.0199999999986</v>
      </c>
      <c r="AQ34" s="32">
        <f t="shared" ca="1" si="27"/>
        <v>-3987.9399999999996</v>
      </c>
      <c r="AR34" s="32">
        <f t="shared" ca="1" si="27"/>
        <v>-11962.949999999997</v>
      </c>
      <c r="AS34" s="32">
        <f t="shared" ca="1" si="27"/>
        <v>-111457.97999999998</v>
      </c>
      <c r="AT34" s="32">
        <f t="shared" ca="1" si="27"/>
        <v>-37378.65</v>
      </c>
      <c r="AU34" s="32">
        <f t="shared" ca="1" si="27"/>
        <v>-17721.62000000001</v>
      </c>
      <c r="AV34" s="32">
        <f t="shared" ca="1" si="27"/>
        <v>-12249.000000000002</v>
      </c>
      <c r="AW34" s="32">
        <f t="shared" ca="1" si="27"/>
        <v>-5435.0200000000013</v>
      </c>
      <c r="AX34" s="32">
        <f t="shared" ca="1" si="27"/>
        <v>-6282.5000000000009</v>
      </c>
      <c r="AY34" s="32">
        <f t="shared" ca="1" si="27"/>
        <v>-11030.759999999995</v>
      </c>
      <c r="AZ34" s="32">
        <f t="shared" ca="1" si="27"/>
        <v>-25478.520000000008</v>
      </c>
      <c r="BA34" s="31">
        <f t="shared" ca="1" si="28"/>
        <v>-74.760000000000005</v>
      </c>
      <c r="BB34" s="31">
        <f t="shared" ca="1" si="5"/>
        <v>-89.65</v>
      </c>
      <c r="BC34" s="31">
        <f t="shared" ca="1" si="6"/>
        <v>-49.31</v>
      </c>
      <c r="BD34" s="31">
        <f t="shared" ca="1" si="7"/>
        <v>-148.12</v>
      </c>
      <c r="BE34" s="31">
        <f t="shared" ca="1" si="8"/>
        <v>-1381.7</v>
      </c>
      <c r="BF34" s="31">
        <f t="shared" ca="1" si="9"/>
        <v>-463.96</v>
      </c>
      <c r="BG34" s="31">
        <f t="shared" ca="1" si="10"/>
        <v>-220.27</v>
      </c>
      <c r="BH34" s="31">
        <f t="shared" ca="1" si="11"/>
        <v>-152.49</v>
      </c>
      <c r="BI34" s="31">
        <f t="shared" ca="1" si="12"/>
        <v>-67.77</v>
      </c>
      <c r="BJ34" s="31">
        <f t="shared" ca="1" si="13"/>
        <v>-78.47</v>
      </c>
      <c r="BK34" s="31">
        <f t="shared" ca="1" si="14"/>
        <v>-138.02000000000001</v>
      </c>
      <c r="BL34" s="31">
        <f t="shared" ca="1" si="15"/>
        <v>-319.33999999999997</v>
      </c>
      <c r="BM34" s="32">
        <f t="shared" ca="1" si="29"/>
        <v>-6134.9800000000023</v>
      </c>
      <c r="BN34" s="32">
        <f t="shared" ca="1" si="16"/>
        <v>-7347.6699999999983</v>
      </c>
      <c r="BO34" s="32">
        <f t="shared" ca="1" si="17"/>
        <v>-4037.2499999999995</v>
      </c>
      <c r="BP34" s="32">
        <f t="shared" ca="1" si="18"/>
        <v>-12111.069999999998</v>
      </c>
      <c r="BQ34" s="32">
        <f t="shared" ca="1" si="19"/>
        <v>-112839.67999999998</v>
      </c>
      <c r="BR34" s="32">
        <f t="shared" ca="1" si="20"/>
        <v>-37842.61</v>
      </c>
      <c r="BS34" s="32">
        <f t="shared" ca="1" si="21"/>
        <v>-17941.89000000001</v>
      </c>
      <c r="BT34" s="32">
        <f t="shared" ca="1" si="22"/>
        <v>-12401.490000000002</v>
      </c>
      <c r="BU34" s="32">
        <f t="shared" ca="1" si="23"/>
        <v>-5502.7900000000018</v>
      </c>
      <c r="BV34" s="32">
        <f t="shared" ca="1" si="24"/>
        <v>-6360.9700000000012</v>
      </c>
      <c r="BW34" s="32">
        <f t="shared" ca="1" si="25"/>
        <v>-11168.779999999995</v>
      </c>
      <c r="BX34" s="32">
        <f t="shared" ca="1" si="26"/>
        <v>-25797.860000000008</v>
      </c>
    </row>
    <row r="35" spans="1:76" x14ac:dyDescent="0.25">
      <c r="A35" t="s">
        <v>445</v>
      </c>
      <c r="B35" s="1" t="s">
        <v>45</v>
      </c>
      <c r="C35" t="str">
        <f t="shared" ca="1" si="2"/>
        <v>CNR5</v>
      </c>
      <c r="D35" t="str">
        <f t="shared" ca="1" si="3"/>
        <v>CNRL Horizon Industrial System</v>
      </c>
      <c r="E35" s="31">
        <f ca="1">'Module C Corrected'!CW35-'Module C Initial'!CW35</f>
        <v>0</v>
      </c>
      <c r="F35" s="31">
        <f ca="1">'Module C Corrected'!CX35-'Module C Initial'!CX35</f>
        <v>0</v>
      </c>
      <c r="G35" s="31">
        <f ca="1">'Module C Corrected'!CY35-'Module C Initial'!CY35</f>
        <v>0</v>
      </c>
      <c r="H35" s="31">
        <f ca="1">'Module C Corrected'!CZ35-'Module C Initial'!CZ35</f>
        <v>0</v>
      </c>
      <c r="I35" s="31">
        <f ca="1">'Module C Corrected'!DA35-'Module C Initial'!DA35</f>
        <v>0</v>
      </c>
      <c r="J35" s="31">
        <f ca="1">'Module C Corrected'!DB35-'Module C Initial'!DB35</f>
        <v>0</v>
      </c>
      <c r="K35" s="31">
        <f ca="1">'Module C Corrected'!DC35-'Module C Initial'!DC35</f>
        <v>0</v>
      </c>
      <c r="L35" s="31">
        <f ca="1">'Module C Corrected'!DD35-'Module C Initial'!DD35</f>
        <v>0</v>
      </c>
      <c r="M35" s="31">
        <f ca="1">'Module C Corrected'!DE35-'Module C Initial'!DE35</f>
        <v>0</v>
      </c>
      <c r="N35" s="31">
        <f ca="1">'Module C Corrected'!DF35-'Module C Initial'!DF35</f>
        <v>0</v>
      </c>
      <c r="O35" s="31">
        <f ca="1">'Module C Corrected'!DG35-'Module C Initial'!DG35</f>
        <v>0</v>
      </c>
      <c r="P35" s="31">
        <f ca="1">'Module C Corrected'!DH35-'Module C Initial'!DH35</f>
        <v>0</v>
      </c>
      <c r="Q35" s="32">
        <f ca="1">'Module C Corrected'!DI35-'Module C Initial'!DI35</f>
        <v>0</v>
      </c>
      <c r="R35" s="32">
        <f ca="1">'Module C Corrected'!DJ35-'Module C Initial'!DJ35</f>
        <v>0</v>
      </c>
      <c r="S35" s="32">
        <f ca="1">'Module C Corrected'!DK35-'Module C Initial'!DK35</f>
        <v>0</v>
      </c>
      <c r="T35" s="32">
        <f ca="1">'Module C Corrected'!DL35-'Module C Initial'!DL35</f>
        <v>0</v>
      </c>
      <c r="U35" s="32">
        <f ca="1">'Module C Corrected'!DM35-'Module C Initial'!DM35</f>
        <v>0</v>
      </c>
      <c r="V35" s="32">
        <f ca="1">'Module C Corrected'!DN35-'Module C Initial'!DN35</f>
        <v>0</v>
      </c>
      <c r="W35" s="32">
        <f ca="1">'Module C Corrected'!DO35-'Module C Initial'!DO35</f>
        <v>0</v>
      </c>
      <c r="X35" s="32">
        <f ca="1">'Module C Corrected'!DP35-'Module C Initial'!DP35</f>
        <v>0</v>
      </c>
      <c r="Y35" s="32">
        <f ca="1">'Module C Corrected'!DQ35-'Module C Initial'!DQ35</f>
        <v>0</v>
      </c>
      <c r="Z35" s="32">
        <f ca="1">'Module C Corrected'!DR35-'Module C Initial'!DR35</f>
        <v>0</v>
      </c>
      <c r="AA35" s="32">
        <f ca="1">'Module C Corrected'!DS35-'Module C Initial'!DS35</f>
        <v>0</v>
      </c>
      <c r="AB35" s="32">
        <f ca="1">'Module C Corrected'!DT35-'Module C Initial'!DT35</f>
        <v>0</v>
      </c>
      <c r="AC35" s="31">
        <f ca="1">'Module C Corrected'!DU35-'Module C Initial'!DU35</f>
        <v>0</v>
      </c>
      <c r="AD35" s="31">
        <f ca="1">'Module C Corrected'!DV35-'Module C Initial'!DV35</f>
        <v>0</v>
      </c>
      <c r="AE35" s="31">
        <f ca="1">'Module C Corrected'!DW35-'Module C Initial'!DW35</f>
        <v>0</v>
      </c>
      <c r="AF35" s="31">
        <f ca="1">'Module C Corrected'!DX35-'Module C Initial'!DX35</f>
        <v>0</v>
      </c>
      <c r="AG35" s="31">
        <f ca="1">'Module C Corrected'!DY35-'Module C Initial'!DY35</f>
        <v>0</v>
      </c>
      <c r="AH35" s="31">
        <f ca="1">'Module C Corrected'!DZ35-'Module C Initial'!DZ35</f>
        <v>0</v>
      </c>
      <c r="AI35" s="31">
        <f ca="1">'Module C Corrected'!EA35-'Module C Initial'!EA35</f>
        <v>0</v>
      </c>
      <c r="AJ35" s="31">
        <f ca="1">'Module C Corrected'!EB35-'Module C Initial'!EB35</f>
        <v>0</v>
      </c>
      <c r="AK35" s="31">
        <f ca="1">'Module C Corrected'!EC35-'Module C Initial'!EC35</f>
        <v>0</v>
      </c>
      <c r="AL35" s="31">
        <f ca="1">'Module C Corrected'!ED35-'Module C Initial'!ED35</f>
        <v>0</v>
      </c>
      <c r="AM35" s="31">
        <f ca="1">'Module C Corrected'!EE35-'Module C Initial'!EE35</f>
        <v>0</v>
      </c>
      <c r="AN35" s="31">
        <f ca="1">'Module C Corrected'!EF35-'Module C Initial'!EF35</f>
        <v>0</v>
      </c>
      <c r="AO35" s="32">
        <f t="shared" ca="1" si="27"/>
        <v>0</v>
      </c>
      <c r="AP35" s="32">
        <f t="shared" ca="1" si="27"/>
        <v>0</v>
      </c>
      <c r="AQ35" s="32">
        <f t="shared" ca="1" si="27"/>
        <v>0</v>
      </c>
      <c r="AR35" s="32">
        <f t="shared" ca="1" si="27"/>
        <v>0</v>
      </c>
      <c r="AS35" s="32">
        <f t="shared" ca="1" si="27"/>
        <v>0</v>
      </c>
      <c r="AT35" s="32">
        <f t="shared" ca="1" si="27"/>
        <v>0</v>
      </c>
      <c r="AU35" s="32">
        <f t="shared" ca="1" si="27"/>
        <v>0</v>
      </c>
      <c r="AV35" s="32">
        <f t="shared" ca="1" si="27"/>
        <v>0</v>
      </c>
      <c r="AW35" s="32">
        <f t="shared" ca="1" si="27"/>
        <v>0</v>
      </c>
      <c r="AX35" s="32">
        <f t="shared" ca="1" si="27"/>
        <v>0</v>
      </c>
      <c r="AY35" s="32">
        <f t="shared" ca="1" si="27"/>
        <v>0</v>
      </c>
      <c r="AZ35" s="32">
        <f t="shared" ca="1" si="27"/>
        <v>0</v>
      </c>
      <c r="BA35" s="31">
        <f t="shared" ca="1" si="28"/>
        <v>0</v>
      </c>
      <c r="BB35" s="31">
        <f t="shared" ca="1" si="5"/>
        <v>0</v>
      </c>
      <c r="BC35" s="31">
        <f t="shared" ca="1" si="6"/>
        <v>0</v>
      </c>
      <c r="BD35" s="31">
        <f t="shared" ca="1" si="7"/>
        <v>0</v>
      </c>
      <c r="BE35" s="31">
        <f t="shared" ca="1" si="8"/>
        <v>0</v>
      </c>
      <c r="BF35" s="31">
        <f t="shared" ca="1" si="9"/>
        <v>0</v>
      </c>
      <c r="BG35" s="31">
        <f t="shared" ca="1" si="10"/>
        <v>0</v>
      </c>
      <c r="BH35" s="31">
        <f t="shared" ca="1" si="11"/>
        <v>0</v>
      </c>
      <c r="BI35" s="31">
        <f t="shared" ca="1" si="12"/>
        <v>0</v>
      </c>
      <c r="BJ35" s="31">
        <f t="shared" ca="1" si="13"/>
        <v>0</v>
      </c>
      <c r="BK35" s="31">
        <f t="shared" ca="1" si="14"/>
        <v>0</v>
      </c>
      <c r="BL35" s="31">
        <f t="shared" ca="1" si="15"/>
        <v>0</v>
      </c>
      <c r="BM35" s="32">
        <f t="shared" ca="1" si="29"/>
        <v>0</v>
      </c>
      <c r="BN35" s="32">
        <f t="shared" ca="1" si="16"/>
        <v>0</v>
      </c>
      <c r="BO35" s="32">
        <f t="shared" ca="1" si="17"/>
        <v>0</v>
      </c>
      <c r="BP35" s="32">
        <f t="shared" ca="1" si="18"/>
        <v>0</v>
      </c>
      <c r="BQ35" s="32">
        <f t="shared" ca="1" si="19"/>
        <v>0</v>
      </c>
      <c r="BR35" s="32">
        <f t="shared" ca="1" si="20"/>
        <v>0</v>
      </c>
      <c r="BS35" s="32">
        <f t="shared" ca="1" si="21"/>
        <v>0</v>
      </c>
      <c r="BT35" s="32">
        <f t="shared" ca="1" si="22"/>
        <v>0</v>
      </c>
      <c r="BU35" s="32">
        <f t="shared" ca="1" si="23"/>
        <v>0</v>
      </c>
      <c r="BV35" s="32">
        <f t="shared" ca="1" si="24"/>
        <v>0</v>
      </c>
      <c r="BW35" s="32">
        <f t="shared" ca="1" si="25"/>
        <v>0</v>
      </c>
      <c r="BX35" s="32">
        <f t="shared" ca="1" si="26"/>
        <v>0</v>
      </c>
    </row>
    <row r="36" spans="1:76" x14ac:dyDescent="0.25">
      <c r="A36" t="s">
        <v>439</v>
      </c>
      <c r="B36" s="1" t="s">
        <v>159</v>
      </c>
      <c r="C36" t="str">
        <f t="shared" ca="1" si="2"/>
        <v>CR1</v>
      </c>
      <c r="D36" t="str">
        <f t="shared" ca="1" si="3"/>
        <v>Castle River #1 Wind Facility</v>
      </c>
      <c r="E36" s="31">
        <f ca="1">'Module C Corrected'!CW36-'Module C Initial'!CW36</f>
        <v>1886.869999999999</v>
      </c>
      <c r="F36" s="31">
        <f ca="1">'Module C Corrected'!CX36-'Module C Initial'!CX36</f>
        <v>1603.2099999999991</v>
      </c>
      <c r="G36" s="31">
        <f ca="1">'Module C Corrected'!CY36-'Module C Initial'!CY36</f>
        <v>2094</v>
      </c>
      <c r="H36" s="31">
        <f ca="1">'Module C Corrected'!CZ36-'Module C Initial'!CZ36</f>
        <v>1642.71</v>
      </c>
      <c r="I36" s="31">
        <f ca="1">'Module C Corrected'!DA36-'Module C Initial'!DA36</f>
        <v>1905.2399999999998</v>
      </c>
      <c r="J36" s="31">
        <f ca="1">'Module C Corrected'!DB36-'Module C Initial'!DB36</f>
        <v>1297.1300000000001</v>
      </c>
      <c r="K36" s="31">
        <f ca="1">'Module C Corrected'!DC36-'Module C Initial'!DC36</f>
        <v>1245.4700000000003</v>
      </c>
      <c r="L36" s="31">
        <f ca="1">'Module C Corrected'!DD36-'Module C Initial'!DD36</f>
        <v>977.4399999999996</v>
      </c>
      <c r="M36" s="31">
        <f ca="1">'Module C Corrected'!DE36-'Module C Initial'!DE36</f>
        <v>865.95000000000027</v>
      </c>
      <c r="N36" s="31">
        <f ca="1">'Module C Corrected'!DF36-'Module C Initial'!DF36</f>
        <v>1148.58</v>
      </c>
      <c r="O36" s="31">
        <f ca="1">'Module C Corrected'!DG36-'Module C Initial'!DG36</f>
        <v>1745.3600000000006</v>
      </c>
      <c r="P36" s="31">
        <f ca="1">'Module C Corrected'!DH36-'Module C Initial'!DH36</f>
        <v>2395.9500000000007</v>
      </c>
      <c r="Q36" s="32">
        <f ca="1">'Module C Corrected'!DI36-'Module C Initial'!DI36</f>
        <v>94.339999999999989</v>
      </c>
      <c r="R36" s="32">
        <f ca="1">'Module C Corrected'!DJ36-'Module C Initial'!DJ36</f>
        <v>80.16</v>
      </c>
      <c r="S36" s="32">
        <f ca="1">'Module C Corrected'!DK36-'Module C Initial'!DK36</f>
        <v>104.7</v>
      </c>
      <c r="T36" s="32">
        <f ca="1">'Module C Corrected'!DL36-'Module C Initial'!DL36</f>
        <v>82.13</v>
      </c>
      <c r="U36" s="32">
        <f ca="1">'Module C Corrected'!DM36-'Module C Initial'!DM36</f>
        <v>95.26</v>
      </c>
      <c r="V36" s="32">
        <f ca="1">'Module C Corrected'!DN36-'Module C Initial'!DN36</f>
        <v>64.860000000000014</v>
      </c>
      <c r="W36" s="32">
        <f ca="1">'Module C Corrected'!DO36-'Module C Initial'!DO36</f>
        <v>62.28</v>
      </c>
      <c r="X36" s="32">
        <f ca="1">'Module C Corrected'!DP36-'Module C Initial'!DP36</f>
        <v>48.88</v>
      </c>
      <c r="Y36" s="32">
        <f ca="1">'Module C Corrected'!DQ36-'Module C Initial'!DQ36</f>
        <v>43.29</v>
      </c>
      <c r="Z36" s="32">
        <f ca="1">'Module C Corrected'!DR36-'Module C Initial'!DR36</f>
        <v>57.43</v>
      </c>
      <c r="AA36" s="32">
        <f ca="1">'Module C Corrected'!DS36-'Module C Initial'!DS36</f>
        <v>87.27</v>
      </c>
      <c r="AB36" s="32">
        <f ca="1">'Module C Corrected'!DT36-'Module C Initial'!DT36</f>
        <v>119.8</v>
      </c>
      <c r="AC36" s="31">
        <f ca="1">'Module C Corrected'!DU36-'Module C Initial'!DU36</f>
        <v>558.27</v>
      </c>
      <c r="AD36" s="31">
        <f ca="1">'Module C Corrected'!DV36-'Module C Initial'!DV36</f>
        <v>471.61</v>
      </c>
      <c r="AE36" s="31">
        <f ca="1">'Module C Corrected'!DW36-'Module C Initial'!DW36</f>
        <v>612.78</v>
      </c>
      <c r="AF36" s="31">
        <f ca="1">'Module C Corrected'!DX36-'Module C Initial'!DX36</f>
        <v>477.92000000000007</v>
      </c>
      <c r="AG36" s="31">
        <f ca="1">'Module C Corrected'!DY36-'Module C Initial'!DY36</f>
        <v>551.18000000000006</v>
      </c>
      <c r="AH36" s="31">
        <f ca="1">'Module C Corrected'!DZ36-'Module C Initial'!DZ36</f>
        <v>373.05</v>
      </c>
      <c r="AI36" s="31">
        <f ca="1">'Module C Corrected'!EA36-'Module C Initial'!EA36</f>
        <v>355.88</v>
      </c>
      <c r="AJ36" s="31">
        <f ca="1">'Module C Corrected'!EB36-'Module C Initial'!EB36</f>
        <v>277.23</v>
      </c>
      <c r="AK36" s="31">
        <f ca="1">'Module C Corrected'!EC36-'Module C Initial'!EC36</f>
        <v>243.76999999999998</v>
      </c>
      <c r="AL36" s="31">
        <f ca="1">'Module C Corrected'!ED36-'Module C Initial'!ED36</f>
        <v>320.73</v>
      </c>
      <c r="AM36" s="31">
        <f ca="1">'Module C Corrected'!EE36-'Module C Initial'!EE36</f>
        <v>483.28999999999996</v>
      </c>
      <c r="AN36" s="31">
        <f ca="1">'Module C Corrected'!EF36-'Module C Initial'!EF36</f>
        <v>658.03</v>
      </c>
      <c r="AO36" s="32">
        <f t="shared" ca="1" si="27"/>
        <v>2539.4799999999987</v>
      </c>
      <c r="AP36" s="32">
        <f t="shared" ca="1" si="27"/>
        <v>2154.9799999999991</v>
      </c>
      <c r="AQ36" s="32">
        <f t="shared" ca="1" si="27"/>
        <v>2811.4799999999996</v>
      </c>
      <c r="AR36" s="32">
        <f t="shared" ca="1" si="27"/>
        <v>2202.7600000000002</v>
      </c>
      <c r="AS36" s="32">
        <f t="shared" ca="1" si="27"/>
        <v>2551.6799999999998</v>
      </c>
      <c r="AT36" s="32">
        <f t="shared" ca="1" si="27"/>
        <v>1735.0400000000002</v>
      </c>
      <c r="AU36" s="32">
        <f t="shared" ca="1" si="27"/>
        <v>1663.63</v>
      </c>
      <c r="AV36" s="32">
        <f t="shared" ca="1" si="27"/>
        <v>1303.5499999999997</v>
      </c>
      <c r="AW36" s="32">
        <f t="shared" ca="1" si="27"/>
        <v>1153.0100000000002</v>
      </c>
      <c r="AX36" s="32">
        <f t="shared" ca="1" si="27"/>
        <v>1526.74</v>
      </c>
      <c r="AY36" s="32">
        <f t="shared" ca="1" si="27"/>
        <v>2315.9200000000005</v>
      </c>
      <c r="AZ36" s="32">
        <f t="shared" ca="1" si="27"/>
        <v>3173.7800000000007</v>
      </c>
      <c r="BA36" s="31">
        <f t="shared" ca="1" si="28"/>
        <v>31.33</v>
      </c>
      <c r="BB36" s="31">
        <f t="shared" ca="1" si="5"/>
        <v>26.62</v>
      </c>
      <c r="BC36" s="31">
        <f t="shared" ca="1" si="6"/>
        <v>34.770000000000003</v>
      </c>
      <c r="BD36" s="31">
        <f t="shared" ca="1" si="7"/>
        <v>27.27</v>
      </c>
      <c r="BE36" s="31">
        <f t="shared" ca="1" si="8"/>
        <v>31.63</v>
      </c>
      <c r="BF36" s="31">
        <f t="shared" ca="1" si="9"/>
        <v>21.54</v>
      </c>
      <c r="BG36" s="31">
        <f t="shared" ca="1" si="10"/>
        <v>20.68</v>
      </c>
      <c r="BH36" s="31">
        <f t="shared" ca="1" si="11"/>
        <v>16.23</v>
      </c>
      <c r="BI36" s="31">
        <f t="shared" ca="1" si="12"/>
        <v>14.38</v>
      </c>
      <c r="BJ36" s="31">
        <f t="shared" ca="1" si="13"/>
        <v>19.07</v>
      </c>
      <c r="BK36" s="31">
        <f t="shared" ca="1" si="14"/>
        <v>28.98</v>
      </c>
      <c r="BL36" s="31">
        <f t="shared" ca="1" si="15"/>
        <v>39.78</v>
      </c>
      <c r="BM36" s="32">
        <f t="shared" ca="1" si="29"/>
        <v>2570.8099999999986</v>
      </c>
      <c r="BN36" s="32">
        <f t="shared" ca="1" si="16"/>
        <v>2181.599999999999</v>
      </c>
      <c r="BO36" s="32">
        <f t="shared" ca="1" si="17"/>
        <v>2846.2499999999995</v>
      </c>
      <c r="BP36" s="32">
        <f t="shared" ca="1" si="18"/>
        <v>2230.0300000000002</v>
      </c>
      <c r="BQ36" s="32">
        <f t="shared" ca="1" si="19"/>
        <v>2583.31</v>
      </c>
      <c r="BR36" s="32">
        <f t="shared" ca="1" si="20"/>
        <v>1756.5800000000002</v>
      </c>
      <c r="BS36" s="32">
        <f t="shared" ca="1" si="21"/>
        <v>1684.3100000000002</v>
      </c>
      <c r="BT36" s="32">
        <f t="shared" ca="1" si="22"/>
        <v>1319.7799999999997</v>
      </c>
      <c r="BU36" s="32">
        <f t="shared" ca="1" si="23"/>
        <v>1167.3900000000003</v>
      </c>
      <c r="BV36" s="32">
        <f t="shared" ca="1" si="24"/>
        <v>1545.81</v>
      </c>
      <c r="BW36" s="32">
        <f t="shared" ca="1" si="25"/>
        <v>2344.9000000000005</v>
      </c>
      <c r="BX36" s="32">
        <f t="shared" ca="1" si="26"/>
        <v>3213.5600000000009</v>
      </c>
    </row>
    <row r="37" spans="1:76" x14ac:dyDescent="0.25">
      <c r="A37" t="s">
        <v>515</v>
      </c>
      <c r="B37" s="1" t="s">
        <v>229</v>
      </c>
      <c r="C37" t="str">
        <f t="shared" ca="1" si="2"/>
        <v>CRE1</v>
      </c>
      <c r="D37" t="str">
        <f t="shared" ca="1" si="3"/>
        <v>Cowley Ridge Expansion #1 Wind Facility</v>
      </c>
      <c r="E37" s="31">
        <f ca="1">'Module C Corrected'!CW37-'Module C Initial'!CW37</f>
        <v>0</v>
      </c>
      <c r="F37" s="31">
        <f ca="1">'Module C Corrected'!CX37-'Module C Initial'!CX37</f>
        <v>0</v>
      </c>
      <c r="G37" s="31">
        <f ca="1">'Module C Corrected'!CY37-'Module C Initial'!CY37</f>
        <v>0</v>
      </c>
      <c r="H37" s="31">
        <f ca="1">'Module C Corrected'!CZ37-'Module C Initial'!CZ37</f>
        <v>0</v>
      </c>
      <c r="I37" s="31">
        <f ca="1">'Module C Corrected'!DA37-'Module C Initial'!DA37</f>
        <v>0</v>
      </c>
      <c r="J37" s="31">
        <f ca="1">'Module C Corrected'!DB37-'Module C Initial'!DB37</f>
        <v>0</v>
      </c>
      <c r="K37" s="31">
        <f ca="1">'Module C Corrected'!DC37-'Module C Initial'!DC37</f>
        <v>0</v>
      </c>
      <c r="L37" s="31">
        <f ca="1">'Module C Corrected'!DD37-'Module C Initial'!DD37</f>
        <v>0</v>
      </c>
      <c r="M37" s="31">
        <f ca="1">'Module C Corrected'!DE37-'Module C Initial'!DE37</f>
        <v>0</v>
      </c>
      <c r="N37" s="31">
        <f ca="1">'Module C Corrected'!DF37-'Module C Initial'!DF37</f>
        <v>0</v>
      </c>
      <c r="O37" s="31">
        <f ca="1">'Module C Corrected'!DG37-'Module C Initial'!DG37</f>
        <v>0</v>
      </c>
      <c r="P37" s="31">
        <f ca="1">'Module C Corrected'!DH37-'Module C Initial'!DH37</f>
        <v>0</v>
      </c>
      <c r="Q37" s="32">
        <f ca="1">'Module C Corrected'!DI37-'Module C Initial'!DI37</f>
        <v>0</v>
      </c>
      <c r="R37" s="32">
        <f ca="1">'Module C Corrected'!DJ37-'Module C Initial'!DJ37</f>
        <v>0</v>
      </c>
      <c r="S37" s="32">
        <f ca="1">'Module C Corrected'!DK37-'Module C Initial'!DK37</f>
        <v>0</v>
      </c>
      <c r="T37" s="32">
        <f ca="1">'Module C Corrected'!DL37-'Module C Initial'!DL37</f>
        <v>0</v>
      </c>
      <c r="U37" s="32">
        <f ca="1">'Module C Corrected'!DM37-'Module C Initial'!DM37</f>
        <v>0</v>
      </c>
      <c r="V37" s="32">
        <f ca="1">'Module C Corrected'!DN37-'Module C Initial'!DN37</f>
        <v>0</v>
      </c>
      <c r="W37" s="32">
        <f ca="1">'Module C Corrected'!DO37-'Module C Initial'!DO37</f>
        <v>0</v>
      </c>
      <c r="X37" s="32">
        <f ca="1">'Module C Corrected'!DP37-'Module C Initial'!DP37</f>
        <v>0</v>
      </c>
      <c r="Y37" s="32">
        <f ca="1">'Module C Corrected'!DQ37-'Module C Initial'!DQ37</f>
        <v>0</v>
      </c>
      <c r="Z37" s="32">
        <f ca="1">'Module C Corrected'!DR37-'Module C Initial'!DR37</f>
        <v>0</v>
      </c>
      <c r="AA37" s="32">
        <f ca="1">'Module C Corrected'!DS37-'Module C Initial'!DS37</f>
        <v>0</v>
      </c>
      <c r="AB37" s="32">
        <f ca="1">'Module C Corrected'!DT37-'Module C Initial'!DT37</f>
        <v>0</v>
      </c>
      <c r="AC37" s="31">
        <f ca="1">'Module C Corrected'!DU37-'Module C Initial'!DU37</f>
        <v>0</v>
      </c>
      <c r="AD37" s="31">
        <f ca="1">'Module C Corrected'!DV37-'Module C Initial'!DV37</f>
        <v>0</v>
      </c>
      <c r="AE37" s="31">
        <f ca="1">'Module C Corrected'!DW37-'Module C Initial'!DW37</f>
        <v>0</v>
      </c>
      <c r="AF37" s="31">
        <f ca="1">'Module C Corrected'!DX37-'Module C Initial'!DX37</f>
        <v>0</v>
      </c>
      <c r="AG37" s="31">
        <f ca="1">'Module C Corrected'!DY37-'Module C Initial'!DY37</f>
        <v>0</v>
      </c>
      <c r="AH37" s="31">
        <f ca="1">'Module C Corrected'!DZ37-'Module C Initial'!DZ37</f>
        <v>0</v>
      </c>
      <c r="AI37" s="31">
        <f ca="1">'Module C Corrected'!EA37-'Module C Initial'!EA37</f>
        <v>0</v>
      </c>
      <c r="AJ37" s="31">
        <f ca="1">'Module C Corrected'!EB37-'Module C Initial'!EB37</f>
        <v>0</v>
      </c>
      <c r="AK37" s="31">
        <f ca="1">'Module C Corrected'!EC37-'Module C Initial'!EC37</f>
        <v>0</v>
      </c>
      <c r="AL37" s="31">
        <f ca="1">'Module C Corrected'!ED37-'Module C Initial'!ED37</f>
        <v>0</v>
      </c>
      <c r="AM37" s="31">
        <f ca="1">'Module C Corrected'!EE37-'Module C Initial'!EE37</f>
        <v>0</v>
      </c>
      <c r="AN37" s="31">
        <f ca="1">'Module C Corrected'!EF37-'Module C Initial'!EF37</f>
        <v>0</v>
      </c>
      <c r="AO37" s="32">
        <f t="shared" ca="1" si="27"/>
        <v>0</v>
      </c>
      <c r="AP37" s="32">
        <f t="shared" ca="1" si="27"/>
        <v>0</v>
      </c>
      <c r="AQ37" s="32">
        <f t="shared" ca="1" si="27"/>
        <v>0</v>
      </c>
      <c r="AR37" s="32">
        <f t="shared" ca="1" si="27"/>
        <v>0</v>
      </c>
      <c r="AS37" s="32">
        <f t="shared" ca="1" si="27"/>
        <v>0</v>
      </c>
      <c r="AT37" s="32">
        <f t="shared" ca="1" si="27"/>
        <v>0</v>
      </c>
      <c r="AU37" s="32">
        <f t="shared" ca="1" si="27"/>
        <v>0</v>
      </c>
      <c r="AV37" s="32">
        <f t="shared" ca="1" si="27"/>
        <v>0</v>
      </c>
      <c r="AW37" s="32">
        <f t="shared" ca="1" si="27"/>
        <v>0</v>
      </c>
      <c r="AX37" s="32">
        <f t="shared" ca="1" si="27"/>
        <v>0</v>
      </c>
      <c r="AY37" s="32">
        <f t="shared" ca="1" si="27"/>
        <v>0</v>
      </c>
      <c r="AZ37" s="32">
        <f t="shared" ca="1" si="27"/>
        <v>0</v>
      </c>
      <c r="BA37" s="31">
        <f t="shared" ca="1" si="28"/>
        <v>0</v>
      </c>
      <c r="BB37" s="31">
        <f t="shared" ca="1" si="5"/>
        <v>0</v>
      </c>
      <c r="BC37" s="31">
        <f t="shared" ca="1" si="6"/>
        <v>0</v>
      </c>
      <c r="BD37" s="31">
        <f t="shared" ca="1" si="7"/>
        <v>0</v>
      </c>
      <c r="BE37" s="31">
        <f t="shared" ca="1" si="8"/>
        <v>0</v>
      </c>
      <c r="BF37" s="31">
        <f t="shared" ca="1" si="9"/>
        <v>0</v>
      </c>
      <c r="BG37" s="31">
        <f t="shared" ca="1" si="10"/>
        <v>0</v>
      </c>
      <c r="BH37" s="31">
        <f t="shared" ca="1" si="11"/>
        <v>0</v>
      </c>
      <c r="BI37" s="31">
        <f t="shared" ca="1" si="12"/>
        <v>0</v>
      </c>
      <c r="BJ37" s="31">
        <f t="shared" ca="1" si="13"/>
        <v>0</v>
      </c>
      <c r="BK37" s="31">
        <f t="shared" ca="1" si="14"/>
        <v>0</v>
      </c>
      <c r="BL37" s="31">
        <f t="shared" ca="1" si="15"/>
        <v>0</v>
      </c>
      <c r="BM37" s="32">
        <f t="shared" ca="1" si="29"/>
        <v>0</v>
      </c>
      <c r="BN37" s="32">
        <f t="shared" ca="1" si="16"/>
        <v>0</v>
      </c>
      <c r="BO37" s="32">
        <f t="shared" ca="1" si="17"/>
        <v>0</v>
      </c>
      <c r="BP37" s="32">
        <f t="shared" ca="1" si="18"/>
        <v>0</v>
      </c>
      <c r="BQ37" s="32">
        <f t="shared" ca="1" si="19"/>
        <v>0</v>
      </c>
      <c r="BR37" s="32">
        <f t="shared" ca="1" si="20"/>
        <v>0</v>
      </c>
      <c r="BS37" s="32">
        <f t="shared" ca="1" si="21"/>
        <v>0</v>
      </c>
      <c r="BT37" s="32">
        <f t="shared" ca="1" si="22"/>
        <v>0</v>
      </c>
      <c r="BU37" s="32">
        <f t="shared" ca="1" si="23"/>
        <v>0</v>
      </c>
      <c r="BV37" s="32">
        <f t="shared" ca="1" si="24"/>
        <v>0</v>
      </c>
      <c r="BW37" s="32">
        <f t="shared" ca="1" si="25"/>
        <v>0</v>
      </c>
      <c r="BX37" s="32">
        <f t="shared" ca="1" si="26"/>
        <v>0</v>
      </c>
    </row>
    <row r="38" spans="1:76" x14ac:dyDescent="0.25">
      <c r="A38" t="s">
        <v>515</v>
      </c>
      <c r="B38" s="1" t="s">
        <v>231</v>
      </c>
      <c r="C38" t="str">
        <f t="shared" ca="1" si="2"/>
        <v>CRE2</v>
      </c>
      <c r="D38" t="str">
        <f t="shared" ca="1" si="3"/>
        <v>Cowley Ridge Expansion #2 Wind Facility</v>
      </c>
      <c r="E38" s="31">
        <f ca="1">'Module C Corrected'!CW38-'Module C Initial'!CW38</f>
        <v>0</v>
      </c>
      <c r="F38" s="31">
        <f ca="1">'Module C Corrected'!CX38-'Module C Initial'!CX38</f>
        <v>0</v>
      </c>
      <c r="G38" s="31">
        <f ca="1">'Module C Corrected'!CY38-'Module C Initial'!CY38</f>
        <v>0</v>
      </c>
      <c r="H38" s="31">
        <f ca="1">'Module C Corrected'!CZ38-'Module C Initial'!CZ38</f>
        <v>0</v>
      </c>
      <c r="I38" s="31">
        <f ca="1">'Module C Corrected'!DA38-'Module C Initial'!DA38</f>
        <v>0</v>
      </c>
      <c r="J38" s="31">
        <f ca="1">'Module C Corrected'!DB38-'Module C Initial'!DB38</f>
        <v>0</v>
      </c>
      <c r="K38" s="31">
        <f ca="1">'Module C Corrected'!DC38-'Module C Initial'!DC38</f>
        <v>0</v>
      </c>
      <c r="L38" s="31">
        <f ca="1">'Module C Corrected'!DD38-'Module C Initial'!DD38</f>
        <v>0</v>
      </c>
      <c r="M38" s="31">
        <f ca="1">'Module C Corrected'!DE38-'Module C Initial'!DE38</f>
        <v>0</v>
      </c>
      <c r="N38" s="31">
        <f ca="1">'Module C Corrected'!DF38-'Module C Initial'!DF38</f>
        <v>0</v>
      </c>
      <c r="O38" s="31">
        <f ca="1">'Module C Corrected'!DG38-'Module C Initial'!DG38</f>
        <v>0</v>
      </c>
      <c r="P38" s="31">
        <f ca="1">'Module C Corrected'!DH38-'Module C Initial'!DH38</f>
        <v>0</v>
      </c>
      <c r="Q38" s="32">
        <f ca="1">'Module C Corrected'!DI38-'Module C Initial'!DI38</f>
        <v>0</v>
      </c>
      <c r="R38" s="32">
        <f ca="1">'Module C Corrected'!DJ38-'Module C Initial'!DJ38</f>
        <v>0</v>
      </c>
      <c r="S38" s="32">
        <f ca="1">'Module C Corrected'!DK38-'Module C Initial'!DK38</f>
        <v>0</v>
      </c>
      <c r="T38" s="32">
        <f ca="1">'Module C Corrected'!DL38-'Module C Initial'!DL38</f>
        <v>0</v>
      </c>
      <c r="U38" s="32">
        <f ca="1">'Module C Corrected'!DM38-'Module C Initial'!DM38</f>
        <v>0</v>
      </c>
      <c r="V38" s="32">
        <f ca="1">'Module C Corrected'!DN38-'Module C Initial'!DN38</f>
        <v>0</v>
      </c>
      <c r="W38" s="32">
        <f ca="1">'Module C Corrected'!DO38-'Module C Initial'!DO38</f>
        <v>0</v>
      </c>
      <c r="X38" s="32">
        <f ca="1">'Module C Corrected'!DP38-'Module C Initial'!DP38</f>
        <v>0</v>
      </c>
      <c r="Y38" s="32">
        <f ca="1">'Module C Corrected'!DQ38-'Module C Initial'!DQ38</f>
        <v>0</v>
      </c>
      <c r="Z38" s="32">
        <f ca="1">'Module C Corrected'!DR38-'Module C Initial'!DR38</f>
        <v>0</v>
      </c>
      <c r="AA38" s="32">
        <f ca="1">'Module C Corrected'!DS38-'Module C Initial'!DS38</f>
        <v>0</v>
      </c>
      <c r="AB38" s="32">
        <f ca="1">'Module C Corrected'!DT38-'Module C Initial'!DT38</f>
        <v>0</v>
      </c>
      <c r="AC38" s="31">
        <f ca="1">'Module C Corrected'!DU38-'Module C Initial'!DU38</f>
        <v>0</v>
      </c>
      <c r="AD38" s="31">
        <f ca="1">'Module C Corrected'!DV38-'Module C Initial'!DV38</f>
        <v>0</v>
      </c>
      <c r="AE38" s="31">
        <f ca="1">'Module C Corrected'!DW38-'Module C Initial'!DW38</f>
        <v>0</v>
      </c>
      <c r="AF38" s="31">
        <f ca="1">'Module C Corrected'!DX38-'Module C Initial'!DX38</f>
        <v>0</v>
      </c>
      <c r="AG38" s="31">
        <f ca="1">'Module C Corrected'!DY38-'Module C Initial'!DY38</f>
        <v>0</v>
      </c>
      <c r="AH38" s="31">
        <f ca="1">'Module C Corrected'!DZ38-'Module C Initial'!DZ38</f>
        <v>0</v>
      </c>
      <c r="AI38" s="31">
        <f ca="1">'Module C Corrected'!EA38-'Module C Initial'!EA38</f>
        <v>0</v>
      </c>
      <c r="AJ38" s="31">
        <f ca="1">'Module C Corrected'!EB38-'Module C Initial'!EB38</f>
        <v>0</v>
      </c>
      <c r="AK38" s="31">
        <f ca="1">'Module C Corrected'!EC38-'Module C Initial'!EC38</f>
        <v>0</v>
      </c>
      <c r="AL38" s="31">
        <f ca="1">'Module C Corrected'!ED38-'Module C Initial'!ED38</f>
        <v>0</v>
      </c>
      <c r="AM38" s="31">
        <f ca="1">'Module C Corrected'!EE38-'Module C Initial'!EE38</f>
        <v>0</v>
      </c>
      <c r="AN38" s="31">
        <f ca="1">'Module C Corrected'!EF38-'Module C Initial'!EF38</f>
        <v>0</v>
      </c>
      <c r="AO38" s="32">
        <f t="shared" ca="1" si="27"/>
        <v>0</v>
      </c>
      <c r="AP38" s="32">
        <f t="shared" ca="1" si="27"/>
        <v>0</v>
      </c>
      <c r="AQ38" s="32">
        <f t="shared" ca="1" si="27"/>
        <v>0</v>
      </c>
      <c r="AR38" s="32">
        <f t="shared" ca="1" si="27"/>
        <v>0</v>
      </c>
      <c r="AS38" s="32">
        <f t="shared" ca="1" si="27"/>
        <v>0</v>
      </c>
      <c r="AT38" s="32">
        <f t="shared" ca="1" si="27"/>
        <v>0</v>
      </c>
      <c r="AU38" s="32">
        <f t="shared" ca="1" si="27"/>
        <v>0</v>
      </c>
      <c r="AV38" s="32">
        <f t="shared" ca="1" si="27"/>
        <v>0</v>
      </c>
      <c r="AW38" s="32">
        <f t="shared" ca="1" si="27"/>
        <v>0</v>
      </c>
      <c r="AX38" s="32">
        <f t="shared" ca="1" si="27"/>
        <v>0</v>
      </c>
      <c r="AY38" s="32">
        <f t="shared" ca="1" si="27"/>
        <v>0</v>
      </c>
      <c r="AZ38" s="32">
        <f t="shared" ca="1" si="27"/>
        <v>0</v>
      </c>
      <c r="BA38" s="31">
        <f t="shared" ca="1" si="28"/>
        <v>0</v>
      </c>
      <c r="BB38" s="31">
        <f t="shared" ca="1" si="5"/>
        <v>0</v>
      </c>
      <c r="BC38" s="31">
        <f t="shared" ca="1" si="6"/>
        <v>0</v>
      </c>
      <c r="BD38" s="31">
        <f t="shared" ca="1" si="7"/>
        <v>0</v>
      </c>
      <c r="BE38" s="31">
        <f t="shared" ca="1" si="8"/>
        <v>0</v>
      </c>
      <c r="BF38" s="31">
        <f t="shared" ca="1" si="9"/>
        <v>0</v>
      </c>
      <c r="BG38" s="31">
        <f t="shared" ca="1" si="10"/>
        <v>0</v>
      </c>
      <c r="BH38" s="31">
        <f t="shared" ca="1" si="11"/>
        <v>0</v>
      </c>
      <c r="BI38" s="31">
        <f t="shared" ca="1" si="12"/>
        <v>0</v>
      </c>
      <c r="BJ38" s="31">
        <f t="shared" ca="1" si="13"/>
        <v>0</v>
      </c>
      <c r="BK38" s="31">
        <f t="shared" ca="1" si="14"/>
        <v>0</v>
      </c>
      <c r="BL38" s="31">
        <f t="shared" ca="1" si="15"/>
        <v>0</v>
      </c>
      <c r="BM38" s="32">
        <f t="shared" ca="1" si="29"/>
        <v>0</v>
      </c>
      <c r="BN38" s="32">
        <f t="shared" ca="1" si="16"/>
        <v>0</v>
      </c>
      <c r="BO38" s="32">
        <f t="shared" ca="1" si="17"/>
        <v>0</v>
      </c>
      <c r="BP38" s="32">
        <f t="shared" ca="1" si="18"/>
        <v>0</v>
      </c>
      <c r="BQ38" s="32">
        <f t="shared" ca="1" si="19"/>
        <v>0</v>
      </c>
      <c r="BR38" s="32">
        <f t="shared" ca="1" si="20"/>
        <v>0</v>
      </c>
      <c r="BS38" s="32">
        <f t="shared" ca="1" si="21"/>
        <v>0</v>
      </c>
      <c r="BT38" s="32">
        <f t="shared" ca="1" si="22"/>
        <v>0</v>
      </c>
      <c r="BU38" s="32">
        <f t="shared" ca="1" si="23"/>
        <v>0</v>
      </c>
      <c r="BV38" s="32">
        <f t="shared" ca="1" si="24"/>
        <v>0</v>
      </c>
      <c r="BW38" s="32">
        <f t="shared" ca="1" si="25"/>
        <v>0</v>
      </c>
      <c r="BX38" s="32">
        <f t="shared" ca="1" si="26"/>
        <v>0</v>
      </c>
    </row>
    <row r="39" spans="1:76" x14ac:dyDescent="0.25">
      <c r="A39" t="s">
        <v>515</v>
      </c>
      <c r="B39" s="1" t="s">
        <v>160</v>
      </c>
      <c r="C39" t="str">
        <f t="shared" ca="1" si="2"/>
        <v>CRE3</v>
      </c>
      <c r="D39" t="str">
        <f t="shared" ca="1" si="3"/>
        <v>Cowley North Wind Facility</v>
      </c>
      <c r="E39" s="31">
        <f ca="1">'Module C Corrected'!CW39-'Module C Initial'!CW39</f>
        <v>1333.2800000000007</v>
      </c>
      <c r="F39" s="31">
        <f ca="1">'Module C Corrected'!CX39-'Module C Initial'!CX39</f>
        <v>888.11999999999898</v>
      </c>
      <c r="G39" s="31">
        <f ca="1">'Module C Corrected'!CY39-'Module C Initial'!CY39</f>
        <v>1316.2100000000009</v>
      </c>
      <c r="H39" s="31">
        <f ca="1">'Module C Corrected'!CZ39-'Module C Initial'!CZ39</f>
        <v>1100.8500000000004</v>
      </c>
      <c r="I39" s="31">
        <f ca="1">'Module C Corrected'!DA39-'Module C Initial'!DA39</f>
        <v>1375.8900000000003</v>
      </c>
      <c r="J39" s="31">
        <f ca="1">'Module C Corrected'!DB39-'Module C Initial'!DB39</f>
        <v>1008.4599999999991</v>
      </c>
      <c r="K39" s="31">
        <f ca="1">'Module C Corrected'!DC39-'Module C Initial'!DC39</f>
        <v>728.04999999999927</v>
      </c>
      <c r="L39" s="31">
        <f ca="1">'Module C Corrected'!DD39-'Module C Initial'!DD39</f>
        <v>685.19000000000051</v>
      </c>
      <c r="M39" s="31">
        <f ca="1">'Module C Corrected'!DE39-'Module C Initial'!DE39</f>
        <v>490.06999999999971</v>
      </c>
      <c r="N39" s="31">
        <f ca="1">'Module C Corrected'!DF39-'Module C Initial'!DF39</f>
        <v>780.25</v>
      </c>
      <c r="O39" s="31">
        <f ca="1">'Module C Corrected'!DG39-'Module C Initial'!DG39</f>
        <v>1020.2600000000002</v>
      </c>
      <c r="P39" s="31">
        <f ca="1">'Module C Corrected'!DH39-'Module C Initial'!DH39</f>
        <v>1682.6299999999983</v>
      </c>
      <c r="Q39" s="32">
        <f ca="1">'Module C Corrected'!DI39-'Module C Initial'!DI39</f>
        <v>66.659999999999968</v>
      </c>
      <c r="R39" s="32">
        <f ca="1">'Module C Corrected'!DJ39-'Module C Initial'!DJ39</f>
        <v>44.400000000000006</v>
      </c>
      <c r="S39" s="32">
        <f ca="1">'Module C Corrected'!DK39-'Module C Initial'!DK39</f>
        <v>65.81</v>
      </c>
      <c r="T39" s="32">
        <f ca="1">'Module C Corrected'!DL39-'Module C Initial'!DL39</f>
        <v>55.04000000000002</v>
      </c>
      <c r="U39" s="32">
        <f ca="1">'Module C Corrected'!DM39-'Module C Initial'!DM39</f>
        <v>68.799999999999955</v>
      </c>
      <c r="V39" s="32">
        <f ca="1">'Module C Corrected'!DN39-'Module C Initial'!DN39</f>
        <v>50.419999999999959</v>
      </c>
      <c r="W39" s="32">
        <f ca="1">'Module C Corrected'!DO39-'Module C Initial'!DO39</f>
        <v>36.409999999999997</v>
      </c>
      <c r="X39" s="32">
        <f ca="1">'Module C Corrected'!DP39-'Module C Initial'!DP39</f>
        <v>34.260000000000019</v>
      </c>
      <c r="Y39" s="32">
        <f ca="1">'Module C Corrected'!DQ39-'Module C Initial'!DQ39</f>
        <v>24.509999999999991</v>
      </c>
      <c r="Z39" s="32">
        <f ca="1">'Module C Corrected'!DR39-'Module C Initial'!DR39</f>
        <v>39.009999999999991</v>
      </c>
      <c r="AA39" s="32">
        <f ca="1">'Module C Corrected'!DS39-'Module C Initial'!DS39</f>
        <v>51.009999999999962</v>
      </c>
      <c r="AB39" s="32">
        <f ca="1">'Module C Corrected'!DT39-'Module C Initial'!DT39</f>
        <v>84.13</v>
      </c>
      <c r="AC39" s="31">
        <f ca="1">'Module C Corrected'!DU39-'Module C Initial'!DU39</f>
        <v>394.4699999999998</v>
      </c>
      <c r="AD39" s="31">
        <f ca="1">'Module C Corrected'!DV39-'Module C Initial'!DV39</f>
        <v>261.26</v>
      </c>
      <c r="AE39" s="31">
        <f ca="1">'Module C Corrected'!DW39-'Module C Initial'!DW39</f>
        <v>385.17000000000007</v>
      </c>
      <c r="AF39" s="31">
        <f ca="1">'Module C Corrected'!DX39-'Module C Initial'!DX39</f>
        <v>320.27999999999997</v>
      </c>
      <c r="AG39" s="31">
        <f ca="1">'Module C Corrected'!DY39-'Module C Initial'!DY39</f>
        <v>398.03999999999996</v>
      </c>
      <c r="AH39" s="31">
        <f ca="1">'Module C Corrected'!DZ39-'Module C Initial'!DZ39</f>
        <v>290.02</v>
      </c>
      <c r="AI39" s="31">
        <f ca="1">'Module C Corrected'!EA39-'Module C Initial'!EA39</f>
        <v>208.03999999999996</v>
      </c>
      <c r="AJ39" s="31">
        <f ca="1">'Module C Corrected'!EB39-'Module C Initial'!EB39</f>
        <v>194.34000000000015</v>
      </c>
      <c r="AK39" s="31">
        <f ca="1">'Module C Corrected'!EC39-'Module C Initial'!EC39</f>
        <v>137.94999999999993</v>
      </c>
      <c r="AL39" s="31">
        <f ca="1">'Module C Corrected'!ED39-'Module C Initial'!ED39</f>
        <v>217.88</v>
      </c>
      <c r="AM39" s="31">
        <f ca="1">'Module C Corrected'!EE39-'Module C Initial'!EE39</f>
        <v>282.52</v>
      </c>
      <c r="AN39" s="31">
        <f ca="1">'Module C Corrected'!EF39-'Module C Initial'!EF39</f>
        <v>462.11999999999989</v>
      </c>
      <c r="AO39" s="32">
        <f t="shared" ca="1" si="27"/>
        <v>1794.4100000000003</v>
      </c>
      <c r="AP39" s="32">
        <f t="shared" ca="1" si="27"/>
        <v>1193.7799999999988</v>
      </c>
      <c r="AQ39" s="32">
        <f t="shared" ca="1" si="27"/>
        <v>1767.190000000001</v>
      </c>
      <c r="AR39" s="32">
        <f t="shared" ca="1" si="27"/>
        <v>1476.1700000000003</v>
      </c>
      <c r="AS39" s="32">
        <f t="shared" ca="1" si="27"/>
        <v>1842.7300000000002</v>
      </c>
      <c r="AT39" s="32">
        <f t="shared" ca="1" si="27"/>
        <v>1348.8999999999992</v>
      </c>
      <c r="AU39" s="32">
        <f t="shared" ca="1" si="27"/>
        <v>972.4999999999992</v>
      </c>
      <c r="AV39" s="32">
        <f t="shared" ca="1" si="27"/>
        <v>913.79000000000065</v>
      </c>
      <c r="AW39" s="32">
        <f t="shared" ca="1" si="27"/>
        <v>652.52999999999963</v>
      </c>
      <c r="AX39" s="32">
        <f t="shared" ca="1" si="27"/>
        <v>1037.1399999999999</v>
      </c>
      <c r="AY39" s="32">
        <f t="shared" ca="1" si="27"/>
        <v>1353.7900000000002</v>
      </c>
      <c r="AZ39" s="32">
        <f t="shared" ca="1" si="27"/>
        <v>2228.8799999999983</v>
      </c>
      <c r="BA39" s="31">
        <f t="shared" ca="1" si="28"/>
        <v>22.14</v>
      </c>
      <c r="BB39" s="31">
        <f t="shared" ca="1" si="5"/>
        <v>14.75</v>
      </c>
      <c r="BC39" s="31">
        <f t="shared" ca="1" si="6"/>
        <v>21.85</v>
      </c>
      <c r="BD39" s="31">
        <f t="shared" ca="1" si="7"/>
        <v>18.28</v>
      </c>
      <c r="BE39" s="31">
        <f t="shared" ca="1" si="8"/>
        <v>22.84</v>
      </c>
      <c r="BF39" s="31">
        <f t="shared" ca="1" si="9"/>
        <v>16.739999999999998</v>
      </c>
      <c r="BG39" s="31">
        <f t="shared" ca="1" si="10"/>
        <v>12.09</v>
      </c>
      <c r="BH39" s="31">
        <f t="shared" ca="1" si="11"/>
        <v>11.38</v>
      </c>
      <c r="BI39" s="31">
        <f t="shared" ca="1" si="12"/>
        <v>8.14</v>
      </c>
      <c r="BJ39" s="31">
        <f t="shared" ca="1" si="13"/>
        <v>12.95</v>
      </c>
      <c r="BK39" s="31">
        <f t="shared" ca="1" si="14"/>
        <v>16.940000000000001</v>
      </c>
      <c r="BL39" s="31">
        <f t="shared" ca="1" si="15"/>
        <v>27.94</v>
      </c>
      <c r="BM39" s="32">
        <f t="shared" ca="1" si="29"/>
        <v>1816.5500000000004</v>
      </c>
      <c r="BN39" s="32">
        <f t="shared" ca="1" si="16"/>
        <v>1208.5299999999988</v>
      </c>
      <c r="BO39" s="32">
        <f t="shared" ca="1" si="17"/>
        <v>1789.0400000000009</v>
      </c>
      <c r="BP39" s="32">
        <f t="shared" ca="1" si="18"/>
        <v>1494.4500000000003</v>
      </c>
      <c r="BQ39" s="32">
        <f t="shared" ca="1" si="19"/>
        <v>1865.5700000000002</v>
      </c>
      <c r="BR39" s="32">
        <f t="shared" ca="1" si="20"/>
        <v>1365.6399999999992</v>
      </c>
      <c r="BS39" s="32">
        <f t="shared" ca="1" si="21"/>
        <v>984.58999999999924</v>
      </c>
      <c r="BT39" s="32">
        <f t="shared" ca="1" si="22"/>
        <v>925.17000000000064</v>
      </c>
      <c r="BU39" s="32">
        <f t="shared" ca="1" si="23"/>
        <v>660.66999999999962</v>
      </c>
      <c r="BV39" s="32">
        <f t="shared" ca="1" si="24"/>
        <v>1050.0899999999999</v>
      </c>
      <c r="BW39" s="32">
        <f t="shared" ca="1" si="25"/>
        <v>1370.7300000000002</v>
      </c>
      <c r="BX39" s="32">
        <f t="shared" ca="1" si="26"/>
        <v>2256.8199999999983</v>
      </c>
    </row>
    <row r="40" spans="1:76" x14ac:dyDescent="0.25">
      <c r="A40" t="s">
        <v>446</v>
      </c>
      <c r="B40" s="1" t="s">
        <v>69</v>
      </c>
      <c r="C40" t="str">
        <f t="shared" ca="1" si="2"/>
        <v>CRS1</v>
      </c>
      <c r="D40" t="str">
        <f t="shared" ca="1" si="3"/>
        <v>Crossfield Energy Centre #1</v>
      </c>
      <c r="E40" s="31">
        <f ca="1">'Module C Corrected'!CW40-'Module C Initial'!CW40</f>
        <v>34.900000000000091</v>
      </c>
      <c r="F40" s="31">
        <f ca="1">'Module C Corrected'!CX40-'Module C Initial'!CX40</f>
        <v>20.6400000000001</v>
      </c>
      <c r="G40" s="31">
        <f ca="1">'Module C Corrected'!CY40-'Module C Initial'!CY40</f>
        <v>51.590000000000146</v>
      </c>
      <c r="H40" s="31">
        <f ca="1">'Module C Corrected'!CZ40-'Module C Initial'!CZ40</f>
        <v>155.55000000000018</v>
      </c>
      <c r="I40" s="31">
        <f ca="1">'Module C Corrected'!DA40-'Module C Initial'!DA40</f>
        <v>558.20000000000073</v>
      </c>
      <c r="J40" s="31">
        <f ca="1">'Module C Corrected'!DB40-'Module C Initial'!DB40</f>
        <v>309.94000000000051</v>
      </c>
      <c r="K40" s="31">
        <f ca="1">'Module C Corrected'!DC40-'Module C Initial'!DC40</f>
        <v>194.40000000000055</v>
      </c>
      <c r="L40" s="31">
        <f ca="1">'Module C Corrected'!DD40-'Module C Initial'!DD40</f>
        <v>127.5</v>
      </c>
      <c r="M40" s="31">
        <f ca="1">'Module C Corrected'!DE40-'Module C Initial'!DE40</f>
        <v>52.75</v>
      </c>
      <c r="N40" s="31">
        <f ca="1">'Module C Corrected'!DF40-'Module C Initial'!DF40</f>
        <v>29.309999999999945</v>
      </c>
      <c r="O40" s="31">
        <f ca="1">'Module C Corrected'!DG40-'Module C Initial'!DG40</f>
        <v>225.93000000000029</v>
      </c>
      <c r="P40" s="31">
        <f ca="1">'Module C Corrected'!DH40-'Module C Initial'!DH40</f>
        <v>195.57999999999993</v>
      </c>
      <c r="Q40" s="32">
        <f ca="1">'Module C Corrected'!DI40-'Module C Initial'!DI40</f>
        <v>1.740000000000002</v>
      </c>
      <c r="R40" s="32">
        <f ca="1">'Module C Corrected'!DJ40-'Module C Initial'!DJ40</f>
        <v>1.0300000000000011</v>
      </c>
      <c r="S40" s="32">
        <f ca="1">'Module C Corrected'!DK40-'Module C Initial'!DK40</f>
        <v>2.5800000000000018</v>
      </c>
      <c r="T40" s="32">
        <f ca="1">'Module C Corrected'!DL40-'Module C Initial'!DL40</f>
        <v>7.7700000000000102</v>
      </c>
      <c r="U40" s="32">
        <f ca="1">'Module C Corrected'!DM40-'Module C Initial'!DM40</f>
        <v>27.910000000000025</v>
      </c>
      <c r="V40" s="32">
        <f ca="1">'Module C Corrected'!DN40-'Module C Initial'!DN40</f>
        <v>15.490000000000009</v>
      </c>
      <c r="W40" s="32">
        <f ca="1">'Module C Corrected'!DO40-'Module C Initial'!DO40</f>
        <v>9.7199999999999989</v>
      </c>
      <c r="X40" s="32">
        <f ca="1">'Module C Corrected'!DP40-'Module C Initial'!DP40</f>
        <v>6.3699999999999974</v>
      </c>
      <c r="Y40" s="32">
        <f ca="1">'Module C Corrected'!DQ40-'Module C Initial'!DQ40</f>
        <v>2.629999999999999</v>
      </c>
      <c r="Z40" s="32">
        <f ca="1">'Module C Corrected'!DR40-'Module C Initial'!DR40</f>
        <v>1.4700000000000006</v>
      </c>
      <c r="AA40" s="32">
        <f ca="1">'Module C Corrected'!DS40-'Module C Initial'!DS40</f>
        <v>11.299999999999997</v>
      </c>
      <c r="AB40" s="32">
        <f ca="1">'Module C Corrected'!DT40-'Module C Initial'!DT40</f>
        <v>9.7800000000000011</v>
      </c>
      <c r="AC40" s="31">
        <f ca="1">'Module C Corrected'!DU40-'Module C Initial'!DU40</f>
        <v>10.329999999999998</v>
      </c>
      <c r="AD40" s="31">
        <f ca="1">'Module C Corrected'!DV40-'Module C Initial'!DV40</f>
        <v>6.0699999999999932</v>
      </c>
      <c r="AE40" s="31">
        <f ca="1">'Module C Corrected'!DW40-'Module C Initial'!DW40</f>
        <v>15.099999999999994</v>
      </c>
      <c r="AF40" s="31">
        <f ca="1">'Module C Corrected'!DX40-'Module C Initial'!DX40</f>
        <v>45.25</v>
      </c>
      <c r="AG40" s="31">
        <f ca="1">'Module C Corrected'!DY40-'Module C Initial'!DY40</f>
        <v>161.48000000000002</v>
      </c>
      <c r="AH40" s="31">
        <f ca="1">'Module C Corrected'!DZ40-'Module C Initial'!DZ40</f>
        <v>89.139999999999986</v>
      </c>
      <c r="AI40" s="31">
        <f ca="1">'Module C Corrected'!EA40-'Module C Initial'!EA40</f>
        <v>55.539999999999964</v>
      </c>
      <c r="AJ40" s="31">
        <f ca="1">'Module C Corrected'!EB40-'Module C Initial'!EB40</f>
        <v>36.160000000000025</v>
      </c>
      <c r="AK40" s="31">
        <f ca="1">'Module C Corrected'!EC40-'Module C Initial'!EC40</f>
        <v>14.849999999999994</v>
      </c>
      <c r="AL40" s="31">
        <f ca="1">'Module C Corrected'!ED40-'Module C Initial'!ED40</f>
        <v>8.1799999999999926</v>
      </c>
      <c r="AM40" s="31">
        <f ca="1">'Module C Corrected'!EE40-'Module C Initial'!EE40</f>
        <v>62.559999999999945</v>
      </c>
      <c r="AN40" s="31">
        <f ca="1">'Module C Corrected'!EF40-'Module C Initial'!EF40</f>
        <v>53.71999999999997</v>
      </c>
      <c r="AO40" s="32">
        <f t="shared" ca="1" si="27"/>
        <v>46.970000000000091</v>
      </c>
      <c r="AP40" s="32">
        <f t="shared" ca="1" si="27"/>
        <v>27.740000000000094</v>
      </c>
      <c r="AQ40" s="32">
        <f t="shared" ca="1" si="27"/>
        <v>69.270000000000138</v>
      </c>
      <c r="AR40" s="32">
        <f t="shared" ca="1" si="27"/>
        <v>208.57000000000019</v>
      </c>
      <c r="AS40" s="32">
        <f t="shared" ca="1" si="27"/>
        <v>747.59000000000083</v>
      </c>
      <c r="AT40" s="32">
        <f t="shared" ca="1" si="27"/>
        <v>414.5700000000005</v>
      </c>
      <c r="AU40" s="32">
        <f t="shared" ca="1" si="27"/>
        <v>259.66000000000054</v>
      </c>
      <c r="AV40" s="32">
        <f t="shared" ca="1" si="27"/>
        <v>170.03000000000003</v>
      </c>
      <c r="AW40" s="32">
        <f t="shared" ca="1" si="27"/>
        <v>70.22999999999999</v>
      </c>
      <c r="AX40" s="32">
        <f t="shared" ca="1" si="27"/>
        <v>38.959999999999937</v>
      </c>
      <c r="AY40" s="32">
        <f t="shared" ca="1" si="27"/>
        <v>299.79000000000025</v>
      </c>
      <c r="AZ40" s="32">
        <f t="shared" ca="1" si="27"/>
        <v>259.07999999999993</v>
      </c>
      <c r="BA40" s="31">
        <f t="shared" ca="1" si="28"/>
        <v>0.57999999999999996</v>
      </c>
      <c r="BB40" s="31">
        <f t="shared" ca="1" si="5"/>
        <v>0.34</v>
      </c>
      <c r="BC40" s="31">
        <f t="shared" ca="1" si="6"/>
        <v>0.86</v>
      </c>
      <c r="BD40" s="31">
        <f t="shared" ca="1" si="7"/>
        <v>2.58</v>
      </c>
      <c r="BE40" s="31">
        <f t="shared" ca="1" si="8"/>
        <v>9.27</v>
      </c>
      <c r="BF40" s="31">
        <f t="shared" ca="1" si="9"/>
        <v>5.15</v>
      </c>
      <c r="BG40" s="31">
        <f t="shared" ca="1" si="10"/>
        <v>3.23</v>
      </c>
      <c r="BH40" s="31">
        <f t="shared" ca="1" si="11"/>
        <v>2.12</v>
      </c>
      <c r="BI40" s="31">
        <f t="shared" ca="1" si="12"/>
        <v>0.88</v>
      </c>
      <c r="BJ40" s="31">
        <f t="shared" ca="1" si="13"/>
        <v>0.49</v>
      </c>
      <c r="BK40" s="31">
        <f t="shared" ca="1" si="14"/>
        <v>3.75</v>
      </c>
      <c r="BL40" s="31">
        <f t="shared" ca="1" si="15"/>
        <v>3.25</v>
      </c>
      <c r="BM40" s="32">
        <f t="shared" ca="1" si="29"/>
        <v>47.55000000000009</v>
      </c>
      <c r="BN40" s="32">
        <f t="shared" ca="1" si="16"/>
        <v>28.080000000000094</v>
      </c>
      <c r="BO40" s="32">
        <f t="shared" ca="1" si="17"/>
        <v>70.130000000000138</v>
      </c>
      <c r="BP40" s="32">
        <f t="shared" ca="1" si="18"/>
        <v>211.1500000000002</v>
      </c>
      <c r="BQ40" s="32">
        <f t="shared" ca="1" si="19"/>
        <v>756.86000000000081</v>
      </c>
      <c r="BR40" s="32">
        <f t="shared" ca="1" si="20"/>
        <v>419.72000000000048</v>
      </c>
      <c r="BS40" s="32">
        <f t="shared" ca="1" si="21"/>
        <v>262.89000000000055</v>
      </c>
      <c r="BT40" s="32">
        <f t="shared" ca="1" si="22"/>
        <v>172.15000000000003</v>
      </c>
      <c r="BU40" s="32">
        <f t="shared" ca="1" si="23"/>
        <v>71.109999999999985</v>
      </c>
      <c r="BV40" s="32">
        <f t="shared" ca="1" si="24"/>
        <v>39.449999999999939</v>
      </c>
      <c r="BW40" s="32">
        <f t="shared" ca="1" si="25"/>
        <v>303.54000000000025</v>
      </c>
      <c r="BX40" s="32">
        <f t="shared" ca="1" si="26"/>
        <v>262.32999999999993</v>
      </c>
    </row>
    <row r="41" spans="1:76" x14ac:dyDescent="0.25">
      <c r="A41" t="s">
        <v>446</v>
      </c>
      <c r="B41" s="1" t="s">
        <v>70</v>
      </c>
      <c r="C41" t="str">
        <f t="shared" ca="1" si="2"/>
        <v>CRS2</v>
      </c>
      <c r="D41" t="str">
        <f t="shared" ca="1" si="3"/>
        <v>Crossfield Energy Centre #2</v>
      </c>
      <c r="E41" s="31">
        <f ca="1">'Module C Corrected'!CW41-'Module C Initial'!CW41</f>
        <v>24.259999999999764</v>
      </c>
      <c r="F41" s="31">
        <f ca="1">'Module C Corrected'!CX41-'Module C Initial'!CX41</f>
        <v>25.100000000000136</v>
      </c>
      <c r="G41" s="31">
        <f ca="1">'Module C Corrected'!CY41-'Module C Initial'!CY41</f>
        <v>46.099999999999454</v>
      </c>
      <c r="H41" s="31">
        <f ca="1">'Module C Corrected'!CZ41-'Module C Initial'!CZ41</f>
        <v>113</v>
      </c>
      <c r="I41" s="31">
        <f ca="1">'Module C Corrected'!DA41-'Module C Initial'!DA41</f>
        <v>344.89000000000306</v>
      </c>
      <c r="J41" s="31">
        <f ca="1">'Module C Corrected'!DB41-'Module C Initial'!DB41</f>
        <v>201.48000000000138</v>
      </c>
      <c r="K41" s="31">
        <f ca="1">'Module C Corrected'!DC41-'Module C Initial'!DC41</f>
        <v>140.93000000000029</v>
      </c>
      <c r="L41" s="31">
        <f ca="1">'Module C Corrected'!DD41-'Module C Initial'!DD41</f>
        <v>87.350000000000364</v>
      </c>
      <c r="M41" s="31">
        <f ca="1">'Module C Corrected'!DE41-'Module C Initial'!DE41</f>
        <v>28.75</v>
      </c>
      <c r="N41" s="31">
        <f ca="1">'Module C Corrected'!DF41-'Module C Initial'!DF41</f>
        <v>28.460000000000036</v>
      </c>
      <c r="O41" s="31">
        <f ca="1">'Module C Corrected'!DG41-'Module C Initial'!DG41</f>
        <v>116.6200000000008</v>
      </c>
      <c r="P41" s="31">
        <f ca="1">'Module C Corrected'!DH41-'Module C Initial'!DH41</f>
        <v>118.69999999999982</v>
      </c>
      <c r="Q41" s="32">
        <f ca="1">'Module C Corrected'!DI41-'Module C Initial'!DI41</f>
        <v>1.2100000000000009</v>
      </c>
      <c r="R41" s="32">
        <f ca="1">'Module C Corrected'!DJ41-'Module C Initial'!DJ41</f>
        <v>1.259999999999998</v>
      </c>
      <c r="S41" s="32">
        <f ca="1">'Module C Corrected'!DK41-'Module C Initial'!DK41</f>
        <v>2.2999999999999972</v>
      </c>
      <c r="T41" s="32">
        <f ca="1">'Module C Corrected'!DL41-'Module C Initial'!DL41</f>
        <v>5.6500000000000057</v>
      </c>
      <c r="U41" s="32">
        <f ca="1">'Module C Corrected'!DM41-'Module C Initial'!DM41</f>
        <v>17.240000000000009</v>
      </c>
      <c r="V41" s="32">
        <f ca="1">'Module C Corrected'!DN41-'Module C Initial'!DN41</f>
        <v>10.069999999999993</v>
      </c>
      <c r="W41" s="32">
        <f ca="1">'Module C Corrected'!DO41-'Module C Initial'!DO41</f>
        <v>7.0499999999999972</v>
      </c>
      <c r="X41" s="32">
        <f ca="1">'Module C Corrected'!DP41-'Module C Initial'!DP41</f>
        <v>4.3700000000000045</v>
      </c>
      <c r="Y41" s="32">
        <f ca="1">'Module C Corrected'!DQ41-'Module C Initial'!DQ41</f>
        <v>1.4399999999999977</v>
      </c>
      <c r="Z41" s="32">
        <f ca="1">'Module C Corrected'!DR41-'Module C Initial'!DR41</f>
        <v>1.4299999999999997</v>
      </c>
      <c r="AA41" s="32">
        <f ca="1">'Module C Corrected'!DS41-'Module C Initial'!DS41</f>
        <v>5.8400000000000034</v>
      </c>
      <c r="AB41" s="32">
        <f ca="1">'Module C Corrected'!DT41-'Module C Initial'!DT41</f>
        <v>5.9299999999999926</v>
      </c>
      <c r="AC41" s="31">
        <f ca="1">'Module C Corrected'!DU41-'Module C Initial'!DU41</f>
        <v>7.1700000000000017</v>
      </c>
      <c r="AD41" s="31">
        <f ca="1">'Module C Corrected'!DV41-'Module C Initial'!DV41</f>
        <v>7.3900000000000006</v>
      </c>
      <c r="AE41" s="31">
        <f ca="1">'Module C Corrected'!DW41-'Module C Initial'!DW41</f>
        <v>13.489999999999981</v>
      </c>
      <c r="AF41" s="31">
        <f ca="1">'Module C Corrected'!DX41-'Module C Initial'!DX41</f>
        <v>32.870000000000005</v>
      </c>
      <c r="AG41" s="31">
        <f ca="1">'Module C Corrected'!DY41-'Module C Initial'!DY41</f>
        <v>99.770000000000209</v>
      </c>
      <c r="AH41" s="31">
        <f ca="1">'Module C Corrected'!DZ41-'Module C Initial'!DZ41</f>
        <v>57.940000000000055</v>
      </c>
      <c r="AI41" s="31">
        <f ca="1">'Module C Corrected'!EA41-'Module C Initial'!EA41</f>
        <v>40.269999999999982</v>
      </c>
      <c r="AJ41" s="31">
        <f ca="1">'Module C Corrected'!EB41-'Module C Initial'!EB41</f>
        <v>24.769999999999982</v>
      </c>
      <c r="AK41" s="31">
        <f ca="1">'Module C Corrected'!EC41-'Module C Initial'!EC41</f>
        <v>8.0900000000000034</v>
      </c>
      <c r="AL41" s="31">
        <f ca="1">'Module C Corrected'!ED41-'Module C Initial'!ED41</f>
        <v>7.9500000000000171</v>
      </c>
      <c r="AM41" s="31">
        <f ca="1">'Module C Corrected'!EE41-'Module C Initial'!EE41</f>
        <v>32.289999999999964</v>
      </c>
      <c r="AN41" s="31">
        <f ca="1">'Module C Corrected'!EF41-'Module C Initial'!EF41</f>
        <v>32.600000000000023</v>
      </c>
      <c r="AO41" s="32">
        <f t="shared" ref="AO41:AZ62" ca="1" si="30">E41+Q41+AC41</f>
        <v>32.639999999999766</v>
      </c>
      <c r="AP41" s="32">
        <f t="shared" ca="1" si="30"/>
        <v>33.750000000000135</v>
      </c>
      <c r="AQ41" s="32">
        <f t="shared" ca="1" si="30"/>
        <v>61.889999999999432</v>
      </c>
      <c r="AR41" s="32">
        <f t="shared" ca="1" si="30"/>
        <v>151.52000000000001</v>
      </c>
      <c r="AS41" s="32">
        <f t="shared" ca="1" si="30"/>
        <v>461.90000000000327</v>
      </c>
      <c r="AT41" s="32">
        <f t="shared" ca="1" si="30"/>
        <v>269.49000000000143</v>
      </c>
      <c r="AU41" s="32">
        <f t="shared" ca="1" si="30"/>
        <v>188.25000000000028</v>
      </c>
      <c r="AV41" s="32">
        <f t="shared" ca="1" si="30"/>
        <v>116.49000000000035</v>
      </c>
      <c r="AW41" s="32">
        <f t="shared" ca="1" si="30"/>
        <v>38.28</v>
      </c>
      <c r="AX41" s="32">
        <f t="shared" ca="1" si="30"/>
        <v>37.840000000000053</v>
      </c>
      <c r="AY41" s="32">
        <f t="shared" ca="1" si="30"/>
        <v>154.75000000000077</v>
      </c>
      <c r="AZ41" s="32">
        <f t="shared" ca="1" si="30"/>
        <v>157.22999999999985</v>
      </c>
      <c r="BA41" s="31">
        <f t="shared" ca="1" si="28"/>
        <v>0.4</v>
      </c>
      <c r="BB41" s="31">
        <f t="shared" ca="1" si="5"/>
        <v>0.42</v>
      </c>
      <c r="BC41" s="31">
        <f t="shared" ca="1" si="6"/>
        <v>0.77</v>
      </c>
      <c r="BD41" s="31">
        <f t="shared" ca="1" si="7"/>
        <v>1.88</v>
      </c>
      <c r="BE41" s="31">
        <f t="shared" ca="1" si="8"/>
        <v>5.73</v>
      </c>
      <c r="BF41" s="31">
        <f t="shared" ca="1" si="9"/>
        <v>3.35</v>
      </c>
      <c r="BG41" s="31">
        <f t="shared" ca="1" si="10"/>
        <v>2.34</v>
      </c>
      <c r="BH41" s="31">
        <f t="shared" ca="1" si="11"/>
        <v>1.45</v>
      </c>
      <c r="BI41" s="31">
        <f t="shared" ca="1" si="12"/>
        <v>0.48</v>
      </c>
      <c r="BJ41" s="31">
        <f t="shared" ca="1" si="13"/>
        <v>0.47</v>
      </c>
      <c r="BK41" s="31">
        <f t="shared" ca="1" si="14"/>
        <v>1.94</v>
      </c>
      <c r="BL41" s="31">
        <f t="shared" ca="1" si="15"/>
        <v>1.97</v>
      </c>
      <c r="BM41" s="32">
        <f t="shared" ca="1" si="29"/>
        <v>33.039999999999765</v>
      </c>
      <c r="BN41" s="32">
        <f t="shared" ca="1" si="16"/>
        <v>34.170000000000137</v>
      </c>
      <c r="BO41" s="32">
        <f t="shared" ca="1" si="17"/>
        <v>62.659999999999435</v>
      </c>
      <c r="BP41" s="32">
        <f t="shared" ca="1" si="18"/>
        <v>153.4</v>
      </c>
      <c r="BQ41" s="32">
        <f t="shared" ca="1" si="19"/>
        <v>467.63000000000329</v>
      </c>
      <c r="BR41" s="32">
        <f t="shared" ca="1" si="20"/>
        <v>272.84000000000145</v>
      </c>
      <c r="BS41" s="32">
        <f t="shared" ca="1" si="21"/>
        <v>190.59000000000029</v>
      </c>
      <c r="BT41" s="32">
        <f t="shared" ca="1" si="22"/>
        <v>117.94000000000035</v>
      </c>
      <c r="BU41" s="32">
        <f t="shared" ca="1" si="23"/>
        <v>38.76</v>
      </c>
      <c r="BV41" s="32">
        <f t="shared" ca="1" si="24"/>
        <v>38.310000000000052</v>
      </c>
      <c r="BW41" s="32">
        <f t="shared" ca="1" si="25"/>
        <v>156.69000000000077</v>
      </c>
      <c r="BX41" s="32">
        <f t="shared" ca="1" si="26"/>
        <v>159.19999999999985</v>
      </c>
    </row>
    <row r="42" spans="1:76" x14ac:dyDescent="0.25">
      <c r="A42" t="s">
        <v>446</v>
      </c>
      <c r="B42" s="1" t="s">
        <v>71</v>
      </c>
      <c r="C42" t="str">
        <f t="shared" ca="1" si="2"/>
        <v>CRS3</v>
      </c>
      <c r="D42" t="str">
        <f t="shared" ca="1" si="3"/>
        <v>Crossfield Energy Centre #3</v>
      </c>
      <c r="E42" s="31">
        <f ca="1">'Module C Corrected'!CW42-'Module C Initial'!CW42</f>
        <v>30.079999999999927</v>
      </c>
      <c r="F42" s="31">
        <f ca="1">'Module C Corrected'!CX42-'Module C Initial'!CX42</f>
        <v>37.7199999999998</v>
      </c>
      <c r="G42" s="31">
        <f ca="1">'Module C Corrected'!CY42-'Module C Initial'!CY42</f>
        <v>84.349999999999909</v>
      </c>
      <c r="H42" s="31">
        <f ca="1">'Module C Corrected'!CZ42-'Module C Initial'!CZ42</f>
        <v>171.82999999999987</v>
      </c>
      <c r="I42" s="31">
        <f ca="1">'Module C Corrected'!DA42-'Module C Initial'!DA42</f>
        <v>695.18000000000029</v>
      </c>
      <c r="J42" s="31">
        <f ca="1">'Module C Corrected'!DB42-'Module C Initial'!DB42</f>
        <v>291.0599999999996</v>
      </c>
      <c r="K42" s="31">
        <f ca="1">'Module C Corrected'!DC42-'Module C Initial'!DC42</f>
        <v>207.30999999999949</v>
      </c>
      <c r="L42" s="31">
        <f ca="1">'Module C Corrected'!DD42-'Module C Initial'!DD42</f>
        <v>128.39999999999964</v>
      </c>
      <c r="M42" s="31">
        <f ca="1">'Module C Corrected'!DE42-'Module C Initial'!DE42</f>
        <v>52.340000000000146</v>
      </c>
      <c r="N42" s="31">
        <f ca="1">'Module C Corrected'!DF42-'Module C Initial'!DF42</f>
        <v>41.590000000000146</v>
      </c>
      <c r="O42" s="31">
        <f ca="1">'Module C Corrected'!DG42-'Module C Initial'!DG42</f>
        <v>229.72000000000025</v>
      </c>
      <c r="P42" s="31">
        <f ca="1">'Module C Corrected'!DH42-'Module C Initial'!DH42</f>
        <v>221.05000000000018</v>
      </c>
      <c r="Q42" s="32">
        <f ca="1">'Module C Corrected'!DI42-'Module C Initial'!DI42</f>
        <v>1.5099999999999998</v>
      </c>
      <c r="R42" s="32">
        <f ca="1">'Module C Corrected'!DJ42-'Module C Initial'!DJ42</f>
        <v>1.88</v>
      </c>
      <c r="S42" s="32">
        <f ca="1">'Module C Corrected'!DK42-'Module C Initial'!DK42</f>
        <v>4.21</v>
      </c>
      <c r="T42" s="32">
        <f ca="1">'Module C Corrected'!DL42-'Module C Initial'!DL42</f>
        <v>8.59</v>
      </c>
      <c r="U42" s="32">
        <f ca="1">'Module C Corrected'!DM42-'Module C Initial'!DM42</f>
        <v>34.760000000000005</v>
      </c>
      <c r="V42" s="32">
        <f ca="1">'Module C Corrected'!DN42-'Module C Initial'!DN42</f>
        <v>14.549999999999997</v>
      </c>
      <c r="W42" s="32">
        <f ca="1">'Module C Corrected'!DO42-'Module C Initial'!DO42</f>
        <v>10.359999999999985</v>
      </c>
      <c r="X42" s="32">
        <f ca="1">'Module C Corrected'!DP42-'Module C Initial'!DP42</f>
        <v>6.4200000000000017</v>
      </c>
      <c r="Y42" s="32">
        <f ca="1">'Module C Corrected'!DQ42-'Module C Initial'!DQ42</f>
        <v>2.6199999999999974</v>
      </c>
      <c r="Z42" s="32">
        <f ca="1">'Module C Corrected'!DR42-'Module C Initial'!DR42</f>
        <v>2.0799999999999983</v>
      </c>
      <c r="AA42" s="32">
        <f ca="1">'Module C Corrected'!DS42-'Module C Initial'!DS42</f>
        <v>11.489999999999981</v>
      </c>
      <c r="AB42" s="32">
        <f ca="1">'Module C Corrected'!DT42-'Module C Initial'!DT42</f>
        <v>11.050000000000011</v>
      </c>
      <c r="AC42" s="31">
        <f ca="1">'Module C Corrected'!DU42-'Module C Initial'!DU42</f>
        <v>8.8999999999999986</v>
      </c>
      <c r="AD42" s="31">
        <f ca="1">'Module C Corrected'!DV42-'Module C Initial'!DV42</f>
        <v>11.1</v>
      </c>
      <c r="AE42" s="31">
        <f ca="1">'Module C Corrected'!DW42-'Module C Initial'!DW42</f>
        <v>24.679999999999996</v>
      </c>
      <c r="AF42" s="31">
        <f ca="1">'Module C Corrected'!DX42-'Module C Initial'!DX42</f>
        <v>50</v>
      </c>
      <c r="AG42" s="31">
        <f ca="1">'Module C Corrected'!DY42-'Module C Initial'!DY42</f>
        <v>201.11</v>
      </c>
      <c r="AH42" s="31">
        <f ca="1">'Module C Corrected'!DZ42-'Module C Initial'!DZ42</f>
        <v>83.710000000000008</v>
      </c>
      <c r="AI42" s="31">
        <f ca="1">'Module C Corrected'!EA42-'Module C Initial'!EA42</f>
        <v>59.240000000000009</v>
      </c>
      <c r="AJ42" s="31">
        <f ca="1">'Module C Corrected'!EB42-'Module C Initial'!EB42</f>
        <v>36.420000000000073</v>
      </c>
      <c r="AK42" s="31">
        <f ca="1">'Module C Corrected'!EC42-'Module C Initial'!EC42</f>
        <v>14.740000000000009</v>
      </c>
      <c r="AL42" s="31">
        <f ca="1">'Module C Corrected'!ED42-'Module C Initial'!ED42</f>
        <v>11.610000000000014</v>
      </c>
      <c r="AM42" s="31">
        <f ca="1">'Module C Corrected'!EE42-'Module C Initial'!EE42</f>
        <v>63.620000000000118</v>
      </c>
      <c r="AN42" s="31">
        <f ca="1">'Module C Corrected'!EF42-'Module C Initial'!EF42</f>
        <v>60.709999999999809</v>
      </c>
      <c r="AO42" s="32">
        <f t="shared" ca="1" si="30"/>
        <v>40.489999999999924</v>
      </c>
      <c r="AP42" s="32">
        <f t="shared" ca="1" si="30"/>
        <v>50.699999999999804</v>
      </c>
      <c r="AQ42" s="32">
        <f t="shared" ca="1" si="30"/>
        <v>113.2399999999999</v>
      </c>
      <c r="AR42" s="32">
        <f t="shared" ca="1" si="30"/>
        <v>230.41999999999987</v>
      </c>
      <c r="AS42" s="32">
        <f t="shared" ca="1" si="30"/>
        <v>931.0500000000003</v>
      </c>
      <c r="AT42" s="32">
        <f t="shared" ca="1" si="30"/>
        <v>389.3199999999996</v>
      </c>
      <c r="AU42" s="32">
        <f t="shared" ca="1" si="30"/>
        <v>276.90999999999951</v>
      </c>
      <c r="AV42" s="32">
        <f t="shared" ca="1" si="30"/>
        <v>171.23999999999972</v>
      </c>
      <c r="AW42" s="32">
        <f t="shared" ca="1" si="30"/>
        <v>69.700000000000159</v>
      </c>
      <c r="AX42" s="32">
        <f t="shared" ca="1" si="30"/>
        <v>55.280000000000157</v>
      </c>
      <c r="AY42" s="32">
        <f t="shared" ca="1" si="30"/>
        <v>304.83000000000038</v>
      </c>
      <c r="AZ42" s="32">
        <f t="shared" ca="1" si="30"/>
        <v>292.81</v>
      </c>
      <c r="BA42" s="31">
        <f t="shared" ca="1" si="28"/>
        <v>0.5</v>
      </c>
      <c r="BB42" s="31">
        <f t="shared" ca="1" si="5"/>
        <v>0.63</v>
      </c>
      <c r="BC42" s="31">
        <f t="shared" ca="1" si="6"/>
        <v>1.4</v>
      </c>
      <c r="BD42" s="31">
        <f t="shared" ca="1" si="7"/>
        <v>2.85</v>
      </c>
      <c r="BE42" s="31">
        <f t="shared" ca="1" si="8"/>
        <v>11.54</v>
      </c>
      <c r="BF42" s="31">
        <f t="shared" ca="1" si="9"/>
        <v>4.83</v>
      </c>
      <c r="BG42" s="31">
        <f t="shared" ca="1" si="10"/>
        <v>3.44</v>
      </c>
      <c r="BH42" s="31">
        <f t="shared" ca="1" si="11"/>
        <v>2.13</v>
      </c>
      <c r="BI42" s="31">
        <f t="shared" ca="1" si="12"/>
        <v>0.87</v>
      </c>
      <c r="BJ42" s="31">
        <f t="shared" ca="1" si="13"/>
        <v>0.69</v>
      </c>
      <c r="BK42" s="31">
        <f t="shared" ca="1" si="14"/>
        <v>3.81</v>
      </c>
      <c r="BL42" s="31">
        <f t="shared" ca="1" si="15"/>
        <v>3.67</v>
      </c>
      <c r="BM42" s="32">
        <f t="shared" ca="1" si="29"/>
        <v>40.989999999999924</v>
      </c>
      <c r="BN42" s="32">
        <f t="shared" ca="1" si="16"/>
        <v>51.329999999999806</v>
      </c>
      <c r="BO42" s="32">
        <f t="shared" ca="1" si="17"/>
        <v>114.6399999999999</v>
      </c>
      <c r="BP42" s="32">
        <f t="shared" ca="1" si="18"/>
        <v>233.26999999999987</v>
      </c>
      <c r="BQ42" s="32">
        <f t="shared" ca="1" si="19"/>
        <v>942.59000000000026</v>
      </c>
      <c r="BR42" s="32">
        <f t="shared" ca="1" si="20"/>
        <v>394.14999999999958</v>
      </c>
      <c r="BS42" s="32">
        <f t="shared" ca="1" si="21"/>
        <v>280.34999999999951</v>
      </c>
      <c r="BT42" s="32">
        <f t="shared" ca="1" si="22"/>
        <v>173.36999999999972</v>
      </c>
      <c r="BU42" s="32">
        <f t="shared" ca="1" si="23"/>
        <v>70.570000000000164</v>
      </c>
      <c r="BV42" s="32">
        <f t="shared" ca="1" si="24"/>
        <v>55.970000000000155</v>
      </c>
      <c r="BW42" s="32">
        <f t="shared" ca="1" si="25"/>
        <v>308.64000000000038</v>
      </c>
      <c r="BX42" s="32">
        <f t="shared" ca="1" si="26"/>
        <v>296.48</v>
      </c>
    </row>
    <row r="43" spans="1:76" x14ac:dyDescent="0.25">
      <c r="A43" t="s">
        <v>515</v>
      </c>
      <c r="B43" s="1" t="s">
        <v>55</v>
      </c>
      <c r="C43" t="str">
        <f t="shared" ca="1" si="2"/>
        <v>CRWD</v>
      </c>
      <c r="D43" t="str">
        <f t="shared" ca="1" si="3"/>
        <v>Cowley Ridge Phase 2 Wind Facility</v>
      </c>
      <c r="E43" s="31">
        <f ca="1">'Module C Corrected'!CW43-'Module C Initial'!CW43</f>
        <v>771.46999999999935</v>
      </c>
      <c r="F43" s="31">
        <f ca="1">'Module C Corrected'!CX43-'Module C Initial'!CX43</f>
        <v>575.99999999999955</v>
      </c>
      <c r="G43" s="31">
        <f ca="1">'Module C Corrected'!CY43-'Module C Initial'!CY43</f>
        <v>801.17000000000007</v>
      </c>
      <c r="H43" s="31">
        <f ca="1">'Module C Corrected'!CZ43-'Module C Initial'!CZ43</f>
        <v>618.97999999999956</v>
      </c>
      <c r="I43" s="31">
        <f ca="1">'Module C Corrected'!DA43-'Module C Initial'!DA43</f>
        <v>778.14000000000124</v>
      </c>
      <c r="J43" s="31">
        <f ca="1">'Module C Corrected'!DB43-'Module C Initial'!DB43</f>
        <v>631.96999999999935</v>
      </c>
      <c r="K43" s="31">
        <f ca="1">'Module C Corrected'!DC43-'Module C Initial'!DC43</f>
        <v>502.18000000000029</v>
      </c>
      <c r="L43" s="31">
        <f ca="1">'Module C Corrected'!DD43-'Module C Initial'!DD43</f>
        <v>437.30999999999949</v>
      </c>
      <c r="M43" s="31">
        <f ca="1">'Module C Corrected'!DE43-'Module C Initial'!DE43</f>
        <v>313.36000000000058</v>
      </c>
      <c r="N43" s="31">
        <f ca="1">'Module C Corrected'!DF43-'Module C Initial'!DF43</f>
        <v>386.74000000000069</v>
      </c>
      <c r="O43" s="31">
        <f ca="1">'Module C Corrected'!DG43-'Module C Initial'!DG43</f>
        <v>592.04</v>
      </c>
      <c r="P43" s="31">
        <f ca="1">'Module C Corrected'!DH43-'Module C Initial'!DH43</f>
        <v>1014.0600000000013</v>
      </c>
      <c r="Q43" s="32">
        <f ca="1">'Module C Corrected'!DI43-'Module C Initial'!DI43</f>
        <v>38.57000000000005</v>
      </c>
      <c r="R43" s="32">
        <f ca="1">'Module C Corrected'!DJ43-'Module C Initial'!DJ43</f>
        <v>28.799999999999983</v>
      </c>
      <c r="S43" s="32">
        <f ca="1">'Module C Corrected'!DK43-'Module C Initial'!DK43</f>
        <v>40.06</v>
      </c>
      <c r="T43" s="32">
        <f ca="1">'Module C Corrected'!DL43-'Module C Initial'!DL43</f>
        <v>30.949999999999989</v>
      </c>
      <c r="U43" s="32">
        <f ca="1">'Module C Corrected'!DM43-'Module C Initial'!DM43</f>
        <v>38.899999999999977</v>
      </c>
      <c r="V43" s="32">
        <f ca="1">'Module C Corrected'!DN43-'Module C Initial'!DN43</f>
        <v>31.599999999999994</v>
      </c>
      <c r="W43" s="32">
        <f ca="1">'Module C Corrected'!DO43-'Module C Initial'!DO43</f>
        <v>25.110000000000014</v>
      </c>
      <c r="X43" s="32">
        <f ca="1">'Module C Corrected'!DP43-'Module C Initial'!DP43</f>
        <v>21.870000000000005</v>
      </c>
      <c r="Y43" s="32">
        <f ca="1">'Module C Corrected'!DQ43-'Module C Initial'!DQ43</f>
        <v>15.670000000000002</v>
      </c>
      <c r="Z43" s="32">
        <f ca="1">'Module C Corrected'!DR43-'Module C Initial'!DR43</f>
        <v>19.340000000000003</v>
      </c>
      <c r="AA43" s="32">
        <f ca="1">'Module C Corrected'!DS43-'Module C Initial'!DS43</f>
        <v>29.599999999999994</v>
      </c>
      <c r="AB43" s="32">
        <f ca="1">'Module C Corrected'!DT43-'Module C Initial'!DT43</f>
        <v>50.710000000000036</v>
      </c>
      <c r="AC43" s="31">
        <f ca="1">'Module C Corrected'!DU43-'Module C Initial'!DU43</f>
        <v>228.25</v>
      </c>
      <c r="AD43" s="31">
        <f ca="1">'Module C Corrected'!DV43-'Module C Initial'!DV43</f>
        <v>169.44000000000005</v>
      </c>
      <c r="AE43" s="31">
        <f ca="1">'Module C Corrected'!DW43-'Module C Initial'!DW43</f>
        <v>234.45000000000005</v>
      </c>
      <c r="AF43" s="31">
        <f ca="1">'Module C Corrected'!DX43-'Module C Initial'!DX43</f>
        <v>180.08000000000015</v>
      </c>
      <c r="AG43" s="31">
        <f ca="1">'Module C Corrected'!DY43-'Module C Initial'!DY43</f>
        <v>225.11000000000013</v>
      </c>
      <c r="AH43" s="31">
        <f ca="1">'Module C Corrected'!DZ43-'Module C Initial'!DZ43</f>
        <v>181.75</v>
      </c>
      <c r="AI43" s="31">
        <f ca="1">'Module C Corrected'!EA43-'Module C Initial'!EA43</f>
        <v>143.49</v>
      </c>
      <c r="AJ43" s="31">
        <f ca="1">'Module C Corrected'!EB43-'Module C Initial'!EB43</f>
        <v>124.04000000000008</v>
      </c>
      <c r="AK43" s="31">
        <f ca="1">'Module C Corrected'!EC43-'Module C Initial'!EC43</f>
        <v>88.210000000000036</v>
      </c>
      <c r="AL43" s="31">
        <f ca="1">'Module C Corrected'!ED43-'Module C Initial'!ED43</f>
        <v>107.99000000000001</v>
      </c>
      <c r="AM43" s="31">
        <f ca="1">'Module C Corrected'!EE43-'Module C Initial'!EE43</f>
        <v>163.93000000000006</v>
      </c>
      <c r="AN43" s="31">
        <f ca="1">'Module C Corrected'!EF43-'Module C Initial'!EF43</f>
        <v>278.5</v>
      </c>
      <c r="AO43" s="32">
        <f t="shared" ca="1" si="30"/>
        <v>1038.2899999999995</v>
      </c>
      <c r="AP43" s="32">
        <f t="shared" ca="1" si="30"/>
        <v>774.23999999999955</v>
      </c>
      <c r="AQ43" s="32">
        <f t="shared" ca="1" si="30"/>
        <v>1075.68</v>
      </c>
      <c r="AR43" s="32">
        <f t="shared" ca="1" si="30"/>
        <v>830.00999999999976</v>
      </c>
      <c r="AS43" s="32">
        <f t="shared" ca="1" si="30"/>
        <v>1042.1500000000015</v>
      </c>
      <c r="AT43" s="32">
        <f t="shared" ca="1" si="30"/>
        <v>845.31999999999937</v>
      </c>
      <c r="AU43" s="32">
        <f t="shared" ca="1" si="30"/>
        <v>670.78000000000031</v>
      </c>
      <c r="AV43" s="32">
        <f t="shared" ca="1" si="30"/>
        <v>583.21999999999957</v>
      </c>
      <c r="AW43" s="32">
        <f t="shared" ca="1" si="30"/>
        <v>417.24000000000063</v>
      </c>
      <c r="AX43" s="32">
        <f t="shared" ca="1" si="30"/>
        <v>514.07000000000073</v>
      </c>
      <c r="AY43" s="32">
        <f t="shared" ca="1" si="30"/>
        <v>785.57</v>
      </c>
      <c r="AZ43" s="32">
        <f t="shared" ca="1" si="30"/>
        <v>1343.2700000000013</v>
      </c>
      <c r="BA43" s="31">
        <f t="shared" ca="1" si="28"/>
        <v>12.81</v>
      </c>
      <c r="BB43" s="31">
        <f t="shared" ca="1" si="5"/>
        <v>9.56</v>
      </c>
      <c r="BC43" s="31">
        <f t="shared" ca="1" si="6"/>
        <v>13.3</v>
      </c>
      <c r="BD43" s="31">
        <f t="shared" ca="1" si="7"/>
        <v>10.28</v>
      </c>
      <c r="BE43" s="31">
        <f t="shared" ca="1" si="8"/>
        <v>12.92</v>
      </c>
      <c r="BF43" s="31">
        <f t="shared" ca="1" si="9"/>
        <v>10.49</v>
      </c>
      <c r="BG43" s="31">
        <f t="shared" ca="1" si="10"/>
        <v>8.34</v>
      </c>
      <c r="BH43" s="31">
        <f t="shared" ca="1" si="11"/>
        <v>7.26</v>
      </c>
      <c r="BI43" s="31">
        <f t="shared" ca="1" si="12"/>
        <v>5.2</v>
      </c>
      <c r="BJ43" s="31">
        <f t="shared" ca="1" si="13"/>
        <v>6.42</v>
      </c>
      <c r="BK43" s="31">
        <f t="shared" ca="1" si="14"/>
        <v>9.83</v>
      </c>
      <c r="BL43" s="31">
        <f t="shared" ca="1" si="15"/>
        <v>16.84</v>
      </c>
      <c r="BM43" s="32">
        <f t="shared" ca="1" si="29"/>
        <v>1051.0999999999995</v>
      </c>
      <c r="BN43" s="32">
        <f t="shared" ca="1" si="16"/>
        <v>783.7999999999995</v>
      </c>
      <c r="BO43" s="32">
        <f t="shared" ca="1" si="17"/>
        <v>1088.98</v>
      </c>
      <c r="BP43" s="32">
        <f t="shared" ca="1" si="18"/>
        <v>840.28999999999974</v>
      </c>
      <c r="BQ43" s="32">
        <f t="shared" ca="1" si="19"/>
        <v>1055.0700000000015</v>
      </c>
      <c r="BR43" s="32">
        <f t="shared" ca="1" si="20"/>
        <v>855.80999999999938</v>
      </c>
      <c r="BS43" s="32">
        <f t="shared" ca="1" si="21"/>
        <v>679.12000000000035</v>
      </c>
      <c r="BT43" s="32">
        <f t="shared" ca="1" si="22"/>
        <v>590.47999999999956</v>
      </c>
      <c r="BU43" s="32">
        <f t="shared" ca="1" si="23"/>
        <v>422.44000000000062</v>
      </c>
      <c r="BV43" s="32">
        <f t="shared" ca="1" si="24"/>
        <v>520.49000000000069</v>
      </c>
      <c r="BW43" s="32">
        <f t="shared" ca="1" si="25"/>
        <v>795.40000000000009</v>
      </c>
      <c r="BX43" s="32">
        <f t="shared" ca="1" si="26"/>
        <v>1360.1100000000013</v>
      </c>
    </row>
    <row r="44" spans="1:76" x14ac:dyDescent="0.25">
      <c r="A44" t="s">
        <v>542</v>
      </c>
      <c r="B44" s="1" t="s">
        <v>369</v>
      </c>
      <c r="C44" t="str">
        <f t="shared" ca="1" si="2"/>
        <v>BCHIMP</v>
      </c>
      <c r="D44" t="str">
        <f t="shared" ca="1" si="3"/>
        <v>Alberta-BC Intertie - Import</v>
      </c>
      <c r="E44" s="31">
        <f ca="1">'Module C Corrected'!CW44-'Module C Initial'!CW44</f>
        <v>0</v>
      </c>
      <c r="F44" s="31">
        <f ca="1">'Module C Corrected'!CX44-'Module C Initial'!CX44</f>
        <v>0.49000000000000199</v>
      </c>
      <c r="G44" s="31">
        <f ca="1">'Module C Corrected'!CY44-'Module C Initial'!CY44</f>
        <v>0</v>
      </c>
      <c r="H44" s="31">
        <f ca="1">'Module C Corrected'!CZ44-'Module C Initial'!CZ44</f>
        <v>0</v>
      </c>
      <c r="I44" s="31">
        <f ca="1">'Module C Corrected'!DA44-'Module C Initial'!DA44</f>
        <v>0</v>
      </c>
      <c r="J44" s="31">
        <f ca="1">'Module C Corrected'!DB44-'Module C Initial'!DB44</f>
        <v>0</v>
      </c>
      <c r="K44" s="31">
        <f ca="1">'Module C Corrected'!DC44-'Module C Initial'!DC44</f>
        <v>1.3899999999999864</v>
      </c>
      <c r="L44" s="31">
        <f ca="1">'Module C Corrected'!DD44-'Module C Initial'!DD44</f>
        <v>25.420000000000073</v>
      </c>
      <c r="M44" s="31">
        <f ca="1">'Module C Corrected'!DE44-'Module C Initial'!DE44</f>
        <v>0</v>
      </c>
      <c r="N44" s="31">
        <f ca="1">'Module C Corrected'!DF44-'Module C Initial'!DF44</f>
        <v>2</v>
      </c>
      <c r="O44" s="31">
        <f ca="1">'Module C Corrected'!DG44-'Module C Initial'!DG44</f>
        <v>8.0000000000001847E-2</v>
      </c>
      <c r="P44" s="31">
        <f ca="1">'Module C Corrected'!DH44-'Module C Initial'!DH44</f>
        <v>1.25</v>
      </c>
      <c r="Q44" s="32">
        <f ca="1">'Module C Corrected'!DI44-'Module C Initial'!DI44</f>
        <v>0</v>
      </c>
      <c r="R44" s="32">
        <f ca="1">'Module C Corrected'!DJ44-'Module C Initial'!DJ44</f>
        <v>2.0000000000000018E-2</v>
      </c>
      <c r="S44" s="32">
        <f ca="1">'Module C Corrected'!DK44-'Module C Initial'!DK44</f>
        <v>0</v>
      </c>
      <c r="T44" s="32">
        <f ca="1">'Module C Corrected'!DL44-'Module C Initial'!DL44</f>
        <v>0</v>
      </c>
      <c r="U44" s="32">
        <f ca="1">'Module C Corrected'!DM44-'Module C Initial'!DM44</f>
        <v>0</v>
      </c>
      <c r="V44" s="32">
        <f ca="1">'Module C Corrected'!DN44-'Module C Initial'!DN44</f>
        <v>0</v>
      </c>
      <c r="W44" s="32">
        <f ca="1">'Module C Corrected'!DO44-'Module C Initial'!DO44</f>
        <v>7.0000000000000284E-2</v>
      </c>
      <c r="X44" s="32">
        <f ca="1">'Module C Corrected'!DP44-'Module C Initial'!DP44</f>
        <v>1.2699999999999818</v>
      </c>
      <c r="Y44" s="32">
        <f ca="1">'Module C Corrected'!DQ44-'Module C Initial'!DQ44</f>
        <v>0</v>
      </c>
      <c r="Z44" s="32">
        <f ca="1">'Module C Corrected'!DR44-'Module C Initial'!DR44</f>
        <v>9.9999999999999645E-2</v>
      </c>
      <c r="AA44" s="32">
        <f ca="1">'Module C Corrected'!DS44-'Module C Initial'!DS44</f>
        <v>0</v>
      </c>
      <c r="AB44" s="32">
        <f ca="1">'Module C Corrected'!DT44-'Module C Initial'!DT44</f>
        <v>7.0000000000000284E-2</v>
      </c>
      <c r="AC44" s="31">
        <f ca="1">'Module C Corrected'!DU44-'Module C Initial'!DU44</f>
        <v>0</v>
      </c>
      <c r="AD44" s="31">
        <f ca="1">'Module C Corrected'!DV44-'Module C Initial'!DV44</f>
        <v>0.13999999999999879</v>
      </c>
      <c r="AE44" s="31">
        <f ca="1">'Module C Corrected'!DW44-'Module C Initial'!DW44</f>
        <v>0</v>
      </c>
      <c r="AF44" s="31">
        <f ca="1">'Module C Corrected'!DX44-'Module C Initial'!DX44</f>
        <v>0</v>
      </c>
      <c r="AG44" s="31">
        <f ca="1">'Module C Corrected'!DY44-'Module C Initial'!DY44</f>
        <v>0</v>
      </c>
      <c r="AH44" s="31">
        <f ca="1">'Module C Corrected'!DZ44-'Module C Initial'!DZ44</f>
        <v>0</v>
      </c>
      <c r="AI44" s="31">
        <f ca="1">'Module C Corrected'!EA44-'Module C Initial'!EA44</f>
        <v>0.39999999999999858</v>
      </c>
      <c r="AJ44" s="31">
        <f ca="1">'Module C Corrected'!EB44-'Module C Initial'!EB44</f>
        <v>7.2099999999999227</v>
      </c>
      <c r="AK44" s="31">
        <f ca="1">'Module C Corrected'!EC44-'Module C Initial'!EC44</f>
        <v>0</v>
      </c>
      <c r="AL44" s="31">
        <f ca="1">'Module C Corrected'!ED44-'Module C Initial'!ED44</f>
        <v>0.56000000000000227</v>
      </c>
      <c r="AM44" s="31">
        <f ca="1">'Module C Corrected'!EE44-'Module C Initial'!EE44</f>
        <v>2.0000000000000018E-2</v>
      </c>
      <c r="AN44" s="31">
        <f ca="1">'Module C Corrected'!EF44-'Module C Initial'!EF44</f>
        <v>0.34000000000000341</v>
      </c>
      <c r="AO44" s="32">
        <f t="shared" ca="1" si="30"/>
        <v>0</v>
      </c>
      <c r="AP44" s="32">
        <f t="shared" ca="1" si="30"/>
        <v>0.6500000000000008</v>
      </c>
      <c r="AQ44" s="32">
        <f t="shared" ca="1" si="30"/>
        <v>0</v>
      </c>
      <c r="AR44" s="32">
        <f t="shared" ca="1" si="30"/>
        <v>0</v>
      </c>
      <c r="AS44" s="32">
        <f t="shared" ca="1" si="30"/>
        <v>0</v>
      </c>
      <c r="AT44" s="32">
        <f t="shared" ca="1" si="30"/>
        <v>0</v>
      </c>
      <c r="AU44" s="32">
        <f t="shared" ca="1" si="30"/>
        <v>1.8599999999999852</v>
      </c>
      <c r="AV44" s="32">
        <f t="shared" ca="1" si="30"/>
        <v>33.899999999999977</v>
      </c>
      <c r="AW44" s="32">
        <f t="shared" ca="1" si="30"/>
        <v>0</v>
      </c>
      <c r="AX44" s="32">
        <f t="shared" ca="1" si="30"/>
        <v>2.6600000000000019</v>
      </c>
      <c r="AY44" s="32">
        <f t="shared" ca="1" si="30"/>
        <v>0.10000000000000187</v>
      </c>
      <c r="AZ44" s="32">
        <f t="shared" ca="1" si="30"/>
        <v>1.6600000000000037</v>
      </c>
      <c r="BA44" s="31">
        <f t="shared" ca="1" si="28"/>
        <v>0</v>
      </c>
      <c r="BB44" s="31">
        <f t="shared" ca="1" si="5"/>
        <v>0.01</v>
      </c>
      <c r="BC44" s="31">
        <f t="shared" ca="1" si="6"/>
        <v>0</v>
      </c>
      <c r="BD44" s="31">
        <f t="shared" ca="1" si="7"/>
        <v>0</v>
      </c>
      <c r="BE44" s="31">
        <f t="shared" ca="1" si="8"/>
        <v>0</v>
      </c>
      <c r="BF44" s="31">
        <f t="shared" ca="1" si="9"/>
        <v>0</v>
      </c>
      <c r="BG44" s="31">
        <f t="shared" ca="1" si="10"/>
        <v>0.02</v>
      </c>
      <c r="BH44" s="31">
        <f t="shared" ca="1" si="11"/>
        <v>0.42</v>
      </c>
      <c r="BI44" s="31">
        <f t="shared" ca="1" si="12"/>
        <v>0</v>
      </c>
      <c r="BJ44" s="31">
        <f t="shared" ca="1" si="13"/>
        <v>0.03</v>
      </c>
      <c r="BK44" s="31">
        <f t="shared" ca="1" si="14"/>
        <v>0</v>
      </c>
      <c r="BL44" s="31">
        <f t="shared" ca="1" si="15"/>
        <v>0.02</v>
      </c>
      <c r="BM44" s="32">
        <f t="shared" ca="1" si="29"/>
        <v>0</v>
      </c>
      <c r="BN44" s="32">
        <f t="shared" ca="1" si="16"/>
        <v>0.66000000000000081</v>
      </c>
      <c r="BO44" s="32">
        <f t="shared" ca="1" si="17"/>
        <v>0</v>
      </c>
      <c r="BP44" s="32">
        <f t="shared" ca="1" si="18"/>
        <v>0</v>
      </c>
      <c r="BQ44" s="32">
        <f t="shared" ca="1" si="19"/>
        <v>0</v>
      </c>
      <c r="BR44" s="32">
        <f t="shared" ca="1" si="20"/>
        <v>0</v>
      </c>
      <c r="BS44" s="32">
        <f t="shared" ca="1" si="21"/>
        <v>1.8799999999999852</v>
      </c>
      <c r="BT44" s="32">
        <f t="shared" ca="1" si="22"/>
        <v>34.319999999999979</v>
      </c>
      <c r="BU44" s="32">
        <f t="shared" ca="1" si="23"/>
        <v>0</v>
      </c>
      <c r="BV44" s="32">
        <f t="shared" ca="1" si="24"/>
        <v>2.6900000000000017</v>
      </c>
      <c r="BW44" s="32">
        <f t="shared" ca="1" si="25"/>
        <v>0.10000000000000187</v>
      </c>
      <c r="BX44" s="32">
        <f t="shared" ca="1" si="26"/>
        <v>1.6800000000000037</v>
      </c>
    </row>
    <row r="45" spans="1:76" x14ac:dyDescent="0.25">
      <c r="A45" t="s">
        <v>542</v>
      </c>
      <c r="B45" s="1" t="s">
        <v>312</v>
      </c>
      <c r="C45" t="str">
        <f t="shared" ca="1" si="2"/>
        <v>BCHEXP</v>
      </c>
      <c r="D45" t="str">
        <f t="shared" ca="1" si="3"/>
        <v>Alberta-BC Intertie - Export</v>
      </c>
      <c r="E45" s="31">
        <f ca="1">'Module C Corrected'!CW45-'Module C Initial'!CW45</f>
        <v>0</v>
      </c>
      <c r="F45" s="31">
        <f ca="1">'Module C Corrected'!CX45-'Module C Initial'!CX45</f>
        <v>0</v>
      </c>
      <c r="G45" s="31">
        <f ca="1">'Module C Corrected'!CY45-'Module C Initial'!CY45</f>
        <v>0</v>
      </c>
      <c r="H45" s="31">
        <f ca="1">'Module C Corrected'!CZ45-'Module C Initial'!CZ45</f>
        <v>0</v>
      </c>
      <c r="I45" s="31">
        <f ca="1">'Module C Corrected'!DA45-'Module C Initial'!DA45</f>
        <v>0</v>
      </c>
      <c r="J45" s="31">
        <f ca="1">'Module C Corrected'!DB45-'Module C Initial'!DB45</f>
        <v>0</v>
      </c>
      <c r="K45" s="31">
        <f ca="1">'Module C Corrected'!DC45-'Module C Initial'!DC45</f>
        <v>0</v>
      </c>
      <c r="L45" s="31">
        <f ca="1">'Module C Corrected'!DD45-'Module C Initial'!DD45</f>
        <v>0</v>
      </c>
      <c r="M45" s="31">
        <f ca="1">'Module C Corrected'!DE45-'Module C Initial'!DE45</f>
        <v>0</v>
      </c>
      <c r="N45" s="31">
        <f ca="1">'Module C Corrected'!DF45-'Module C Initial'!DF45</f>
        <v>0</v>
      </c>
      <c r="O45" s="31">
        <f ca="1">'Module C Corrected'!DG45-'Module C Initial'!DG45</f>
        <v>0</v>
      </c>
      <c r="P45" s="31">
        <f ca="1">'Module C Corrected'!DH45-'Module C Initial'!DH45</f>
        <v>0</v>
      </c>
      <c r="Q45" s="32">
        <f ca="1">'Module C Corrected'!DI45-'Module C Initial'!DI45</f>
        <v>0</v>
      </c>
      <c r="R45" s="32">
        <f ca="1">'Module C Corrected'!DJ45-'Module C Initial'!DJ45</f>
        <v>0</v>
      </c>
      <c r="S45" s="32">
        <f ca="1">'Module C Corrected'!DK45-'Module C Initial'!DK45</f>
        <v>0</v>
      </c>
      <c r="T45" s="32">
        <f ca="1">'Module C Corrected'!DL45-'Module C Initial'!DL45</f>
        <v>0</v>
      </c>
      <c r="U45" s="32">
        <f ca="1">'Module C Corrected'!DM45-'Module C Initial'!DM45</f>
        <v>0</v>
      </c>
      <c r="V45" s="32">
        <f ca="1">'Module C Corrected'!DN45-'Module C Initial'!DN45</f>
        <v>0</v>
      </c>
      <c r="W45" s="32">
        <f ca="1">'Module C Corrected'!DO45-'Module C Initial'!DO45</f>
        <v>0</v>
      </c>
      <c r="X45" s="32">
        <f ca="1">'Module C Corrected'!DP45-'Module C Initial'!DP45</f>
        <v>0</v>
      </c>
      <c r="Y45" s="32">
        <f ca="1">'Module C Corrected'!DQ45-'Module C Initial'!DQ45</f>
        <v>0</v>
      </c>
      <c r="Z45" s="32">
        <f ca="1">'Module C Corrected'!DR45-'Module C Initial'!DR45</f>
        <v>0</v>
      </c>
      <c r="AA45" s="32">
        <f ca="1">'Module C Corrected'!DS45-'Module C Initial'!DS45</f>
        <v>0</v>
      </c>
      <c r="AB45" s="32">
        <f ca="1">'Module C Corrected'!DT45-'Module C Initial'!DT45</f>
        <v>0</v>
      </c>
      <c r="AC45" s="31">
        <f ca="1">'Module C Corrected'!DU45-'Module C Initial'!DU45</f>
        <v>0</v>
      </c>
      <c r="AD45" s="31">
        <f ca="1">'Module C Corrected'!DV45-'Module C Initial'!DV45</f>
        <v>0</v>
      </c>
      <c r="AE45" s="31">
        <f ca="1">'Module C Corrected'!DW45-'Module C Initial'!DW45</f>
        <v>0</v>
      </c>
      <c r="AF45" s="31">
        <f ca="1">'Module C Corrected'!DX45-'Module C Initial'!DX45</f>
        <v>0</v>
      </c>
      <c r="AG45" s="31">
        <f ca="1">'Module C Corrected'!DY45-'Module C Initial'!DY45</f>
        <v>0</v>
      </c>
      <c r="AH45" s="31">
        <f ca="1">'Module C Corrected'!DZ45-'Module C Initial'!DZ45</f>
        <v>0</v>
      </c>
      <c r="AI45" s="31">
        <f ca="1">'Module C Corrected'!EA45-'Module C Initial'!EA45</f>
        <v>0</v>
      </c>
      <c r="AJ45" s="31">
        <f ca="1">'Module C Corrected'!EB45-'Module C Initial'!EB45</f>
        <v>0</v>
      </c>
      <c r="AK45" s="31">
        <f ca="1">'Module C Corrected'!EC45-'Module C Initial'!EC45</f>
        <v>0</v>
      </c>
      <c r="AL45" s="31">
        <f ca="1">'Module C Corrected'!ED45-'Module C Initial'!ED45</f>
        <v>0</v>
      </c>
      <c r="AM45" s="31">
        <f ca="1">'Module C Corrected'!EE45-'Module C Initial'!EE45</f>
        <v>0</v>
      </c>
      <c r="AN45" s="31">
        <f ca="1">'Module C Corrected'!EF45-'Module C Initial'!EF45</f>
        <v>0</v>
      </c>
      <c r="AO45" s="32">
        <f t="shared" ca="1" si="30"/>
        <v>0</v>
      </c>
      <c r="AP45" s="32">
        <f t="shared" ca="1" si="30"/>
        <v>0</v>
      </c>
      <c r="AQ45" s="32">
        <f t="shared" ca="1" si="30"/>
        <v>0</v>
      </c>
      <c r="AR45" s="32">
        <f t="shared" ca="1" si="30"/>
        <v>0</v>
      </c>
      <c r="AS45" s="32">
        <f t="shared" ca="1" si="30"/>
        <v>0</v>
      </c>
      <c r="AT45" s="32">
        <f t="shared" ca="1" si="30"/>
        <v>0</v>
      </c>
      <c r="AU45" s="32">
        <f t="shared" ca="1" si="30"/>
        <v>0</v>
      </c>
      <c r="AV45" s="32">
        <f t="shared" ca="1" si="30"/>
        <v>0</v>
      </c>
      <c r="AW45" s="32">
        <f t="shared" ca="1" si="30"/>
        <v>0</v>
      </c>
      <c r="AX45" s="32">
        <f t="shared" ca="1" si="30"/>
        <v>0</v>
      </c>
      <c r="AY45" s="32">
        <f t="shared" ca="1" si="30"/>
        <v>0</v>
      </c>
      <c r="AZ45" s="32">
        <f t="shared" ca="1" si="30"/>
        <v>0</v>
      </c>
      <c r="BA45" s="31">
        <f t="shared" ca="1" si="28"/>
        <v>0</v>
      </c>
      <c r="BB45" s="31">
        <f t="shared" ca="1" si="5"/>
        <v>0</v>
      </c>
      <c r="BC45" s="31">
        <f t="shared" ca="1" si="6"/>
        <v>0</v>
      </c>
      <c r="BD45" s="31">
        <f t="shared" ca="1" si="7"/>
        <v>0</v>
      </c>
      <c r="BE45" s="31">
        <f t="shared" ca="1" si="8"/>
        <v>0</v>
      </c>
      <c r="BF45" s="31">
        <f t="shared" ca="1" si="9"/>
        <v>0</v>
      </c>
      <c r="BG45" s="31">
        <f t="shared" ca="1" si="10"/>
        <v>0</v>
      </c>
      <c r="BH45" s="31">
        <f t="shared" ca="1" si="11"/>
        <v>0</v>
      </c>
      <c r="BI45" s="31">
        <f t="shared" ca="1" si="12"/>
        <v>0</v>
      </c>
      <c r="BJ45" s="31">
        <f t="shared" ca="1" si="13"/>
        <v>0</v>
      </c>
      <c r="BK45" s="31">
        <f t="shared" ca="1" si="14"/>
        <v>0</v>
      </c>
      <c r="BL45" s="31">
        <f t="shared" ca="1" si="15"/>
        <v>0</v>
      </c>
      <c r="BM45" s="32">
        <f t="shared" ca="1" si="29"/>
        <v>0</v>
      </c>
      <c r="BN45" s="32">
        <f t="shared" ca="1" si="16"/>
        <v>0</v>
      </c>
      <c r="BO45" s="32">
        <f t="shared" ca="1" si="17"/>
        <v>0</v>
      </c>
      <c r="BP45" s="32">
        <f t="shared" ca="1" si="18"/>
        <v>0</v>
      </c>
      <c r="BQ45" s="32">
        <f t="shared" ca="1" si="19"/>
        <v>0</v>
      </c>
      <c r="BR45" s="32">
        <f t="shared" ca="1" si="20"/>
        <v>0</v>
      </c>
      <c r="BS45" s="32">
        <f t="shared" ca="1" si="21"/>
        <v>0</v>
      </c>
      <c r="BT45" s="32">
        <f t="shared" ca="1" si="22"/>
        <v>0</v>
      </c>
      <c r="BU45" s="32">
        <f t="shared" ca="1" si="23"/>
        <v>0</v>
      </c>
      <c r="BV45" s="32">
        <f t="shared" ca="1" si="24"/>
        <v>0</v>
      </c>
      <c r="BW45" s="32">
        <f t="shared" ca="1" si="25"/>
        <v>0</v>
      </c>
      <c r="BX45" s="32">
        <f t="shared" ca="1" si="26"/>
        <v>0</v>
      </c>
    </row>
    <row r="46" spans="1:76" x14ac:dyDescent="0.25">
      <c r="A46" t="s">
        <v>447</v>
      </c>
      <c r="B46" s="1" t="s">
        <v>57</v>
      </c>
      <c r="C46" t="str">
        <f t="shared" ca="1" si="2"/>
        <v>DAI1</v>
      </c>
      <c r="D46" t="str">
        <f t="shared" ca="1" si="3"/>
        <v>Daishowa-Marubeni</v>
      </c>
      <c r="E46" s="31">
        <f ca="1">'Module C Corrected'!CW46-'Module C Initial'!CW46</f>
        <v>-140.78999999999996</v>
      </c>
      <c r="F46" s="31">
        <f ca="1">'Module C Corrected'!CX46-'Module C Initial'!CX46</f>
        <v>-133.11999999999989</v>
      </c>
      <c r="G46" s="31">
        <f ca="1">'Module C Corrected'!CY46-'Module C Initial'!CY46</f>
        <v>-123.19999999999982</v>
      </c>
      <c r="H46" s="31">
        <f ca="1">'Module C Corrected'!CZ46-'Module C Initial'!CZ46</f>
        <v>-157.88999999999987</v>
      </c>
      <c r="I46" s="31">
        <f ca="1">'Module C Corrected'!DA46-'Module C Initial'!DA46</f>
        <v>-508.30999999999949</v>
      </c>
      <c r="J46" s="31">
        <f ca="1">'Module C Corrected'!DB46-'Module C Initial'!DB46</f>
        <v>-100.8599999999999</v>
      </c>
      <c r="K46" s="31">
        <f ca="1">'Module C Corrected'!DC46-'Module C Initial'!DC46</f>
        <v>-85.440000000000055</v>
      </c>
      <c r="L46" s="31">
        <f ca="1">'Module C Corrected'!DD46-'Module C Initial'!DD46</f>
        <v>-107.41000000000031</v>
      </c>
      <c r="M46" s="31">
        <f ca="1">'Module C Corrected'!DE46-'Module C Initial'!DE46</f>
        <v>-41.900000000000091</v>
      </c>
      <c r="N46" s="31">
        <f ca="1">'Module C Corrected'!DF46-'Module C Initial'!DF46</f>
        <v>-53.799999999999955</v>
      </c>
      <c r="O46" s="31">
        <f ca="1">'Module C Corrected'!DG46-'Module C Initial'!DG46</f>
        <v>-157.19000000000005</v>
      </c>
      <c r="P46" s="31">
        <f ca="1">'Module C Corrected'!DH46-'Module C Initial'!DH46</f>
        <v>-179.50999999999931</v>
      </c>
      <c r="Q46" s="32">
        <f ca="1">'Module C Corrected'!DI46-'Module C Initial'!DI46</f>
        <v>-7.039999999999992</v>
      </c>
      <c r="R46" s="32">
        <f ca="1">'Module C Corrected'!DJ46-'Module C Initial'!DJ46</f>
        <v>-6.6500000000000057</v>
      </c>
      <c r="S46" s="32">
        <f ca="1">'Module C Corrected'!DK46-'Module C Initial'!DK46</f>
        <v>-6.1600000000000108</v>
      </c>
      <c r="T46" s="32">
        <f ca="1">'Module C Corrected'!DL46-'Module C Initial'!DL46</f>
        <v>-7.8999999999999915</v>
      </c>
      <c r="U46" s="32">
        <f ca="1">'Module C Corrected'!DM46-'Module C Initial'!DM46</f>
        <v>-25.420000000000016</v>
      </c>
      <c r="V46" s="32">
        <f ca="1">'Module C Corrected'!DN46-'Module C Initial'!DN46</f>
        <v>-5.0399999999999991</v>
      </c>
      <c r="W46" s="32">
        <f ca="1">'Module C Corrected'!DO46-'Module C Initial'!DO46</f>
        <v>-4.2800000000000082</v>
      </c>
      <c r="X46" s="32">
        <f ca="1">'Module C Corrected'!DP46-'Module C Initial'!DP46</f>
        <v>-5.3700000000000045</v>
      </c>
      <c r="Y46" s="32">
        <f ca="1">'Module C Corrected'!DQ46-'Module C Initial'!DQ46</f>
        <v>-2.0900000000000034</v>
      </c>
      <c r="Z46" s="32">
        <f ca="1">'Module C Corrected'!DR46-'Module C Initial'!DR46</f>
        <v>-2.6899999999999977</v>
      </c>
      <c r="AA46" s="32">
        <f ca="1">'Module C Corrected'!DS46-'Module C Initial'!DS46</f>
        <v>-7.8599999999999852</v>
      </c>
      <c r="AB46" s="32">
        <f ca="1">'Module C Corrected'!DT46-'Module C Initial'!DT46</f>
        <v>-8.9800000000000182</v>
      </c>
      <c r="AC46" s="31">
        <f ca="1">'Module C Corrected'!DU46-'Module C Initial'!DU46</f>
        <v>-41.660000000000025</v>
      </c>
      <c r="AD46" s="31">
        <f ca="1">'Module C Corrected'!DV46-'Module C Initial'!DV46</f>
        <v>-39.160000000000025</v>
      </c>
      <c r="AE46" s="31">
        <f ca="1">'Module C Corrected'!DW46-'Module C Initial'!DW46</f>
        <v>-36.050000000000011</v>
      </c>
      <c r="AF46" s="31">
        <f ca="1">'Module C Corrected'!DX46-'Module C Initial'!DX46</f>
        <v>-45.940000000000055</v>
      </c>
      <c r="AG46" s="31">
        <f ca="1">'Module C Corrected'!DY46-'Module C Initial'!DY46</f>
        <v>-147.04999999999995</v>
      </c>
      <c r="AH46" s="31">
        <f ca="1">'Module C Corrected'!DZ46-'Module C Initial'!DZ46</f>
        <v>-29</v>
      </c>
      <c r="AI46" s="31">
        <f ca="1">'Module C Corrected'!EA46-'Module C Initial'!EA46</f>
        <v>-24.409999999999968</v>
      </c>
      <c r="AJ46" s="31">
        <f ca="1">'Module C Corrected'!EB46-'Module C Initial'!EB46</f>
        <v>-30.45999999999998</v>
      </c>
      <c r="AK46" s="31">
        <f ca="1">'Module C Corrected'!EC46-'Module C Initial'!EC46</f>
        <v>-11.800000000000011</v>
      </c>
      <c r="AL46" s="31">
        <f ca="1">'Module C Corrected'!ED46-'Module C Initial'!ED46</f>
        <v>-15.019999999999982</v>
      </c>
      <c r="AM46" s="31">
        <f ca="1">'Module C Corrected'!EE46-'Module C Initial'!EE46</f>
        <v>-43.529999999999973</v>
      </c>
      <c r="AN46" s="31">
        <f ca="1">'Module C Corrected'!EF46-'Module C Initial'!EF46</f>
        <v>-49.299999999999955</v>
      </c>
      <c r="AO46" s="32">
        <f t="shared" ca="1" si="30"/>
        <v>-189.48999999999998</v>
      </c>
      <c r="AP46" s="32">
        <f t="shared" ca="1" si="30"/>
        <v>-178.92999999999992</v>
      </c>
      <c r="AQ46" s="32">
        <f t="shared" ca="1" si="30"/>
        <v>-165.40999999999985</v>
      </c>
      <c r="AR46" s="32">
        <f t="shared" ca="1" si="30"/>
        <v>-211.7299999999999</v>
      </c>
      <c r="AS46" s="32">
        <f t="shared" ca="1" si="30"/>
        <v>-680.77999999999952</v>
      </c>
      <c r="AT46" s="32">
        <f t="shared" ca="1" si="30"/>
        <v>-134.89999999999989</v>
      </c>
      <c r="AU46" s="32">
        <f t="shared" ca="1" si="30"/>
        <v>-114.13000000000002</v>
      </c>
      <c r="AV46" s="32">
        <f t="shared" ca="1" si="30"/>
        <v>-143.24000000000029</v>
      </c>
      <c r="AW46" s="32">
        <f t="shared" ca="1" si="30"/>
        <v>-55.790000000000106</v>
      </c>
      <c r="AX46" s="32">
        <f t="shared" ca="1" si="30"/>
        <v>-71.509999999999934</v>
      </c>
      <c r="AY46" s="32">
        <f t="shared" ca="1" si="30"/>
        <v>-208.58</v>
      </c>
      <c r="AZ46" s="32">
        <f t="shared" ca="1" si="30"/>
        <v>-237.78999999999928</v>
      </c>
      <c r="BA46" s="31">
        <f t="shared" ca="1" si="28"/>
        <v>-2.34</v>
      </c>
      <c r="BB46" s="31">
        <f t="shared" ca="1" si="5"/>
        <v>-2.21</v>
      </c>
      <c r="BC46" s="31">
        <f t="shared" ca="1" si="6"/>
        <v>-2.0499999999999998</v>
      </c>
      <c r="BD46" s="31">
        <f t="shared" ca="1" si="7"/>
        <v>-2.62</v>
      </c>
      <c r="BE46" s="31">
        <f t="shared" ca="1" si="8"/>
        <v>-8.44</v>
      </c>
      <c r="BF46" s="31">
        <f t="shared" ca="1" si="9"/>
        <v>-1.67</v>
      </c>
      <c r="BG46" s="31">
        <f t="shared" ca="1" si="10"/>
        <v>-1.42</v>
      </c>
      <c r="BH46" s="31">
        <f t="shared" ca="1" si="11"/>
        <v>-1.78</v>
      </c>
      <c r="BI46" s="31">
        <f t="shared" ca="1" si="12"/>
        <v>-0.7</v>
      </c>
      <c r="BJ46" s="31">
        <f t="shared" ca="1" si="13"/>
        <v>-0.89</v>
      </c>
      <c r="BK46" s="31">
        <f t="shared" ca="1" si="14"/>
        <v>-2.61</v>
      </c>
      <c r="BL46" s="31">
        <f t="shared" ca="1" si="15"/>
        <v>-2.98</v>
      </c>
      <c r="BM46" s="32">
        <f t="shared" ca="1" si="29"/>
        <v>-191.82999999999998</v>
      </c>
      <c r="BN46" s="32">
        <f t="shared" ca="1" si="16"/>
        <v>-181.13999999999993</v>
      </c>
      <c r="BO46" s="32">
        <f t="shared" ca="1" si="17"/>
        <v>-167.45999999999987</v>
      </c>
      <c r="BP46" s="32">
        <f t="shared" ca="1" si="18"/>
        <v>-214.34999999999991</v>
      </c>
      <c r="BQ46" s="32">
        <f t="shared" ca="1" si="19"/>
        <v>-689.21999999999957</v>
      </c>
      <c r="BR46" s="32">
        <f t="shared" ca="1" si="20"/>
        <v>-136.56999999999988</v>
      </c>
      <c r="BS46" s="32">
        <f t="shared" ca="1" si="21"/>
        <v>-115.55000000000003</v>
      </c>
      <c r="BT46" s="32">
        <f t="shared" ca="1" si="22"/>
        <v>-145.02000000000029</v>
      </c>
      <c r="BU46" s="32">
        <f t="shared" ca="1" si="23"/>
        <v>-56.490000000000109</v>
      </c>
      <c r="BV46" s="32">
        <f t="shared" ca="1" si="24"/>
        <v>-72.399999999999935</v>
      </c>
      <c r="BW46" s="32">
        <f t="shared" ca="1" si="25"/>
        <v>-211.19000000000003</v>
      </c>
      <c r="BX46" s="32">
        <f t="shared" ca="1" si="26"/>
        <v>-240.76999999999927</v>
      </c>
    </row>
    <row r="47" spans="1:76" x14ac:dyDescent="0.25">
      <c r="A47" t="s">
        <v>448</v>
      </c>
      <c r="B47" s="1" t="s">
        <v>58</v>
      </c>
      <c r="C47" t="str">
        <f t="shared" ca="1" si="2"/>
        <v>DOWGEN15M</v>
      </c>
      <c r="D47" t="str">
        <f t="shared" ca="1" si="3"/>
        <v>Dow Hydrocarbon Industrial Complex</v>
      </c>
      <c r="E47" s="31">
        <f ca="1">'Module C Corrected'!CW47-'Module C Initial'!CW47</f>
        <v>-770.11000000000058</v>
      </c>
      <c r="F47" s="31">
        <f ca="1">'Module C Corrected'!CX47-'Module C Initial'!CX47</f>
        <v>-705.94999999999709</v>
      </c>
      <c r="G47" s="31">
        <f ca="1">'Module C Corrected'!CY47-'Module C Initial'!CY47</f>
        <v>-619.15000000000873</v>
      </c>
      <c r="H47" s="31">
        <f ca="1">'Module C Corrected'!CZ47-'Module C Initial'!CZ47</f>
        <v>-1042.25</v>
      </c>
      <c r="I47" s="31">
        <f ca="1">'Module C Corrected'!DA47-'Module C Initial'!DA47</f>
        <v>-3545.3699999999953</v>
      </c>
      <c r="J47" s="31">
        <f ca="1">'Module C Corrected'!DB47-'Module C Initial'!DB47</f>
        <v>-1159.2699999999895</v>
      </c>
      <c r="K47" s="31">
        <f ca="1">'Module C Corrected'!DC47-'Module C Initial'!DC47</f>
        <v>-819.16000000000349</v>
      </c>
      <c r="L47" s="31">
        <f ca="1">'Module C Corrected'!DD47-'Module C Initial'!DD47</f>
        <v>-547.55999999999767</v>
      </c>
      <c r="M47" s="31">
        <f ca="1">'Module C Corrected'!DE47-'Module C Initial'!DE47</f>
        <v>-471.97000000000116</v>
      </c>
      <c r="N47" s="31">
        <f ca="1">'Module C Corrected'!DF47-'Module C Initial'!DF47</f>
        <v>-604.47000000000116</v>
      </c>
      <c r="O47" s="31">
        <f ca="1">'Module C Corrected'!DG47-'Module C Initial'!DG47</f>
        <v>-1074.2300000000105</v>
      </c>
      <c r="P47" s="31">
        <f ca="1">'Module C Corrected'!DH47-'Module C Initial'!DH47</f>
        <v>-1371.6600000000035</v>
      </c>
      <c r="Q47" s="32">
        <f ca="1">'Module C Corrected'!DI47-'Module C Initial'!DI47</f>
        <v>-38.5</v>
      </c>
      <c r="R47" s="32">
        <f ca="1">'Module C Corrected'!DJ47-'Module C Initial'!DJ47</f>
        <v>-35.300000000000182</v>
      </c>
      <c r="S47" s="32">
        <f ca="1">'Module C Corrected'!DK47-'Module C Initial'!DK47</f>
        <v>-30.960000000000036</v>
      </c>
      <c r="T47" s="32">
        <f ca="1">'Module C Corrected'!DL47-'Module C Initial'!DL47</f>
        <v>-52.110000000000127</v>
      </c>
      <c r="U47" s="32">
        <f ca="1">'Module C Corrected'!DM47-'Module C Initial'!DM47</f>
        <v>-177.27000000000044</v>
      </c>
      <c r="V47" s="32">
        <f ca="1">'Module C Corrected'!DN47-'Module C Initial'!DN47</f>
        <v>-57.960000000000036</v>
      </c>
      <c r="W47" s="32">
        <f ca="1">'Module C Corrected'!DO47-'Module C Initial'!DO47</f>
        <v>-40.960000000000036</v>
      </c>
      <c r="X47" s="32">
        <f ca="1">'Module C Corrected'!DP47-'Module C Initial'!DP47</f>
        <v>-27.380000000000109</v>
      </c>
      <c r="Y47" s="32">
        <f ca="1">'Module C Corrected'!DQ47-'Module C Initial'!DQ47</f>
        <v>-23.600000000000136</v>
      </c>
      <c r="Z47" s="32">
        <f ca="1">'Module C Corrected'!DR47-'Module C Initial'!DR47</f>
        <v>-30.220000000000027</v>
      </c>
      <c r="AA47" s="32">
        <f ca="1">'Module C Corrected'!DS47-'Module C Initial'!DS47</f>
        <v>-53.710000000000036</v>
      </c>
      <c r="AB47" s="32">
        <f ca="1">'Module C Corrected'!DT47-'Module C Initial'!DT47</f>
        <v>-68.579999999999927</v>
      </c>
      <c r="AC47" s="31">
        <f ca="1">'Module C Corrected'!DU47-'Module C Initial'!DU47</f>
        <v>-227.85000000000036</v>
      </c>
      <c r="AD47" s="31">
        <f ca="1">'Module C Corrected'!DV47-'Module C Initial'!DV47</f>
        <v>-207.67000000000007</v>
      </c>
      <c r="AE47" s="31">
        <f ca="1">'Module C Corrected'!DW47-'Module C Initial'!DW47</f>
        <v>-181.19000000000051</v>
      </c>
      <c r="AF47" s="31">
        <f ca="1">'Module C Corrected'!DX47-'Module C Initial'!DX47</f>
        <v>-303.22999999999956</v>
      </c>
      <c r="AG47" s="31">
        <f ca="1">'Module C Corrected'!DY47-'Module C Initial'!DY47</f>
        <v>-1025.6500000000015</v>
      </c>
      <c r="AH47" s="31">
        <f ca="1">'Module C Corrected'!DZ47-'Module C Initial'!DZ47</f>
        <v>-333.39999999999782</v>
      </c>
      <c r="AI47" s="31">
        <f ca="1">'Module C Corrected'!EA47-'Module C Initial'!EA47</f>
        <v>-234.06999999999971</v>
      </c>
      <c r="AJ47" s="31">
        <f ca="1">'Module C Corrected'!EB47-'Module C Initial'!EB47</f>
        <v>-155.30000000000018</v>
      </c>
      <c r="AK47" s="31">
        <f ca="1">'Module C Corrected'!EC47-'Module C Initial'!EC47</f>
        <v>-132.85000000000036</v>
      </c>
      <c r="AL47" s="31">
        <f ca="1">'Module C Corrected'!ED47-'Module C Initial'!ED47</f>
        <v>-168.78999999999996</v>
      </c>
      <c r="AM47" s="31">
        <f ca="1">'Module C Corrected'!EE47-'Module C Initial'!EE47</f>
        <v>-297.45999999999913</v>
      </c>
      <c r="AN47" s="31">
        <f ca="1">'Module C Corrected'!EF47-'Module C Initial'!EF47</f>
        <v>-376.72000000000116</v>
      </c>
      <c r="AO47" s="32">
        <f t="shared" ca="1" si="30"/>
        <v>-1036.4600000000009</v>
      </c>
      <c r="AP47" s="32">
        <f t="shared" ca="1" si="30"/>
        <v>-948.91999999999734</v>
      </c>
      <c r="AQ47" s="32">
        <f t="shared" ca="1" si="30"/>
        <v>-831.30000000000928</v>
      </c>
      <c r="AR47" s="32">
        <f t="shared" ca="1" si="30"/>
        <v>-1397.5899999999997</v>
      </c>
      <c r="AS47" s="32">
        <f t="shared" ca="1" si="30"/>
        <v>-4748.2899999999972</v>
      </c>
      <c r="AT47" s="32">
        <f t="shared" ca="1" si="30"/>
        <v>-1550.6299999999874</v>
      </c>
      <c r="AU47" s="32">
        <f t="shared" ca="1" si="30"/>
        <v>-1094.1900000000032</v>
      </c>
      <c r="AV47" s="32">
        <f t="shared" ca="1" si="30"/>
        <v>-730.23999999999796</v>
      </c>
      <c r="AW47" s="32">
        <f t="shared" ca="1" si="30"/>
        <v>-628.42000000000166</v>
      </c>
      <c r="AX47" s="32">
        <f t="shared" ca="1" si="30"/>
        <v>-803.48000000000116</v>
      </c>
      <c r="AY47" s="32">
        <f t="shared" ca="1" si="30"/>
        <v>-1425.4000000000096</v>
      </c>
      <c r="AZ47" s="32">
        <f t="shared" ca="1" si="30"/>
        <v>-1816.9600000000046</v>
      </c>
      <c r="BA47" s="31">
        <f t="shared" ca="1" si="28"/>
        <v>-12.79</v>
      </c>
      <c r="BB47" s="31">
        <f t="shared" ca="1" si="5"/>
        <v>-11.72</v>
      </c>
      <c r="BC47" s="31">
        <f t="shared" ca="1" si="6"/>
        <v>-10.28</v>
      </c>
      <c r="BD47" s="31">
        <f t="shared" ca="1" si="7"/>
        <v>-17.3</v>
      </c>
      <c r="BE47" s="31">
        <f t="shared" ca="1" si="8"/>
        <v>-58.86</v>
      </c>
      <c r="BF47" s="31">
        <f t="shared" ca="1" si="9"/>
        <v>-19.25</v>
      </c>
      <c r="BG47" s="31">
        <f t="shared" ca="1" si="10"/>
        <v>-13.6</v>
      </c>
      <c r="BH47" s="31">
        <f t="shared" ca="1" si="11"/>
        <v>-9.09</v>
      </c>
      <c r="BI47" s="31">
        <f t="shared" ca="1" si="12"/>
        <v>-7.84</v>
      </c>
      <c r="BJ47" s="31">
        <f t="shared" ca="1" si="13"/>
        <v>-10.039999999999999</v>
      </c>
      <c r="BK47" s="31">
        <f t="shared" ca="1" si="14"/>
        <v>-17.84</v>
      </c>
      <c r="BL47" s="31">
        <f t="shared" ca="1" si="15"/>
        <v>-22.77</v>
      </c>
      <c r="BM47" s="32">
        <f t="shared" ca="1" si="29"/>
        <v>-1049.2500000000009</v>
      </c>
      <c r="BN47" s="32">
        <f t="shared" ca="1" si="16"/>
        <v>-960.63999999999737</v>
      </c>
      <c r="BO47" s="32">
        <f t="shared" ca="1" si="17"/>
        <v>-841.58000000000925</v>
      </c>
      <c r="BP47" s="32">
        <f t="shared" ca="1" si="18"/>
        <v>-1414.8899999999996</v>
      </c>
      <c r="BQ47" s="32">
        <f t="shared" ca="1" si="19"/>
        <v>-4807.1499999999969</v>
      </c>
      <c r="BR47" s="32">
        <f t="shared" ca="1" si="20"/>
        <v>-1569.8799999999874</v>
      </c>
      <c r="BS47" s="32">
        <f t="shared" ca="1" si="21"/>
        <v>-1107.7900000000031</v>
      </c>
      <c r="BT47" s="32">
        <f t="shared" ca="1" si="22"/>
        <v>-739.32999999999799</v>
      </c>
      <c r="BU47" s="32">
        <f t="shared" ca="1" si="23"/>
        <v>-636.2600000000017</v>
      </c>
      <c r="BV47" s="32">
        <f t="shared" ca="1" si="24"/>
        <v>-813.52000000000112</v>
      </c>
      <c r="BW47" s="32">
        <f t="shared" ca="1" si="25"/>
        <v>-1443.2400000000096</v>
      </c>
      <c r="BX47" s="32">
        <f t="shared" ca="1" si="26"/>
        <v>-1839.7300000000046</v>
      </c>
    </row>
    <row r="48" spans="1:76" x14ac:dyDescent="0.25">
      <c r="A48" t="s">
        <v>449</v>
      </c>
      <c r="B48" s="1" t="s">
        <v>32</v>
      </c>
      <c r="C48" t="str">
        <f t="shared" ca="1" si="2"/>
        <v>DRW1</v>
      </c>
      <c r="D48" t="str">
        <f t="shared" ca="1" si="3"/>
        <v>Drywood #1</v>
      </c>
      <c r="E48" s="31">
        <f ca="1">'Module C Corrected'!CW48-'Module C Initial'!CW48</f>
        <v>10.279999999999998</v>
      </c>
      <c r="F48" s="31">
        <f ca="1">'Module C Corrected'!CX48-'Module C Initial'!CX48</f>
        <v>4.42</v>
      </c>
      <c r="G48" s="31">
        <f ca="1">'Module C Corrected'!CY48-'Module C Initial'!CY48</f>
        <v>86.529999999999973</v>
      </c>
      <c r="H48" s="31">
        <f ca="1">'Module C Corrected'!CZ48-'Module C Initial'!CZ48</f>
        <v>235.68</v>
      </c>
      <c r="I48" s="31">
        <f ca="1">'Module C Corrected'!DA48-'Module C Initial'!DA48</f>
        <v>1837.21</v>
      </c>
      <c r="J48" s="31">
        <f ca="1">'Module C Corrected'!DB48-'Module C Initial'!DB48</f>
        <v>428.0999999999998</v>
      </c>
      <c r="K48" s="31">
        <f ca="1">'Module C Corrected'!DC48-'Module C Initial'!DC48</f>
        <v>172.45</v>
      </c>
      <c r="L48" s="31">
        <f ca="1">'Module C Corrected'!DD48-'Module C Initial'!DD48</f>
        <v>120.28000000000003</v>
      </c>
      <c r="M48" s="31">
        <f ca="1">'Module C Corrected'!DE48-'Module C Initial'!DE48</f>
        <v>21.07</v>
      </c>
      <c r="N48" s="31">
        <f ca="1">'Module C Corrected'!DF48-'Module C Initial'!DF48</f>
        <v>51.960000000000008</v>
      </c>
      <c r="O48" s="31">
        <f ca="1">'Module C Corrected'!DG48-'Module C Initial'!DG48</f>
        <v>183.39999999999998</v>
      </c>
      <c r="P48" s="31">
        <f ca="1">'Module C Corrected'!DH48-'Module C Initial'!DH48</f>
        <v>519.76000000000022</v>
      </c>
      <c r="Q48" s="32">
        <f ca="1">'Module C Corrected'!DI48-'Module C Initial'!DI48</f>
        <v>0.5099999999999999</v>
      </c>
      <c r="R48" s="32">
        <f ca="1">'Module C Corrected'!DJ48-'Module C Initial'!DJ48</f>
        <v>0.21999999999999997</v>
      </c>
      <c r="S48" s="32">
        <f ca="1">'Module C Corrected'!DK48-'Module C Initial'!DK48</f>
        <v>4.3299999999999992</v>
      </c>
      <c r="T48" s="32">
        <f ca="1">'Module C Corrected'!DL48-'Module C Initial'!DL48</f>
        <v>11.790000000000003</v>
      </c>
      <c r="U48" s="32">
        <f ca="1">'Module C Corrected'!DM48-'Module C Initial'!DM48</f>
        <v>91.859999999999985</v>
      </c>
      <c r="V48" s="32">
        <f ca="1">'Module C Corrected'!DN48-'Module C Initial'!DN48</f>
        <v>21.410000000000004</v>
      </c>
      <c r="W48" s="32">
        <f ca="1">'Module C Corrected'!DO48-'Module C Initial'!DO48</f>
        <v>8.6200000000000045</v>
      </c>
      <c r="X48" s="32">
        <f ca="1">'Module C Corrected'!DP48-'Module C Initial'!DP48</f>
        <v>6.0100000000000016</v>
      </c>
      <c r="Y48" s="32">
        <f ca="1">'Module C Corrected'!DQ48-'Module C Initial'!DQ48</f>
        <v>1.06</v>
      </c>
      <c r="Z48" s="32">
        <f ca="1">'Module C Corrected'!DR48-'Module C Initial'!DR48</f>
        <v>2.5999999999999996</v>
      </c>
      <c r="AA48" s="32">
        <f ca="1">'Module C Corrected'!DS48-'Module C Initial'!DS48</f>
        <v>9.1700000000000017</v>
      </c>
      <c r="AB48" s="32">
        <f ca="1">'Module C Corrected'!DT48-'Module C Initial'!DT48</f>
        <v>25.990000000000009</v>
      </c>
      <c r="AC48" s="31">
        <f ca="1">'Module C Corrected'!DU48-'Module C Initial'!DU48</f>
        <v>3.0400000000000009</v>
      </c>
      <c r="AD48" s="31">
        <f ca="1">'Module C Corrected'!DV48-'Module C Initial'!DV48</f>
        <v>1.2999999999999998</v>
      </c>
      <c r="AE48" s="31">
        <f ca="1">'Module C Corrected'!DW48-'Module C Initial'!DW48</f>
        <v>25.32</v>
      </c>
      <c r="AF48" s="31">
        <f ca="1">'Module C Corrected'!DX48-'Module C Initial'!DX48</f>
        <v>68.570000000000007</v>
      </c>
      <c r="AG48" s="31">
        <f ca="1">'Module C Corrected'!DY48-'Module C Initial'!DY48</f>
        <v>531.4899999999999</v>
      </c>
      <c r="AH48" s="31">
        <f ca="1">'Module C Corrected'!DZ48-'Module C Initial'!DZ48</f>
        <v>123.11999999999998</v>
      </c>
      <c r="AI48" s="31">
        <f ca="1">'Module C Corrected'!EA48-'Module C Initial'!EA48</f>
        <v>49.27000000000001</v>
      </c>
      <c r="AJ48" s="31">
        <f ca="1">'Module C Corrected'!EB48-'Module C Initial'!EB48</f>
        <v>34.11</v>
      </c>
      <c r="AK48" s="31">
        <f ca="1">'Module C Corrected'!EC48-'Module C Initial'!EC48</f>
        <v>5.93</v>
      </c>
      <c r="AL48" s="31">
        <f ca="1">'Module C Corrected'!ED48-'Module C Initial'!ED48</f>
        <v>14.509999999999998</v>
      </c>
      <c r="AM48" s="31">
        <f ca="1">'Module C Corrected'!EE48-'Module C Initial'!EE48</f>
        <v>50.789999999999992</v>
      </c>
      <c r="AN48" s="31">
        <f ca="1">'Module C Corrected'!EF48-'Module C Initial'!EF48</f>
        <v>142.74999999999994</v>
      </c>
      <c r="AO48" s="32">
        <f t="shared" ca="1" si="30"/>
        <v>13.829999999999998</v>
      </c>
      <c r="AP48" s="32">
        <f t="shared" ca="1" si="30"/>
        <v>5.9399999999999995</v>
      </c>
      <c r="AQ48" s="32">
        <f t="shared" ca="1" si="30"/>
        <v>116.17999999999998</v>
      </c>
      <c r="AR48" s="32">
        <f t="shared" ca="1" si="30"/>
        <v>316.04000000000002</v>
      </c>
      <c r="AS48" s="32">
        <f t="shared" ca="1" si="30"/>
        <v>2460.56</v>
      </c>
      <c r="AT48" s="32">
        <f t="shared" ca="1" si="30"/>
        <v>572.62999999999977</v>
      </c>
      <c r="AU48" s="32">
        <f t="shared" ca="1" si="30"/>
        <v>230.34</v>
      </c>
      <c r="AV48" s="32">
        <f t="shared" ca="1" si="30"/>
        <v>160.40000000000003</v>
      </c>
      <c r="AW48" s="32">
        <f t="shared" ca="1" si="30"/>
        <v>28.06</v>
      </c>
      <c r="AX48" s="32">
        <f t="shared" ca="1" si="30"/>
        <v>69.070000000000007</v>
      </c>
      <c r="AY48" s="32">
        <f t="shared" ca="1" si="30"/>
        <v>243.35999999999999</v>
      </c>
      <c r="AZ48" s="32">
        <f t="shared" ca="1" si="30"/>
        <v>688.50000000000023</v>
      </c>
      <c r="BA48" s="31">
        <f t="shared" ca="1" si="28"/>
        <v>0.17</v>
      </c>
      <c r="BB48" s="31">
        <f t="shared" ca="1" si="5"/>
        <v>7.0000000000000007E-2</v>
      </c>
      <c r="BC48" s="31">
        <f t="shared" ca="1" si="6"/>
        <v>1.44</v>
      </c>
      <c r="BD48" s="31">
        <f t="shared" ca="1" si="7"/>
        <v>3.91</v>
      </c>
      <c r="BE48" s="31">
        <f t="shared" ca="1" si="8"/>
        <v>30.5</v>
      </c>
      <c r="BF48" s="31">
        <f t="shared" ca="1" si="9"/>
        <v>7.11</v>
      </c>
      <c r="BG48" s="31">
        <f t="shared" ca="1" si="10"/>
        <v>2.86</v>
      </c>
      <c r="BH48" s="31">
        <f t="shared" ca="1" si="11"/>
        <v>2</v>
      </c>
      <c r="BI48" s="31">
        <f t="shared" ca="1" si="12"/>
        <v>0.35</v>
      </c>
      <c r="BJ48" s="31">
        <f t="shared" ca="1" si="13"/>
        <v>0.86</v>
      </c>
      <c r="BK48" s="31">
        <f t="shared" ca="1" si="14"/>
        <v>3.04</v>
      </c>
      <c r="BL48" s="31">
        <f t="shared" ca="1" si="15"/>
        <v>8.6300000000000008</v>
      </c>
      <c r="BM48" s="32">
        <f t="shared" ca="1" si="29"/>
        <v>13.999999999999998</v>
      </c>
      <c r="BN48" s="32">
        <f t="shared" ca="1" si="16"/>
        <v>6.01</v>
      </c>
      <c r="BO48" s="32">
        <f t="shared" ca="1" si="17"/>
        <v>117.61999999999998</v>
      </c>
      <c r="BP48" s="32">
        <f t="shared" ca="1" si="18"/>
        <v>319.95000000000005</v>
      </c>
      <c r="BQ48" s="32">
        <f t="shared" ca="1" si="19"/>
        <v>2491.06</v>
      </c>
      <c r="BR48" s="32">
        <f t="shared" ca="1" si="20"/>
        <v>579.73999999999978</v>
      </c>
      <c r="BS48" s="32">
        <f t="shared" ca="1" si="21"/>
        <v>233.20000000000002</v>
      </c>
      <c r="BT48" s="32">
        <f t="shared" ca="1" si="22"/>
        <v>162.40000000000003</v>
      </c>
      <c r="BU48" s="32">
        <f t="shared" ca="1" si="23"/>
        <v>28.41</v>
      </c>
      <c r="BV48" s="32">
        <f t="shared" ca="1" si="24"/>
        <v>69.930000000000007</v>
      </c>
      <c r="BW48" s="32">
        <f t="shared" ca="1" si="25"/>
        <v>246.39999999999998</v>
      </c>
      <c r="BX48" s="32">
        <f t="shared" ca="1" si="26"/>
        <v>697.13000000000022</v>
      </c>
    </row>
    <row r="49" spans="1:76" x14ac:dyDescent="0.25">
      <c r="A49" t="s">
        <v>516</v>
      </c>
      <c r="B49" s="1" t="s">
        <v>78</v>
      </c>
      <c r="C49" t="str">
        <f t="shared" ca="1" si="2"/>
        <v>EC01</v>
      </c>
      <c r="D49" t="str">
        <f t="shared" ca="1" si="3"/>
        <v>Cavalier</v>
      </c>
      <c r="E49" s="31">
        <f ca="1">'Module C Corrected'!CW49-'Module C Initial'!CW49</f>
        <v>403.72999999999593</v>
      </c>
      <c r="F49" s="31">
        <f ca="1">'Module C Corrected'!CX49-'Module C Initial'!CX49</f>
        <v>478.13000000000466</v>
      </c>
      <c r="G49" s="31">
        <f ca="1">'Module C Corrected'!CY49-'Module C Initial'!CY49</f>
        <v>375.40000000000873</v>
      </c>
      <c r="H49" s="31">
        <f ca="1">'Module C Corrected'!CZ49-'Module C Initial'!CZ49</f>
        <v>859.76999999998952</v>
      </c>
      <c r="I49" s="31">
        <f ca="1">'Module C Corrected'!DA49-'Module C Initial'!DA49</f>
        <v>2845.9799999999814</v>
      </c>
      <c r="J49" s="31">
        <f ca="1">'Module C Corrected'!DB49-'Module C Initial'!DB49</f>
        <v>902.72000000000116</v>
      </c>
      <c r="K49" s="31">
        <f ca="1">'Module C Corrected'!DC49-'Module C Initial'!DC49</f>
        <v>630.41000000000349</v>
      </c>
      <c r="L49" s="31">
        <f ca="1">'Module C Corrected'!DD49-'Module C Initial'!DD49</f>
        <v>655.11000000000058</v>
      </c>
      <c r="M49" s="31">
        <f ca="1">'Module C Corrected'!DE49-'Module C Initial'!DE49</f>
        <v>325.4600000000064</v>
      </c>
      <c r="N49" s="31">
        <f ca="1">'Module C Corrected'!DF49-'Module C Initial'!DF49</f>
        <v>459.72999999999593</v>
      </c>
      <c r="O49" s="31">
        <f ca="1">'Module C Corrected'!DG49-'Module C Initial'!DG49</f>
        <v>778.45999999999185</v>
      </c>
      <c r="P49" s="31">
        <f ca="1">'Module C Corrected'!DH49-'Module C Initial'!DH49</f>
        <v>1019.890000000014</v>
      </c>
      <c r="Q49" s="32">
        <f ca="1">'Module C Corrected'!DI49-'Module C Initial'!DI49</f>
        <v>20.179999999999836</v>
      </c>
      <c r="R49" s="32">
        <f ca="1">'Module C Corrected'!DJ49-'Module C Initial'!DJ49</f>
        <v>23.909999999999854</v>
      </c>
      <c r="S49" s="32">
        <f ca="1">'Module C Corrected'!DK49-'Module C Initial'!DK49</f>
        <v>18.769999999999982</v>
      </c>
      <c r="T49" s="32">
        <f ca="1">'Module C Corrected'!DL49-'Module C Initial'!DL49</f>
        <v>42.990000000000691</v>
      </c>
      <c r="U49" s="32">
        <f ca="1">'Module C Corrected'!DM49-'Module C Initial'!DM49</f>
        <v>142.29000000000087</v>
      </c>
      <c r="V49" s="32">
        <f ca="1">'Module C Corrected'!DN49-'Module C Initial'!DN49</f>
        <v>45.140000000000327</v>
      </c>
      <c r="W49" s="32">
        <f ca="1">'Module C Corrected'!DO49-'Module C Initial'!DO49</f>
        <v>31.519999999999527</v>
      </c>
      <c r="X49" s="32">
        <f ca="1">'Module C Corrected'!DP49-'Module C Initial'!DP49</f>
        <v>32.75</v>
      </c>
      <c r="Y49" s="32">
        <f ca="1">'Module C Corrected'!DQ49-'Module C Initial'!DQ49</f>
        <v>16.2800000000002</v>
      </c>
      <c r="Z49" s="32">
        <f ca="1">'Module C Corrected'!DR49-'Module C Initial'!DR49</f>
        <v>22.989999999999782</v>
      </c>
      <c r="AA49" s="32">
        <f ca="1">'Module C Corrected'!DS49-'Module C Initial'!DS49</f>
        <v>38.930000000000291</v>
      </c>
      <c r="AB49" s="32">
        <f ca="1">'Module C Corrected'!DT49-'Module C Initial'!DT49</f>
        <v>50.989999999999782</v>
      </c>
      <c r="AC49" s="31">
        <f ca="1">'Module C Corrected'!DU49-'Module C Initial'!DU49</f>
        <v>119.45000000000073</v>
      </c>
      <c r="AD49" s="31">
        <f ca="1">'Module C Corrected'!DV49-'Module C Initial'!DV49</f>
        <v>140.64999999999782</v>
      </c>
      <c r="AE49" s="31">
        <f ca="1">'Module C Corrected'!DW49-'Module C Initial'!DW49</f>
        <v>109.86000000000058</v>
      </c>
      <c r="AF49" s="31">
        <f ca="1">'Module C Corrected'!DX49-'Module C Initial'!DX49</f>
        <v>250.13999999999942</v>
      </c>
      <c r="AG49" s="31">
        <f ca="1">'Module C Corrected'!DY49-'Module C Initial'!DY49</f>
        <v>823.32999999998719</v>
      </c>
      <c r="AH49" s="31">
        <f ca="1">'Module C Corrected'!DZ49-'Module C Initial'!DZ49</f>
        <v>259.61000000000058</v>
      </c>
      <c r="AI49" s="31">
        <f ca="1">'Module C Corrected'!EA49-'Module C Initial'!EA49</f>
        <v>180.13999999999942</v>
      </c>
      <c r="AJ49" s="31">
        <f ca="1">'Module C Corrected'!EB49-'Module C Initial'!EB49</f>
        <v>185.80999999999767</v>
      </c>
      <c r="AK49" s="31">
        <f ca="1">'Module C Corrected'!EC49-'Module C Initial'!EC49</f>
        <v>91.620000000002619</v>
      </c>
      <c r="AL49" s="31">
        <f ca="1">'Module C Corrected'!ED49-'Module C Initial'!ED49</f>
        <v>128.36999999999898</v>
      </c>
      <c r="AM49" s="31">
        <f ca="1">'Module C Corrected'!EE49-'Module C Initial'!EE49</f>
        <v>215.54999999999563</v>
      </c>
      <c r="AN49" s="31">
        <f ca="1">'Module C Corrected'!EF49-'Module C Initial'!EF49</f>
        <v>280.09999999999854</v>
      </c>
      <c r="AO49" s="32">
        <f t="shared" ca="1" si="30"/>
        <v>543.35999999999649</v>
      </c>
      <c r="AP49" s="32">
        <f t="shared" ca="1" si="30"/>
        <v>642.69000000000233</v>
      </c>
      <c r="AQ49" s="32">
        <f t="shared" ca="1" si="30"/>
        <v>504.0300000000093</v>
      </c>
      <c r="AR49" s="32">
        <f t="shared" ca="1" si="30"/>
        <v>1152.8999999999896</v>
      </c>
      <c r="AS49" s="32">
        <f t="shared" ca="1" si="30"/>
        <v>3811.5999999999694</v>
      </c>
      <c r="AT49" s="32">
        <f t="shared" ca="1" si="30"/>
        <v>1207.4700000000021</v>
      </c>
      <c r="AU49" s="32">
        <f t="shared" ca="1" si="30"/>
        <v>842.07000000000244</v>
      </c>
      <c r="AV49" s="32">
        <f t="shared" ca="1" si="30"/>
        <v>873.66999999999825</v>
      </c>
      <c r="AW49" s="32">
        <f t="shared" ca="1" si="30"/>
        <v>433.36000000000922</v>
      </c>
      <c r="AX49" s="32">
        <f t="shared" ca="1" si="30"/>
        <v>611.08999999999469</v>
      </c>
      <c r="AY49" s="32">
        <f t="shared" ca="1" si="30"/>
        <v>1032.9399999999878</v>
      </c>
      <c r="AZ49" s="32">
        <f t="shared" ca="1" si="30"/>
        <v>1350.9800000000123</v>
      </c>
      <c r="BA49" s="31">
        <f t="shared" ca="1" si="28"/>
        <v>6.7</v>
      </c>
      <c r="BB49" s="31">
        <f t="shared" ca="1" si="5"/>
        <v>7.94</v>
      </c>
      <c r="BC49" s="31">
        <f t="shared" ca="1" si="6"/>
        <v>6.23</v>
      </c>
      <c r="BD49" s="31">
        <f t="shared" ca="1" si="7"/>
        <v>14.27</v>
      </c>
      <c r="BE49" s="31">
        <f t="shared" ca="1" si="8"/>
        <v>47.25</v>
      </c>
      <c r="BF49" s="31">
        <f t="shared" ca="1" si="9"/>
        <v>14.99</v>
      </c>
      <c r="BG49" s="31">
        <f t="shared" ca="1" si="10"/>
        <v>10.47</v>
      </c>
      <c r="BH49" s="31">
        <f t="shared" ca="1" si="11"/>
        <v>10.88</v>
      </c>
      <c r="BI49" s="31">
        <f t="shared" ca="1" si="12"/>
        <v>5.4</v>
      </c>
      <c r="BJ49" s="31">
        <f t="shared" ca="1" si="13"/>
        <v>7.63</v>
      </c>
      <c r="BK49" s="31">
        <f t="shared" ca="1" si="14"/>
        <v>12.92</v>
      </c>
      <c r="BL49" s="31">
        <f t="shared" ca="1" si="15"/>
        <v>16.93</v>
      </c>
      <c r="BM49" s="32">
        <f t="shared" ca="1" si="29"/>
        <v>550.05999999999653</v>
      </c>
      <c r="BN49" s="32">
        <f t="shared" ca="1" si="16"/>
        <v>650.63000000000238</v>
      </c>
      <c r="BO49" s="32">
        <f t="shared" ca="1" si="17"/>
        <v>510.26000000000931</v>
      </c>
      <c r="BP49" s="32">
        <f t="shared" ca="1" si="18"/>
        <v>1167.1699999999896</v>
      </c>
      <c r="BQ49" s="32">
        <f t="shared" ca="1" si="19"/>
        <v>3858.8499999999694</v>
      </c>
      <c r="BR49" s="32">
        <f t="shared" ca="1" si="20"/>
        <v>1222.4600000000021</v>
      </c>
      <c r="BS49" s="32">
        <f t="shared" ca="1" si="21"/>
        <v>852.54000000000246</v>
      </c>
      <c r="BT49" s="32">
        <f t="shared" ca="1" si="22"/>
        <v>884.54999999999825</v>
      </c>
      <c r="BU49" s="32">
        <f t="shared" ca="1" si="23"/>
        <v>438.7600000000092</v>
      </c>
      <c r="BV49" s="32">
        <f t="shared" ca="1" si="24"/>
        <v>618.71999999999468</v>
      </c>
      <c r="BW49" s="32">
        <f t="shared" ca="1" si="25"/>
        <v>1045.8599999999878</v>
      </c>
      <c r="BX49" s="32">
        <f t="shared" ca="1" si="26"/>
        <v>1367.9100000000124</v>
      </c>
    </row>
    <row r="50" spans="1:76" x14ac:dyDescent="0.25">
      <c r="A50" t="s">
        <v>60</v>
      </c>
      <c r="B50" s="1" t="s">
        <v>73</v>
      </c>
      <c r="C50" t="str">
        <f t="shared" ca="1" si="2"/>
        <v>EC04</v>
      </c>
      <c r="D50" t="str">
        <f t="shared" ca="1" si="3"/>
        <v>Foster Creek Industrial System</v>
      </c>
      <c r="E50" s="31">
        <f ca="1">'Module C Corrected'!CW50-'Module C Initial'!CW50</f>
        <v>-584.32000000000698</v>
      </c>
      <c r="F50" s="31">
        <f ca="1">'Module C Corrected'!CX50-'Module C Initial'!CX50</f>
        <v>-499.30000000000291</v>
      </c>
      <c r="G50" s="31">
        <f ca="1">'Module C Corrected'!CY50-'Module C Initial'!CY50</f>
        <v>-327.14999999999418</v>
      </c>
      <c r="H50" s="31">
        <f ca="1">'Module C Corrected'!CZ50-'Module C Initial'!CZ50</f>
        <v>-634.00999999999476</v>
      </c>
      <c r="I50" s="31">
        <f ca="1">'Module C Corrected'!DA50-'Module C Initial'!DA50</f>
        <v>-1401.2299999999814</v>
      </c>
      <c r="J50" s="31">
        <f ca="1">'Module C Corrected'!DB50-'Module C Initial'!DB50</f>
        <v>-550.86000000000058</v>
      </c>
      <c r="K50" s="31">
        <f ca="1">'Module C Corrected'!DC50-'Module C Initial'!DC50</f>
        <v>-326.69999999999709</v>
      </c>
      <c r="L50" s="31">
        <f ca="1">'Module C Corrected'!DD50-'Module C Initial'!DD50</f>
        <v>-323.42000000000553</v>
      </c>
      <c r="M50" s="31">
        <f ca="1">'Module C Corrected'!DE50-'Module C Initial'!DE50</f>
        <v>-305.66999999999871</v>
      </c>
      <c r="N50" s="31">
        <f ca="1">'Module C Corrected'!DF50-'Module C Initial'!DF50</f>
        <v>-379.45999999999185</v>
      </c>
      <c r="O50" s="31">
        <f ca="1">'Module C Corrected'!DG50-'Module C Initial'!DG50</f>
        <v>-144.39999999999782</v>
      </c>
      <c r="P50" s="31">
        <f ca="1">'Module C Corrected'!DH50-'Module C Initial'!DH50</f>
        <v>-732.31999999997788</v>
      </c>
      <c r="Q50" s="32">
        <f ca="1">'Module C Corrected'!DI50-'Module C Initial'!DI50</f>
        <v>-29.220000000000027</v>
      </c>
      <c r="R50" s="32">
        <f ca="1">'Module C Corrected'!DJ50-'Module C Initial'!DJ50</f>
        <v>-24.970000000000027</v>
      </c>
      <c r="S50" s="32">
        <f ca="1">'Module C Corrected'!DK50-'Module C Initial'!DK50</f>
        <v>-16.359999999999957</v>
      </c>
      <c r="T50" s="32">
        <f ca="1">'Module C Corrected'!DL50-'Module C Initial'!DL50</f>
        <v>-31.700000000000045</v>
      </c>
      <c r="U50" s="32">
        <f ca="1">'Module C Corrected'!DM50-'Module C Initial'!DM50</f>
        <v>-70.059999999999945</v>
      </c>
      <c r="V50" s="32">
        <f ca="1">'Module C Corrected'!DN50-'Module C Initial'!DN50</f>
        <v>-27.540000000000077</v>
      </c>
      <c r="W50" s="32">
        <f ca="1">'Module C Corrected'!DO50-'Module C Initial'!DO50</f>
        <v>-16.340000000000003</v>
      </c>
      <c r="X50" s="32">
        <f ca="1">'Module C Corrected'!DP50-'Module C Initial'!DP50</f>
        <v>-16.169999999999987</v>
      </c>
      <c r="Y50" s="32">
        <f ca="1">'Module C Corrected'!DQ50-'Module C Initial'!DQ50</f>
        <v>-15.289999999999992</v>
      </c>
      <c r="Z50" s="32">
        <f ca="1">'Module C Corrected'!DR50-'Module C Initial'!DR50</f>
        <v>-18.97</v>
      </c>
      <c r="AA50" s="32">
        <f ca="1">'Module C Corrected'!DS50-'Module C Initial'!DS50</f>
        <v>-7.2199999999999989</v>
      </c>
      <c r="AB50" s="32">
        <f ca="1">'Module C Corrected'!DT50-'Module C Initial'!DT50</f>
        <v>-36.620000000000005</v>
      </c>
      <c r="AC50" s="31">
        <f ca="1">'Module C Corrected'!DU50-'Module C Initial'!DU50</f>
        <v>-172.89000000000033</v>
      </c>
      <c r="AD50" s="31">
        <f ca="1">'Module C Corrected'!DV50-'Module C Initial'!DV50</f>
        <v>-146.88000000000011</v>
      </c>
      <c r="AE50" s="31">
        <f ca="1">'Module C Corrected'!DW50-'Module C Initial'!DW50</f>
        <v>-95.740000000000236</v>
      </c>
      <c r="AF50" s="31">
        <f ca="1">'Module C Corrected'!DX50-'Module C Initial'!DX50</f>
        <v>-184.44999999999982</v>
      </c>
      <c r="AG50" s="31">
        <f ca="1">'Module C Corrected'!DY50-'Module C Initial'!DY50</f>
        <v>-405.36999999999898</v>
      </c>
      <c r="AH50" s="31">
        <f ca="1">'Module C Corrected'!DZ50-'Module C Initial'!DZ50</f>
        <v>-158.42999999999984</v>
      </c>
      <c r="AI50" s="31">
        <f ca="1">'Module C Corrected'!EA50-'Module C Initial'!EA50</f>
        <v>-93.349999999999909</v>
      </c>
      <c r="AJ50" s="31">
        <f ca="1">'Module C Corrected'!EB50-'Module C Initial'!EB50</f>
        <v>-91.730000000000018</v>
      </c>
      <c r="AK50" s="31">
        <f ca="1">'Module C Corrected'!EC50-'Module C Initial'!EC50</f>
        <v>-86.039999999999964</v>
      </c>
      <c r="AL50" s="31">
        <f ca="1">'Module C Corrected'!ED50-'Module C Initial'!ED50</f>
        <v>-105.96000000000004</v>
      </c>
      <c r="AM50" s="31">
        <f ca="1">'Module C Corrected'!EE50-'Module C Initial'!EE50</f>
        <v>-39.979999999999961</v>
      </c>
      <c r="AN50" s="31">
        <f ca="1">'Module C Corrected'!EF50-'Module C Initial'!EF50</f>
        <v>-201.11999999999989</v>
      </c>
      <c r="AO50" s="32">
        <f t="shared" ca="1" si="30"/>
        <v>-786.43000000000734</v>
      </c>
      <c r="AP50" s="32">
        <f t="shared" ca="1" si="30"/>
        <v>-671.15000000000305</v>
      </c>
      <c r="AQ50" s="32">
        <f t="shared" ca="1" si="30"/>
        <v>-439.24999999999437</v>
      </c>
      <c r="AR50" s="32">
        <f t="shared" ca="1" si="30"/>
        <v>-850.15999999999462</v>
      </c>
      <c r="AS50" s="32">
        <f t="shared" ca="1" si="30"/>
        <v>-1876.6599999999803</v>
      </c>
      <c r="AT50" s="32">
        <f t="shared" ca="1" si="30"/>
        <v>-736.8300000000005</v>
      </c>
      <c r="AU50" s="32">
        <f t="shared" ca="1" si="30"/>
        <v>-436.38999999999703</v>
      </c>
      <c r="AV50" s="32">
        <f t="shared" ca="1" si="30"/>
        <v>-431.32000000000551</v>
      </c>
      <c r="AW50" s="32">
        <f t="shared" ca="1" si="30"/>
        <v>-406.99999999999864</v>
      </c>
      <c r="AX50" s="32">
        <f t="shared" ca="1" si="30"/>
        <v>-504.38999999999191</v>
      </c>
      <c r="AY50" s="32">
        <f t="shared" ca="1" si="30"/>
        <v>-191.59999999999778</v>
      </c>
      <c r="AZ50" s="32">
        <f t="shared" ca="1" si="30"/>
        <v>-970.05999999997778</v>
      </c>
      <c r="BA50" s="31">
        <f t="shared" ca="1" si="28"/>
        <v>-9.6999999999999993</v>
      </c>
      <c r="BB50" s="31">
        <f t="shared" ca="1" si="5"/>
        <v>-8.2899999999999991</v>
      </c>
      <c r="BC50" s="31">
        <f t="shared" ca="1" si="6"/>
        <v>-5.43</v>
      </c>
      <c r="BD50" s="31">
        <f t="shared" ca="1" si="7"/>
        <v>-10.53</v>
      </c>
      <c r="BE50" s="31">
        <f t="shared" ca="1" si="8"/>
        <v>-23.26</v>
      </c>
      <c r="BF50" s="31">
        <f t="shared" ca="1" si="9"/>
        <v>-9.15</v>
      </c>
      <c r="BG50" s="31">
        <f t="shared" ca="1" si="10"/>
        <v>-5.42</v>
      </c>
      <c r="BH50" s="31">
        <f t="shared" ca="1" si="11"/>
        <v>-5.37</v>
      </c>
      <c r="BI50" s="31">
        <f t="shared" ca="1" si="12"/>
        <v>-5.07</v>
      </c>
      <c r="BJ50" s="31">
        <f t="shared" ca="1" si="13"/>
        <v>-6.3</v>
      </c>
      <c r="BK50" s="31">
        <f t="shared" ca="1" si="14"/>
        <v>-2.4</v>
      </c>
      <c r="BL50" s="31">
        <f t="shared" ca="1" si="15"/>
        <v>-12.16</v>
      </c>
      <c r="BM50" s="32">
        <f t="shared" ca="1" si="29"/>
        <v>-796.13000000000739</v>
      </c>
      <c r="BN50" s="32">
        <f t="shared" ca="1" si="16"/>
        <v>-679.44000000000301</v>
      </c>
      <c r="BO50" s="32">
        <f t="shared" ca="1" si="17"/>
        <v>-444.67999999999438</v>
      </c>
      <c r="BP50" s="32">
        <f t="shared" ca="1" si="18"/>
        <v>-860.6899999999946</v>
      </c>
      <c r="BQ50" s="32">
        <f t="shared" ca="1" si="19"/>
        <v>-1899.9199999999803</v>
      </c>
      <c r="BR50" s="32">
        <f t="shared" ca="1" si="20"/>
        <v>-745.98000000000047</v>
      </c>
      <c r="BS50" s="32">
        <f t="shared" ca="1" si="21"/>
        <v>-441.80999999999705</v>
      </c>
      <c r="BT50" s="32">
        <f t="shared" ca="1" si="22"/>
        <v>-436.69000000000551</v>
      </c>
      <c r="BU50" s="32">
        <f t="shared" ca="1" si="23"/>
        <v>-412.06999999999863</v>
      </c>
      <c r="BV50" s="32">
        <f t="shared" ca="1" si="24"/>
        <v>-510.68999999999193</v>
      </c>
      <c r="BW50" s="32">
        <f t="shared" ca="1" si="25"/>
        <v>-193.99999999999778</v>
      </c>
      <c r="BX50" s="32">
        <f t="shared" ca="1" si="26"/>
        <v>-982.21999999997774</v>
      </c>
    </row>
    <row r="51" spans="1:76" x14ac:dyDescent="0.25">
      <c r="A51" t="s">
        <v>450</v>
      </c>
      <c r="B51" s="1" t="s">
        <v>74</v>
      </c>
      <c r="C51" t="str">
        <f t="shared" ca="1" si="2"/>
        <v>BCHIMP</v>
      </c>
      <c r="D51" t="str">
        <f t="shared" ca="1" si="3"/>
        <v>Alberta-BC Intertie - Import</v>
      </c>
      <c r="E51" s="31">
        <f ca="1">'Module C Corrected'!CW51-'Module C Initial'!CW51</f>
        <v>279.16999999999825</v>
      </c>
      <c r="F51" s="31">
        <f ca="1">'Module C Corrected'!CX51-'Module C Initial'!CX51</f>
        <v>200.64000000000669</v>
      </c>
      <c r="G51" s="31">
        <f ca="1">'Module C Corrected'!CY51-'Module C Initial'!CY51</f>
        <v>179.48999999999796</v>
      </c>
      <c r="H51" s="31">
        <f ca="1">'Module C Corrected'!CZ51-'Module C Initial'!CZ51</f>
        <v>290.13999999999942</v>
      </c>
      <c r="I51" s="31">
        <f ca="1">'Module C Corrected'!DA51-'Module C Initial'!DA51</f>
        <v>118.26000000000022</v>
      </c>
      <c r="J51" s="31">
        <f ca="1">'Module C Corrected'!DB51-'Module C Initial'!DB51</f>
        <v>2.1299999999999955</v>
      </c>
      <c r="K51" s="31">
        <f ca="1">'Module C Corrected'!DC51-'Module C Initial'!DC51</f>
        <v>10.870000000000118</v>
      </c>
      <c r="L51" s="31">
        <f ca="1">'Module C Corrected'!DD51-'Module C Initial'!DD51</f>
        <v>0.63000000000000966</v>
      </c>
      <c r="M51" s="31">
        <f ca="1">'Module C Corrected'!DE51-'Module C Initial'!DE51</f>
        <v>36.970000000000255</v>
      </c>
      <c r="N51" s="31">
        <f ca="1">'Module C Corrected'!DF51-'Module C Initial'!DF51</f>
        <v>147.05999999999767</v>
      </c>
      <c r="O51" s="31">
        <f ca="1">'Module C Corrected'!DG51-'Module C Initial'!DG51</f>
        <v>263.36000000000058</v>
      </c>
      <c r="P51" s="31">
        <f ca="1">'Module C Corrected'!DH51-'Module C Initial'!DH51</f>
        <v>358.20000000001164</v>
      </c>
      <c r="Q51" s="32">
        <f ca="1">'Module C Corrected'!DI51-'Module C Initial'!DI51</f>
        <v>13.960000000000036</v>
      </c>
      <c r="R51" s="32">
        <f ca="1">'Module C Corrected'!DJ51-'Module C Initial'!DJ51</f>
        <v>10.029999999999973</v>
      </c>
      <c r="S51" s="32">
        <f ca="1">'Module C Corrected'!DK51-'Module C Initial'!DK51</f>
        <v>8.9700000000000273</v>
      </c>
      <c r="T51" s="32">
        <f ca="1">'Module C Corrected'!DL51-'Module C Initial'!DL51</f>
        <v>14.509999999999991</v>
      </c>
      <c r="U51" s="32">
        <f ca="1">'Module C Corrected'!DM51-'Module C Initial'!DM51</f>
        <v>5.9099999999999682</v>
      </c>
      <c r="V51" s="32">
        <f ca="1">'Module C Corrected'!DN51-'Module C Initial'!DN51</f>
        <v>0.10000000000000142</v>
      </c>
      <c r="W51" s="32">
        <f ca="1">'Module C Corrected'!DO51-'Module C Initial'!DO51</f>
        <v>0.54000000000000625</v>
      </c>
      <c r="X51" s="32">
        <f ca="1">'Module C Corrected'!DP51-'Module C Initial'!DP51</f>
        <v>3.0000000000000249E-2</v>
      </c>
      <c r="Y51" s="32">
        <f ca="1">'Module C Corrected'!DQ51-'Module C Initial'!DQ51</f>
        <v>1.8400000000000034</v>
      </c>
      <c r="Z51" s="32">
        <f ca="1">'Module C Corrected'!DR51-'Module C Initial'!DR51</f>
        <v>7.3500000000000227</v>
      </c>
      <c r="AA51" s="32">
        <f ca="1">'Module C Corrected'!DS51-'Module C Initial'!DS51</f>
        <v>13.170000000000073</v>
      </c>
      <c r="AB51" s="32">
        <f ca="1">'Module C Corrected'!DT51-'Module C Initial'!DT51</f>
        <v>17.909999999999854</v>
      </c>
      <c r="AC51" s="31">
        <f ca="1">'Module C Corrected'!DU51-'Module C Initial'!DU51</f>
        <v>82.600000000000364</v>
      </c>
      <c r="AD51" s="31">
        <f ca="1">'Module C Corrected'!DV51-'Module C Initial'!DV51</f>
        <v>59.020000000000437</v>
      </c>
      <c r="AE51" s="31">
        <f ca="1">'Module C Corrected'!DW51-'Module C Initial'!DW51</f>
        <v>52.519999999999527</v>
      </c>
      <c r="AF51" s="31">
        <f ca="1">'Module C Corrected'!DX51-'Module C Initial'!DX51</f>
        <v>84.409999999999854</v>
      </c>
      <c r="AG51" s="31">
        <f ca="1">'Module C Corrected'!DY51-'Module C Initial'!DY51</f>
        <v>34.210000000000036</v>
      </c>
      <c r="AH51" s="31">
        <f ca="1">'Module C Corrected'!DZ51-'Module C Initial'!DZ51</f>
        <v>0.60999999999999943</v>
      </c>
      <c r="AI51" s="31">
        <f ca="1">'Module C Corrected'!EA51-'Module C Initial'!EA51</f>
        <v>3.1000000000000227</v>
      </c>
      <c r="AJ51" s="31">
        <f ca="1">'Module C Corrected'!EB51-'Module C Initial'!EB51</f>
        <v>0.17000000000000171</v>
      </c>
      <c r="AK51" s="31">
        <f ca="1">'Module C Corrected'!EC51-'Module C Initial'!EC51</f>
        <v>10.409999999999854</v>
      </c>
      <c r="AL51" s="31">
        <f ca="1">'Module C Corrected'!ED51-'Module C Initial'!ED51</f>
        <v>41.070000000000618</v>
      </c>
      <c r="AM51" s="31">
        <f ca="1">'Module C Corrected'!EE51-'Module C Initial'!EE51</f>
        <v>72.930000000000291</v>
      </c>
      <c r="AN51" s="31">
        <f ca="1">'Module C Corrected'!EF51-'Module C Initial'!EF51</f>
        <v>98.369999999998981</v>
      </c>
      <c r="AO51" s="32">
        <f t="shared" ca="1" si="30"/>
        <v>375.72999999999865</v>
      </c>
      <c r="AP51" s="32">
        <f t="shared" ca="1" si="30"/>
        <v>269.6900000000071</v>
      </c>
      <c r="AQ51" s="32">
        <f t="shared" ca="1" si="30"/>
        <v>240.97999999999752</v>
      </c>
      <c r="AR51" s="32">
        <f t="shared" ca="1" si="30"/>
        <v>389.05999999999926</v>
      </c>
      <c r="AS51" s="32">
        <f t="shared" ca="1" si="30"/>
        <v>158.38000000000022</v>
      </c>
      <c r="AT51" s="32">
        <f t="shared" ca="1" si="30"/>
        <v>2.8399999999999963</v>
      </c>
      <c r="AU51" s="32">
        <f t="shared" ca="1" si="30"/>
        <v>14.510000000000147</v>
      </c>
      <c r="AV51" s="32">
        <f t="shared" ca="1" si="30"/>
        <v>0.83000000000001162</v>
      </c>
      <c r="AW51" s="32">
        <f t="shared" ca="1" si="30"/>
        <v>49.220000000000113</v>
      </c>
      <c r="AX51" s="32">
        <f t="shared" ca="1" si="30"/>
        <v>195.47999999999831</v>
      </c>
      <c r="AY51" s="32">
        <f t="shared" ca="1" si="30"/>
        <v>349.46000000000095</v>
      </c>
      <c r="AZ51" s="32">
        <f t="shared" ca="1" si="30"/>
        <v>474.48000000001048</v>
      </c>
      <c r="BA51" s="31">
        <f t="shared" ca="1" si="28"/>
        <v>4.63</v>
      </c>
      <c r="BB51" s="31">
        <f t="shared" ca="1" si="5"/>
        <v>3.33</v>
      </c>
      <c r="BC51" s="31">
        <f t="shared" ca="1" si="6"/>
        <v>2.98</v>
      </c>
      <c r="BD51" s="31">
        <f t="shared" ca="1" si="7"/>
        <v>4.82</v>
      </c>
      <c r="BE51" s="31">
        <f t="shared" ca="1" si="8"/>
        <v>1.96</v>
      </c>
      <c r="BF51" s="31">
        <f t="shared" ca="1" si="9"/>
        <v>0.04</v>
      </c>
      <c r="BG51" s="31">
        <f t="shared" ca="1" si="10"/>
        <v>0.18</v>
      </c>
      <c r="BH51" s="31">
        <f t="shared" ca="1" si="11"/>
        <v>0.01</v>
      </c>
      <c r="BI51" s="31">
        <f t="shared" ca="1" si="12"/>
        <v>0.61</v>
      </c>
      <c r="BJ51" s="31">
        <f t="shared" ca="1" si="13"/>
        <v>2.44</v>
      </c>
      <c r="BK51" s="31">
        <f t="shared" ca="1" si="14"/>
        <v>4.37</v>
      </c>
      <c r="BL51" s="31">
        <f t="shared" ca="1" si="15"/>
        <v>5.95</v>
      </c>
      <c r="BM51" s="32">
        <f t="shared" ca="1" si="29"/>
        <v>380.35999999999865</v>
      </c>
      <c r="BN51" s="32">
        <f t="shared" ca="1" si="16"/>
        <v>273.02000000000709</v>
      </c>
      <c r="BO51" s="32">
        <f t="shared" ca="1" si="17"/>
        <v>243.95999999999751</v>
      </c>
      <c r="BP51" s="32">
        <f t="shared" ca="1" si="18"/>
        <v>393.87999999999926</v>
      </c>
      <c r="BQ51" s="32">
        <f t="shared" ca="1" si="19"/>
        <v>160.34000000000023</v>
      </c>
      <c r="BR51" s="32">
        <f t="shared" ca="1" si="20"/>
        <v>2.8799999999999963</v>
      </c>
      <c r="BS51" s="32">
        <f t="shared" ca="1" si="21"/>
        <v>14.690000000000147</v>
      </c>
      <c r="BT51" s="32">
        <f t="shared" ca="1" si="22"/>
        <v>0.84000000000001163</v>
      </c>
      <c r="BU51" s="32">
        <f t="shared" ca="1" si="23"/>
        <v>49.830000000000112</v>
      </c>
      <c r="BV51" s="32">
        <f t="shared" ca="1" si="24"/>
        <v>197.91999999999831</v>
      </c>
      <c r="BW51" s="32">
        <f t="shared" ca="1" si="25"/>
        <v>353.83000000000095</v>
      </c>
      <c r="BX51" s="32">
        <f t="shared" ca="1" si="26"/>
        <v>480.43000000001047</v>
      </c>
    </row>
    <row r="52" spans="1:76" x14ac:dyDescent="0.25">
      <c r="A52" t="s">
        <v>450</v>
      </c>
      <c r="B52" s="1" t="s">
        <v>76</v>
      </c>
      <c r="C52" t="str">
        <f t="shared" ca="1" si="2"/>
        <v>SPCIMP</v>
      </c>
      <c r="D52" t="str">
        <f t="shared" ca="1" si="3"/>
        <v>Alberta-Saskatchewan Intertie - Import</v>
      </c>
      <c r="E52" s="31">
        <f ca="1">'Module C Corrected'!CW52-'Module C Initial'!CW52</f>
        <v>49.059999999999945</v>
      </c>
      <c r="F52" s="31">
        <f ca="1">'Module C Corrected'!CX52-'Module C Initial'!CX52</f>
        <v>640.82999999999993</v>
      </c>
      <c r="G52" s="31">
        <f ca="1">'Module C Corrected'!CY52-'Module C Initial'!CY52</f>
        <v>95.139999999999986</v>
      </c>
      <c r="H52" s="31">
        <f ca="1">'Module C Corrected'!CZ52-'Module C Initial'!CZ52</f>
        <v>0</v>
      </c>
      <c r="I52" s="31">
        <f ca="1">'Module C Corrected'!DA52-'Module C Initial'!DA52</f>
        <v>13.529999999999987</v>
      </c>
      <c r="J52" s="31">
        <f ca="1">'Module C Corrected'!DB52-'Module C Initial'!DB52</f>
        <v>113.26999999999998</v>
      </c>
      <c r="K52" s="31">
        <f ca="1">'Module C Corrected'!DC52-'Module C Initial'!DC52</f>
        <v>0</v>
      </c>
      <c r="L52" s="31">
        <f ca="1">'Module C Corrected'!DD52-'Module C Initial'!DD52</f>
        <v>0</v>
      </c>
      <c r="M52" s="31">
        <f ca="1">'Module C Corrected'!DE52-'Module C Initial'!DE52</f>
        <v>24.75</v>
      </c>
      <c r="N52" s="31">
        <f ca="1">'Module C Corrected'!DF52-'Module C Initial'!DF52</f>
        <v>319.52999999999975</v>
      </c>
      <c r="O52" s="31">
        <f ca="1">'Module C Corrected'!DG52-'Module C Initial'!DG52</f>
        <v>10.649999999999991</v>
      </c>
      <c r="P52" s="31">
        <f ca="1">'Module C Corrected'!DH52-'Module C Initial'!DH52</f>
        <v>82.469999999999914</v>
      </c>
      <c r="Q52" s="32">
        <f ca="1">'Module C Corrected'!DI52-'Module C Initial'!DI52</f>
        <v>2.4500000000000028</v>
      </c>
      <c r="R52" s="32">
        <f ca="1">'Module C Corrected'!DJ52-'Module C Initial'!DJ52</f>
        <v>32.04000000000002</v>
      </c>
      <c r="S52" s="32">
        <f ca="1">'Module C Corrected'!DK52-'Module C Initial'!DK52</f>
        <v>4.759999999999998</v>
      </c>
      <c r="T52" s="32">
        <f ca="1">'Module C Corrected'!DL52-'Module C Initial'!DL52</f>
        <v>0</v>
      </c>
      <c r="U52" s="32">
        <f ca="1">'Module C Corrected'!DM52-'Module C Initial'!DM52</f>
        <v>0.66999999999999993</v>
      </c>
      <c r="V52" s="32">
        <f ca="1">'Module C Corrected'!DN52-'Module C Initial'!DN52</f>
        <v>5.6700000000000017</v>
      </c>
      <c r="W52" s="32">
        <f ca="1">'Module C Corrected'!DO52-'Module C Initial'!DO52</f>
        <v>0</v>
      </c>
      <c r="X52" s="32">
        <f ca="1">'Module C Corrected'!DP52-'Module C Initial'!DP52</f>
        <v>0</v>
      </c>
      <c r="Y52" s="32">
        <f ca="1">'Module C Corrected'!DQ52-'Module C Initial'!DQ52</f>
        <v>1.2300000000000004</v>
      </c>
      <c r="Z52" s="32">
        <f ca="1">'Module C Corrected'!DR52-'Module C Initial'!DR52</f>
        <v>15.97999999999999</v>
      </c>
      <c r="AA52" s="32">
        <f ca="1">'Module C Corrected'!DS52-'Module C Initial'!DS52</f>
        <v>0.53000000000000025</v>
      </c>
      <c r="AB52" s="32">
        <f ca="1">'Module C Corrected'!DT52-'Module C Initial'!DT52</f>
        <v>4.1299999999999955</v>
      </c>
      <c r="AC52" s="31">
        <f ca="1">'Module C Corrected'!DU52-'Module C Initial'!DU52</f>
        <v>14.509999999999991</v>
      </c>
      <c r="AD52" s="31">
        <f ca="1">'Module C Corrected'!DV52-'Module C Initial'!DV52</f>
        <v>188.51</v>
      </c>
      <c r="AE52" s="31">
        <f ca="1">'Module C Corrected'!DW52-'Module C Initial'!DW52</f>
        <v>27.840000000000003</v>
      </c>
      <c r="AF52" s="31">
        <f ca="1">'Module C Corrected'!DX52-'Module C Initial'!DX52</f>
        <v>0</v>
      </c>
      <c r="AG52" s="31">
        <f ca="1">'Module C Corrected'!DY52-'Module C Initial'!DY52</f>
        <v>3.9199999999999946</v>
      </c>
      <c r="AH52" s="31">
        <f ca="1">'Module C Corrected'!DZ52-'Module C Initial'!DZ52</f>
        <v>32.579999999999984</v>
      </c>
      <c r="AI52" s="31">
        <f ca="1">'Module C Corrected'!EA52-'Module C Initial'!EA52</f>
        <v>0</v>
      </c>
      <c r="AJ52" s="31">
        <f ca="1">'Module C Corrected'!EB52-'Module C Initial'!EB52</f>
        <v>0</v>
      </c>
      <c r="AK52" s="31">
        <f ca="1">'Module C Corrected'!EC52-'Module C Initial'!EC52</f>
        <v>6.9699999999999989</v>
      </c>
      <c r="AL52" s="31">
        <f ca="1">'Module C Corrected'!ED52-'Module C Initial'!ED52</f>
        <v>89.229999999999905</v>
      </c>
      <c r="AM52" s="31">
        <f ca="1">'Module C Corrected'!EE52-'Module C Initial'!EE52</f>
        <v>2.9500000000000028</v>
      </c>
      <c r="AN52" s="31">
        <f ca="1">'Module C Corrected'!EF52-'Module C Initial'!EF52</f>
        <v>22.649999999999977</v>
      </c>
      <c r="AO52" s="32">
        <f t="shared" ca="1" si="30"/>
        <v>66.019999999999939</v>
      </c>
      <c r="AP52" s="32">
        <f t="shared" ca="1" si="30"/>
        <v>861.37999999999988</v>
      </c>
      <c r="AQ52" s="32">
        <f t="shared" ca="1" si="30"/>
        <v>127.73999999999998</v>
      </c>
      <c r="AR52" s="32">
        <f t="shared" ca="1" si="30"/>
        <v>0</v>
      </c>
      <c r="AS52" s="32">
        <f t="shared" ca="1" si="30"/>
        <v>18.119999999999983</v>
      </c>
      <c r="AT52" s="32">
        <f t="shared" ca="1" si="30"/>
        <v>151.51999999999998</v>
      </c>
      <c r="AU52" s="32">
        <f t="shared" ca="1" si="30"/>
        <v>0</v>
      </c>
      <c r="AV52" s="32">
        <f t="shared" ca="1" si="30"/>
        <v>0</v>
      </c>
      <c r="AW52" s="32">
        <f t="shared" ca="1" si="30"/>
        <v>32.950000000000003</v>
      </c>
      <c r="AX52" s="32">
        <f t="shared" ca="1" si="30"/>
        <v>424.73999999999967</v>
      </c>
      <c r="AY52" s="32">
        <f t="shared" ca="1" si="30"/>
        <v>14.129999999999995</v>
      </c>
      <c r="AZ52" s="32">
        <f t="shared" ca="1" si="30"/>
        <v>109.24999999999989</v>
      </c>
      <c r="BA52" s="31">
        <f t="shared" ca="1" si="28"/>
        <v>0.81</v>
      </c>
      <c r="BB52" s="31">
        <f t="shared" ca="1" si="5"/>
        <v>10.64</v>
      </c>
      <c r="BC52" s="31">
        <f t="shared" ca="1" si="6"/>
        <v>1.58</v>
      </c>
      <c r="BD52" s="31">
        <f t="shared" ca="1" si="7"/>
        <v>0</v>
      </c>
      <c r="BE52" s="31">
        <f t="shared" ca="1" si="8"/>
        <v>0.22</v>
      </c>
      <c r="BF52" s="31">
        <f t="shared" ca="1" si="9"/>
        <v>1.88</v>
      </c>
      <c r="BG52" s="31">
        <f t="shared" ca="1" si="10"/>
        <v>0</v>
      </c>
      <c r="BH52" s="31">
        <f t="shared" ca="1" si="11"/>
        <v>0</v>
      </c>
      <c r="BI52" s="31">
        <f t="shared" ca="1" si="12"/>
        <v>0.41</v>
      </c>
      <c r="BJ52" s="31">
        <f t="shared" ca="1" si="13"/>
        <v>5.31</v>
      </c>
      <c r="BK52" s="31">
        <f t="shared" ca="1" si="14"/>
        <v>0.18</v>
      </c>
      <c r="BL52" s="31">
        <f t="shared" ca="1" si="15"/>
        <v>1.37</v>
      </c>
      <c r="BM52" s="32">
        <f t="shared" ca="1" si="29"/>
        <v>66.829999999999941</v>
      </c>
      <c r="BN52" s="32">
        <f t="shared" ca="1" si="16"/>
        <v>872.01999999999987</v>
      </c>
      <c r="BO52" s="32">
        <f t="shared" ca="1" si="17"/>
        <v>129.32</v>
      </c>
      <c r="BP52" s="32">
        <f t="shared" ca="1" si="18"/>
        <v>0</v>
      </c>
      <c r="BQ52" s="32">
        <f t="shared" ca="1" si="19"/>
        <v>18.339999999999982</v>
      </c>
      <c r="BR52" s="32">
        <f t="shared" ca="1" si="20"/>
        <v>153.39999999999998</v>
      </c>
      <c r="BS52" s="32">
        <f t="shared" ca="1" si="21"/>
        <v>0</v>
      </c>
      <c r="BT52" s="32">
        <f t="shared" ca="1" si="22"/>
        <v>0</v>
      </c>
      <c r="BU52" s="32">
        <f t="shared" ca="1" si="23"/>
        <v>33.36</v>
      </c>
      <c r="BV52" s="32">
        <f t="shared" ca="1" si="24"/>
        <v>430.04999999999967</v>
      </c>
      <c r="BW52" s="32">
        <f t="shared" ca="1" si="25"/>
        <v>14.309999999999995</v>
      </c>
      <c r="BX52" s="32">
        <f t="shared" ca="1" si="26"/>
        <v>110.61999999999989</v>
      </c>
    </row>
    <row r="53" spans="1:76" x14ac:dyDescent="0.25">
      <c r="A53" t="s">
        <v>451</v>
      </c>
      <c r="B53" s="1" t="s">
        <v>66</v>
      </c>
      <c r="C53" t="str">
        <f t="shared" ca="1" si="2"/>
        <v>BCHIMP</v>
      </c>
      <c r="D53" t="str">
        <f t="shared" ca="1" si="3"/>
        <v>Alberta-BC Intertie - Import</v>
      </c>
      <c r="E53" s="31">
        <f ca="1">'Module C Corrected'!CW53-'Module C Initial'!CW53</f>
        <v>4.8400000000000318</v>
      </c>
      <c r="F53" s="31">
        <f ca="1">'Module C Corrected'!CX53-'Module C Initial'!CX53</f>
        <v>1.9799999999999613</v>
      </c>
      <c r="G53" s="31">
        <f ca="1">'Module C Corrected'!CY53-'Module C Initial'!CY53</f>
        <v>0.37999999999999545</v>
      </c>
      <c r="H53" s="31">
        <f ca="1">'Module C Corrected'!CZ53-'Module C Initial'!CZ53</f>
        <v>9.8499999999999091</v>
      </c>
      <c r="I53" s="31">
        <f ca="1">'Module C Corrected'!DA53-'Module C Initial'!DA53</f>
        <v>0</v>
      </c>
      <c r="J53" s="31">
        <f ca="1">'Module C Corrected'!DB53-'Module C Initial'!DB53</f>
        <v>0</v>
      </c>
      <c r="K53" s="31">
        <f ca="1">'Module C Corrected'!DC53-'Module C Initial'!DC53</f>
        <v>23.679999999999836</v>
      </c>
      <c r="L53" s="31">
        <f ca="1">'Module C Corrected'!DD53-'Module C Initial'!DD53</f>
        <v>2.6400000000000432</v>
      </c>
      <c r="M53" s="31">
        <f ca="1">'Module C Corrected'!DE53-'Module C Initial'!DE53</f>
        <v>7.4600000000000364</v>
      </c>
      <c r="N53" s="31">
        <f ca="1">'Module C Corrected'!DF53-'Module C Initial'!DF53</f>
        <v>3.2099999999999795</v>
      </c>
      <c r="O53" s="31">
        <f ca="1">'Module C Corrected'!DG53-'Module C Initial'!DG53</f>
        <v>0</v>
      </c>
      <c r="P53" s="31">
        <f ca="1">'Module C Corrected'!DH53-'Module C Initial'!DH53</f>
        <v>2.7999999999999545</v>
      </c>
      <c r="Q53" s="32">
        <f ca="1">'Module C Corrected'!DI53-'Module C Initial'!DI53</f>
        <v>0.24000000000000199</v>
      </c>
      <c r="R53" s="32">
        <f ca="1">'Module C Corrected'!DJ53-'Module C Initial'!DJ53</f>
        <v>9.9999999999999645E-2</v>
      </c>
      <c r="S53" s="32">
        <f ca="1">'Module C Corrected'!DK53-'Module C Initial'!DK53</f>
        <v>2.0000000000000018E-2</v>
      </c>
      <c r="T53" s="32">
        <f ca="1">'Module C Corrected'!DL53-'Module C Initial'!DL53</f>
        <v>0.49000000000000199</v>
      </c>
      <c r="U53" s="32">
        <f ca="1">'Module C Corrected'!DM53-'Module C Initial'!DM53</f>
        <v>0</v>
      </c>
      <c r="V53" s="32">
        <f ca="1">'Module C Corrected'!DN53-'Module C Initial'!DN53</f>
        <v>0</v>
      </c>
      <c r="W53" s="32">
        <f ca="1">'Module C Corrected'!DO53-'Module C Initial'!DO53</f>
        <v>1.1899999999999977</v>
      </c>
      <c r="X53" s="32">
        <f ca="1">'Module C Corrected'!DP53-'Module C Initial'!DP53</f>
        <v>0.12999999999999901</v>
      </c>
      <c r="Y53" s="32">
        <f ca="1">'Module C Corrected'!DQ53-'Module C Initial'!DQ53</f>
        <v>0.36999999999999744</v>
      </c>
      <c r="Z53" s="32">
        <f ca="1">'Module C Corrected'!DR53-'Module C Initial'!DR53</f>
        <v>0.17000000000000171</v>
      </c>
      <c r="AA53" s="32">
        <f ca="1">'Module C Corrected'!DS53-'Module C Initial'!DS53</f>
        <v>0</v>
      </c>
      <c r="AB53" s="32">
        <f ca="1">'Module C Corrected'!DT53-'Module C Initial'!DT53</f>
        <v>0.14000000000000057</v>
      </c>
      <c r="AC53" s="31">
        <f ca="1">'Module C Corrected'!DU53-'Module C Initial'!DU53</f>
        <v>1.4299999999999784</v>
      </c>
      <c r="AD53" s="31">
        <f ca="1">'Module C Corrected'!DV53-'Module C Initial'!DV53</f>
        <v>0.57999999999999829</v>
      </c>
      <c r="AE53" s="31">
        <f ca="1">'Module C Corrected'!DW53-'Module C Initial'!DW53</f>
        <v>0.10999999999999943</v>
      </c>
      <c r="AF53" s="31">
        <f ca="1">'Module C Corrected'!DX53-'Module C Initial'!DX53</f>
        <v>2.8600000000000136</v>
      </c>
      <c r="AG53" s="31">
        <f ca="1">'Module C Corrected'!DY53-'Module C Initial'!DY53</f>
        <v>0</v>
      </c>
      <c r="AH53" s="31">
        <f ca="1">'Module C Corrected'!DZ53-'Module C Initial'!DZ53</f>
        <v>0</v>
      </c>
      <c r="AI53" s="31">
        <f ca="1">'Module C Corrected'!EA53-'Module C Initial'!EA53</f>
        <v>6.7699999999999818</v>
      </c>
      <c r="AJ53" s="31">
        <f ca="1">'Module C Corrected'!EB53-'Module C Initial'!EB53</f>
        <v>0.75</v>
      </c>
      <c r="AK53" s="31">
        <f ca="1">'Module C Corrected'!EC53-'Module C Initial'!EC53</f>
        <v>2.1000000000000227</v>
      </c>
      <c r="AL53" s="31">
        <f ca="1">'Module C Corrected'!ED53-'Module C Initial'!ED53</f>
        <v>0.89000000000000057</v>
      </c>
      <c r="AM53" s="31">
        <f ca="1">'Module C Corrected'!EE53-'Module C Initial'!EE53</f>
        <v>0</v>
      </c>
      <c r="AN53" s="31">
        <f ca="1">'Module C Corrected'!EF53-'Module C Initial'!EF53</f>
        <v>0.76000000000000512</v>
      </c>
      <c r="AO53" s="32">
        <f t="shared" ca="1" si="30"/>
        <v>6.5100000000000122</v>
      </c>
      <c r="AP53" s="32">
        <f t="shared" ca="1" si="30"/>
        <v>2.6599999999999593</v>
      </c>
      <c r="AQ53" s="32">
        <f t="shared" ca="1" si="30"/>
        <v>0.5099999999999949</v>
      </c>
      <c r="AR53" s="32">
        <f t="shared" ca="1" si="30"/>
        <v>13.199999999999925</v>
      </c>
      <c r="AS53" s="32">
        <f t="shared" ca="1" si="30"/>
        <v>0</v>
      </c>
      <c r="AT53" s="32">
        <f t="shared" ca="1" si="30"/>
        <v>0</v>
      </c>
      <c r="AU53" s="32">
        <f t="shared" ca="1" si="30"/>
        <v>31.639999999999816</v>
      </c>
      <c r="AV53" s="32">
        <f t="shared" ca="1" si="30"/>
        <v>3.5200000000000422</v>
      </c>
      <c r="AW53" s="32">
        <f t="shared" ca="1" si="30"/>
        <v>9.9300000000000566</v>
      </c>
      <c r="AX53" s="32">
        <f t="shared" ca="1" si="30"/>
        <v>4.2699999999999818</v>
      </c>
      <c r="AY53" s="32">
        <f t="shared" ca="1" si="30"/>
        <v>0</v>
      </c>
      <c r="AZ53" s="32">
        <f t="shared" ca="1" si="30"/>
        <v>3.6999999999999602</v>
      </c>
      <c r="BA53" s="31">
        <f t="shared" ca="1" si="28"/>
        <v>0.08</v>
      </c>
      <c r="BB53" s="31">
        <f t="shared" ca="1" si="5"/>
        <v>0.03</v>
      </c>
      <c r="BC53" s="31">
        <f t="shared" ca="1" si="6"/>
        <v>0.01</v>
      </c>
      <c r="BD53" s="31">
        <f t="shared" ca="1" si="7"/>
        <v>0.16</v>
      </c>
      <c r="BE53" s="31">
        <f t="shared" ca="1" si="8"/>
        <v>0</v>
      </c>
      <c r="BF53" s="31">
        <f t="shared" ca="1" si="9"/>
        <v>0</v>
      </c>
      <c r="BG53" s="31">
        <f t="shared" ca="1" si="10"/>
        <v>0.39</v>
      </c>
      <c r="BH53" s="31">
        <f t="shared" ca="1" si="11"/>
        <v>0.04</v>
      </c>
      <c r="BI53" s="31">
        <f t="shared" ca="1" si="12"/>
        <v>0.12</v>
      </c>
      <c r="BJ53" s="31">
        <f t="shared" ca="1" si="13"/>
        <v>0.05</v>
      </c>
      <c r="BK53" s="31">
        <f t="shared" ca="1" si="14"/>
        <v>0</v>
      </c>
      <c r="BL53" s="31">
        <f t="shared" ca="1" si="15"/>
        <v>0.05</v>
      </c>
      <c r="BM53" s="32">
        <f t="shared" ca="1" si="29"/>
        <v>6.5900000000000123</v>
      </c>
      <c r="BN53" s="32">
        <f t="shared" ca="1" si="16"/>
        <v>2.6899999999999591</v>
      </c>
      <c r="BO53" s="32">
        <f t="shared" ca="1" si="17"/>
        <v>0.51999999999999491</v>
      </c>
      <c r="BP53" s="32">
        <f t="shared" ca="1" si="18"/>
        <v>13.359999999999925</v>
      </c>
      <c r="BQ53" s="32">
        <f t="shared" ca="1" si="19"/>
        <v>0</v>
      </c>
      <c r="BR53" s="32">
        <f t="shared" ca="1" si="20"/>
        <v>0</v>
      </c>
      <c r="BS53" s="32">
        <f t="shared" ca="1" si="21"/>
        <v>32.029999999999816</v>
      </c>
      <c r="BT53" s="32">
        <f t="shared" ca="1" si="22"/>
        <v>3.5600000000000422</v>
      </c>
      <c r="BU53" s="32">
        <f t="shared" ca="1" si="23"/>
        <v>10.050000000000056</v>
      </c>
      <c r="BV53" s="32">
        <f t="shared" ca="1" si="24"/>
        <v>4.3199999999999816</v>
      </c>
      <c r="BW53" s="32">
        <f t="shared" ca="1" si="25"/>
        <v>0</v>
      </c>
      <c r="BX53" s="32">
        <f t="shared" ca="1" si="26"/>
        <v>3.74999999999996</v>
      </c>
    </row>
    <row r="54" spans="1:76" x14ac:dyDescent="0.25">
      <c r="A54" t="s">
        <v>451</v>
      </c>
      <c r="B54" s="1" t="s">
        <v>67</v>
      </c>
      <c r="C54" t="str">
        <f t="shared" ca="1" si="2"/>
        <v>BCHEXP</v>
      </c>
      <c r="D54" t="str">
        <f t="shared" ca="1" si="3"/>
        <v>Alberta-BC Intertie - Export</v>
      </c>
      <c r="E54" s="31">
        <f ca="1">'Module C Corrected'!CW54-'Module C Initial'!CW54</f>
        <v>0</v>
      </c>
      <c r="F54" s="31">
        <f ca="1">'Module C Corrected'!CX54-'Module C Initial'!CX54</f>
        <v>0</v>
      </c>
      <c r="G54" s="31">
        <f ca="1">'Module C Corrected'!CY54-'Module C Initial'!CY54</f>
        <v>0</v>
      </c>
      <c r="H54" s="31">
        <f ca="1">'Module C Corrected'!CZ54-'Module C Initial'!CZ54</f>
        <v>0</v>
      </c>
      <c r="I54" s="31">
        <f ca="1">'Module C Corrected'!DA54-'Module C Initial'!DA54</f>
        <v>0</v>
      </c>
      <c r="J54" s="31">
        <f ca="1">'Module C Corrected'!DB54-'Module C Initial'!DB54</f>
        <v>0</v>
      </c>
      <c r="K54" s="31">
        <f ca="1">'Module C Corrected'!DC54-'Module C Initial'!DC54</f>
        <v>0</v>
      </c>
      <c r="L54" s="31">
        <f ca="1">'Module C Corrected'!DD54-'Module C Initial'!DD54</f>
        <v>0</v>
      </c>
      <c r="M54" s="31">
        <f ca="1">'Module C Corrected'!DE54-'Module C Initial'!DE54</f>
        <v>0</v>
      </c>
      <c r="N54" s="31">
        <f ca="1">'Module C Corrected'!DF54-'Module C Initial'!DF54</f>
        <v>0</v>
      </c>
      <c r="O54" s="31">
        <f ca="1">'Module C Corrected'!DG54-'Module C Initial'!DG54</f>
        <v>0</v>
      </c>
      <c r="P54" s="31">
        <f ca="1">'Module C Corrected'!DH54-'Module C Initial'!DH54</f>
        <v>0</v>
      </c>
      <c r="Q54" s="32">
        <f ca="1">'Module C Corrected'!DI54-'Module C Initial'!DI54</f>
        <v>0</v>
      </c>
      <c r="R54" s="32">
        <f ca="1">'Module C Corrected'!DJ54-'Module C Initial'!DJ54</f>
        <v>0</v>
      </c>
      <c r="S54" s="32">
        <f ca="1">'Module C Corrected'!DK54-'Module C Initial'!DK54</f>
        <v>0</v>
      </c>
      <c r="T54" s="32">
        <f ca="1">'Module C Corrected'!DL54-'Module C Initial'!DL54</f>
        <v>0</v>
      </c>
      <c r="U54" s="32">
        <f ca="1">'Module C Corrected'!DM54-'Module C Initial'!DM54</f>
        <v>0</v>
      </c>
      <c r="V54" s="32">
        <f ca="1">'Module C Corrected'!DN54-'Module C Initial'!DN54</f>
        <v>0</v>
      </c>
      <c r="W54" s="32">
        <f ca="1">'Module C Corrected'!DO54-'Module C Initial'!DO54</f>
        <v>0</v>
      </c>
      <c r="X54" s="32">
        <f ca="1">'Module C Corrected'!DP54-'Module C Initial'!DP54</f>
        <v>0</v>
      </c>
      <c r="Y54" s="32">
        <f ca="1">'Module C Corrected'!DQ54-'Module C Initial'!DQ54</f>
        <v>0</v>
      </c>
      <c r="Z54" s="32">
        <f ca="1">'Module C Corrected'!DR54-'Module C Initial'!DR54</f>
        <v>0</v>
      </c>
      <c r="AA54" s="32">
        <f ca="1">'Module C Corrected'!DS54-'Module C Initial'!DS54</f>
        <v>0</v>
      </c>
      <c r="AB54" s="32">
        <f ca="1">'Module C Corrected'!DT54-'Module C Initial'!DT54</f>
        <v>0</v>
      </c>
      <c r="AC54" s="31">
        <f ca="1">'Module C Corrected'!DU54-'Module C Initial'!DU54</f>
        <v>0</v>
      </c>
      <c r="AD54" s="31">
        <f ca="1">'Module C Corrected'!DV54-'Module C Initial'!DV54</f>
        <v>0</v>
      </c>
      <c r="AE54" s="31">
        <f ca="1">'Module C Corrected'!DW54-'Module C Initial'!DW54</f>
        <v>0</v>
      </c>
      <c r="AF54" s="31">
        <f ca="1">'Module C Corrected'!DX54-'Module C Initial'!DX54</f>
        <v>0</v>
      </c>
      <c r="AG54" s="31">
        <f ca="1">'Module C Corrected'!DY54-'Module C Initial'!DY54</f>
        <v>0</v>
      </c>
      <c r="AH54" s="31">
        <f ca="1">'Module C Corrected'!DZ54-'Module C Initial'!DZ54</f>
        <v>0</v>
      </c>
      <c r="AI54" s="31">
        <f ca="1">'Module C Corrected'!EA54-'Module C Initial'!EA54</f>
        <v>0</v>
      </c>
      <c r="AJ54" s="31">
        <f ca="1">'Module C Corrected'!EB54-'Module C Initial'!EB54</f>
        <v>0</v>
      </c>
      <c r="AK54" s="31">
        <f ca="1">'Module C Corrected'!EC54-'Module C Initial'!EC54</f>
        <v>0</v>
      </c>
      <c r="AL54" s="31">
        <f ca="1">'Module C Corrected'!ED54-'Module C Initial'!ED54</f>
        <v>0</v>
      </c>
      <c r="AM54" s="31">
        <f ca="1">'Module C Corrected'!EE54-'Module C Initial'!EE54</f>
        <v>0</v>
      </c>
      <c r="AN54" s="31">
        <f ca="1">'Module C Corrected'!EF54-'Module C Initial'!EF54</f>
        <v>0</v>
      </c>
      <c r="AO54" s="32">
        <f t="shared" ca="1" si="30"/>
        <v>0</v>
      </c>
      <c r="AP54" s="32">
        <f t="shared" ca="1" si="30"/>
        <v>0</v>
      </c>
      <c r="AQ54" s="32">
        <f t="shared" ca="1" si="30"/>
        <v>0</v>
      </c>
      <c r="AR54" s="32">
        <f t="shared" ca="1" si="30"/>
        <v>0</v>
      </c>
      <c r="AS54" s="32">
        <f t="shared" ca="1" si="30"/>
        <v>0</v>
      </c>
      <c r="AT54" s="32">
        <f t="shared" ca="1" si="30"/>
        <v>0</v>
      </c>
      <c r="AU54" s="32">
        <f t="shared" ca="1" si="30"/>
        <v>0</v>
      </c>
      <c r="AV54" s="32">
        <f t="shared" ca="1" si="30"/>
        <v>0</v>
      </c>
      <c r="AW54" s="32">
        <f t="shared" ca="1" si="30"/>
        <v>0</v>
      </c>
      <c r="AX54" s="32">
        <f t="shared" ca="1" si="30"/>
        <v>0</v>
      </c>
      <c r="AY54" s="32">
        <f t="shared" ca="1" si="30"/>
        <v>0</v>
      </c>
      <c r="AZ54" s="32">
        <f t="shared" ca="1" si="30"/>
        <v>0</v>
      </c>
      <c r="BA54" s="31">
        <f t="shared" ca="1" si="28"/>
        <v>0</v>
      </c>
      <c r="BB54" s="31">
        <f t="shared" ca="1" si="5"/>
        <v>0</v>
      </c>
      <c r="BC54" s="31">
        <f t="shared" ca="1" si="6"/>
        <v>0</v>
      </c>
      <c r="BD54" s="31">
        <f t="shared" ca="1" si="7"/>
        <v>0</v>
      </c>
      <c r="BE54" s="31">
        <f t="shared" ca="1" si="8"/>
        <v>0</v>
      </c>
      <c r="BF54" s="31">
        <f t="shared" ca="1" si="9"/>
        <v>0</v>
      </c>
      <c r="BG54" s="31">
        <f t="shared" ca="1" si="10"/>
        <v>0</v>
      </c>
      <c r="BH54" s="31">
        <f t="shared" ca="1" si="11"/>
        <v>0</v>
      </c>
      <c r="BI54" s="31">
        <f t="shared" ca="1" si="12"/>
        <v>0</v>
      </c>
      <c r="BJ54" s="31">
        <f t="shared" ca="1" si="13"/>
        <v>0</v>
      </c>
      <c r="BK54" s="31">
        <f t="shared" ca="1" si="14"/>
        <v>0</v>
      </c>
      <c r="BL54" s="31">
        <f t="shared" ca="1" si="15"/>
        <v>0</v>
      </c>
      <c r="BM54" s="32">
        <f t="shared" ca="1" si="29"/>
        <v>0</v>
      </c>
      <c r="BN54" s="32">
        <f t="shared" ca="1" si="16"/>
        <v>0</v>
      </c>
      <c r="BO54" s="32">
        <f t="shared" ca="1" si="17"/>
        <v>0</v>
      </c>
      <c r="BP54" s="32">
        <f t="shared" ca="1" si="18"/>
        <v>0</v>
      </c>
      <c r="BQ54" s="32">
        <f t="shared" ca="1" si="19"/>
        <v>0</v>
      </c>
      <c r="BR54" s="32">
        <f t="shared" ca="1" si="20"/>
        <v>0</v>
      </c>
      <c r="BS54" s="32">
        <f t="shared" ca="1" si="21"/>
        <v>0</v>
      </c>
      <c r="BT54" s="32">
        <f t="shared" ca="1" si="22"/>
        <v>0</v>
      </c>
      <c r="BU54" s="32">
        <f t="shared" ca="1" si="23"/>
        <v>0</v>
      </c>
      <c r="BV54" s="32">
        <f t="shared" ca="1" si="24"/>
        <v>0</v>
      </c>
      <c r="BW54" s="32">
        <f t="shared" ca="1" si="25"/>
        <v>0</v>
      </c>
      <c r="BX54" s="32">
        <f t="shared" ca="1" si="26"/>
        <v>0</v>
      </c>
    </row>
    <row r="55" spans="1:76" x14ac:dyDescent="0.25">
      <c r="A55" t="s">
        <v>450</v>
      </c>
      <c r="B55" s="1" t="s">
        <v>77</v>
      </c>
      <c r="C55" t="str">
        <f t="shared" ca="1" si="2"/>
        <v>BCHEXP</v>
      </c>
      <c r="D55" t="str">
        <f t="shared" ca="1" si="3"/>
        <v>Alberta-BC Intertie - Export</v>
      </c>
      <c r="E55" s="31">
        <f ca="1">'Module C Corrected'!CW55-'Module C Initial'!CW55</f>
        <v>0</v>
      </c>
      <c r="F55" s="31">
        <f ca="1">'Module C Corrected'!CX55-'Module C Initial'!CX55</f>
        <v>0</v>
      </c>
      <c r="G55" s="31">
        <f ca="1">'Module C Corrected'!CY55-'Module C Initial'!CY55</f>
        <v>0</v>
      </c>
      <c r="H55" s="31">
        <f ca="1">'Module C Corrected'!CZ55-'Module C Initial'!CZ55</f>
        <v>0</v>
      </c>
      <c r="I55" s="31">
        <f ca="1">'Module C Corrected'!DA55-'Module C Initial'!DA55</f>
        <v>0</v>
      </c>
      <c r="J55" s="31">
        <f ca="1">'Module C Corrected'!DB55-'Module C Initial'!DB55</f>
        <v>0</v>
      </c>
      <c r="K55" s="31">
        <f ca="1">'Module C Corrected'!DC55-'Module C Initial'!DC55</f>
        <v>0</v>
      </c>
      <c r="L55" s="31">
        <f ca="1">'Module C Corrected'!DD55-'Module C Initial'!DD55</f>
        <v>0</v>
      </c>
      <c r="M55" s="31">
        <f ca="1">'Module C Corrected'!DE55-'Module C Initial'!DE55</f>
        <v>0</v>
      </c>
      <c r="N55" s="31">
        <f ca="1">'Module C Corrected'!DF55-'Module C Initial'!DF55</f>
        <v>0</v>
      </c>
      <c r="O55" s="31">
        <f ca="1">'Module C Corrected'!DG55-'Module C Initial'!DG55</f>
        <v>0</v>
      </c>
      <c r="P55" s="31">
        <f ca="1">'Module C Corrected'!DH55-'Module C Initial'!DH55</f>
        <v>0</v>
      </c>
      <c r="Q55" s="32">
        <f ca="1">'Module C Corrected'!DI55-'Module C Initial'!DI55</f>
        <v>0</v>
      </c>
      <c r="R55" s="32">
        <f ca="1">'Module C Corrected'!DJ55-'Module C Initial'!DJ55</f>
        <v>0</v>
      </c>
      <c r="S55" s="32">
        <f ca="1">'Module C Corrected'!DK55-'Module C Initial'!DK55</f>
        <v>0</v>
      </c>
      <c r="T55" s="32">
        <f ca="1">'Module C Corrected'!DL55-'Module C Initial'!DL55</f>
        <v>0</v>
      </c>
      <c r="U55" s="32">
        <f ca="1">'Module C Corrected'!DM55-'Module C Initial'!DM55</f>
        <v>0</v>
      </c>
      <c r="V55" s="32">
        <f ca="1">'Module C Corrected'!DN55-'Module C Initial'!DN55</f>
        <v>0</v>
      </c>
      <c r="W55" s="32">
        <f ca="1">'Module C Corrected'!DO55-'Module C Initial'!DO55</f>
        <v>0</v>
      </c>
      <c r="X55" s="32">
        <f ca="1">'Module C Corrected'!DP55-'Module C Initial'!DP55</f>
        <v>0</v>
      </c>
      <c r="Y55" s="32">
        <f ca="1">'Module C Corrected'!DQ55-'Module C Initial'!DQ55</f>
        <v>0</v>
      </c>
      <c r="Z55" s="32">
        <f ca="1">'Module C Corrected'!DR55-'Module C Initial'!DR55</f>
        <v>0</v>
      </c>
      <c r="AA55" s="32">
        <f ca="1">'Module C Corrected'!DS55-'Module C Initial'!DS55</f>
        <v>0</v>
      </c>
      <c r="AB55" s="32">
        <f ca="1">'Module C Corrected'!DT55-'Module C Initial'!DT55</f>
        <v>0</v>
      </c>
      <c r="AC55" s="31">
        <f ca="1">'Module C Corrected'!DU55-'Module C Initial'!DU55</f>
        <v>0</v>
      </c>
      <c r="AD55" s="31">
        <f ca="1">'Module C Corrected'!DV55-'Module C Initial'!DV55</f>
        <v>0</v>
      </c>
      <c r="AE55" s="31">
        <f ca="1">'Module C Corrected'!DW55-'Module C Initial'!DW55</f>
        <v>0</v>
      </c>
      <c r="AF55" s="31">
        <f ca="1">'Module C Corrected'!DX55-'Module C Initial'!DX55</f>
        <v>0</v>
      </c>
      <c r="AG55" s="31">
        <f ca="1">'Module C Corrected'!DY55-'Module C Initial'!DY55</f>
        <v>0</v>
      </c>
      <c r="AH55" s="31">
        <f ca="1">'Module C Corrected'!DZ55-'Module C Initial'!DZ55</f>
        <v>0</v>
      </c>
      <c r="AI55" s="31">
        <f ca="1">'Module C Corrected'!EA55-'Module C Initial'!EA55</f>
        <v>0</v>
      </c>
      <c r="AJ55" s="31">
        <f ca="1">'Module C Corrected'!EB55-'Module C Initial'!EB55</f>
        <v>0</v>
      </c>
      <c r="AK55" s="31">
        <f ca="1">'Module C Corrected'!EC55-'Module C Initial'!EC55</f>
        <v>0</v>
      </c>
      <c r="AL55" s="31">
        <f ca="1">'Module C Corrected'!ED55-'Module C Initial'!ED55</f>
        <v>0</v>
      </c>
      <c r="AM55" s="31">
        <f ca="1">'Module C Corrected'!EE55-'Module C Initial'!EE55</f>
        <v>0</v>
      </c>
      <c r="AN55" s="31">
        <f ca="1">'Module C Corrected'!EF55-'Module C Initial'!EF55</f>
        <v>0</v>
      </c>
      <c r="AO55" s="32">
        <f t="shared" ca="1" si="30"/>
        <v>0</v>
      </c>
      <c r="AP55" s="32">
        <f t="shared" ca="1" si="30"/>
        <v>0</v>
      </c>
      <c r="AQ55" s="32">
        <f t="shared" ca="1" si="30"/>
        <v>0</v>
      </c>
      <c r="AR55" s="32">
        <f t="shared" ca="1" si="30"/>
        <v>0</v>
      </c>
      <c r="AS55" s="32">
        <f t="shared" ca="1" si="30"/>
        <v>0</v>
      </c>
      <c r="AT55" s="32">
        <f t="shared" ca="1" si="30"/>
        <v>0</v>
      </c>
      <c r="AU55" s="32">
        <f t="shared" ca="1" si="30"/>
        <v>0</v>
      </c>
      <c r="AV55" s="32">
        <f t="shared" ca="1" si="30"/>
        <v>0</v>
      </c>
      <c r="AW55" s="32">
        <f t="shared" ca="1" si="30"/>
        <v>0</v>
      </c>
      <c r="AX55" s="32">
        <f t="shared" ca="1" si="30"/>
        <v>0</v>
      </c>
      <c r="AY55" s="32">
        <f t="shared" ca="1" si="30"/>
        <v>0</v>
      </c>
      <c r="AZ55" s="32">
        <f t="shared" ca="1" si="30"/>
        <v>0</v>
      </c>
      <c r="BA55" s="31">
        <f t="shared" ca="1" si="28"/>
        <v>0</v>
      </c>
      <c r="BB55" s="31">
        <f t="shared" ca="1" si="5"/>
        <v>0</v>
      </c>
      <c r="BC55" s="31">
        <f t="shared" ca="1" si="6"/>
        <v>0</v>
      </c>
      <c r="BD55" s="31">
        <f t="shared" ca="1" si="7"/>
        <v>0</v>
      </c>
      <c r="BE55" s="31">
        <f t="shared" ca="1" si="8"/>
        <v>0</v>
      </c>
      <c r="BF55" s="31">
        <f t="shared" ca="1" si="9"/>
        <v>0</v>
      </c>
      <c r="BG55" s="31">
        <f t="shared" ca="1" si="10"/>
        <v>0</v>
      </c>
      <c r="BH55" s="31">
        <f t="shared" ca="1" si="11"/>
        <v>0</v>
      </c>
      <c r="BI55" s="31">
        <f t="shared" ca="1" si="12"/>
        <v>0</v>
      </c>
      <c r="BJ55" s="31">
        <f t="shared" ca="1" si="13"/>
        <v>0</v>
      </c>
      <c r="BK55" s="31">
        <f t="shared" ca="1" si="14"/>
        <v>0</v>
      </c>
      <c r="BL55" s="31">
        <f t="shared" ca="1" si="15"/>
        <v>0</v>
      </c>
      <c r="BM55" s="32">
        <f t="shared" ca="1" si="29"/>
        <v>0</v>
      </c>
      <c r="BN55" s="32">
        <f t="shared" ca="1" si="16"/>
        <v>0</v>
      </c>
      <c r="BO55" s="32">
        <f t="shared" ca="1" si="17"/>
        <v>0</v>
      </c>
      <c r="BP55" s="32">
        <f t="shared" ca="1" si="18"/>
        <v>0</v>
      </c>
      <c r="BQ55" s="32">
        <f t="shared" ca="1" si="19"/>
        <v>0</v>
      </c>
      <c r="BR55" s="32">
        <f t="shared" ca="1" si="20"/>
        <v>0</v>
      </c>
      <c r="BS55" s="32">
        <f t="shared" ca="1" si="21"/>
        <v>0</v>
      </c>
      <c r="BT55" s="32">
        <f t="shared" ca="1" si="22"/>
        <v>0</v>
      </c>
      <c r="BU55" s="32">
        <f t="shared" ca="1" si="23"/>
        <v>0</v>
      </c>
      <c r="BV55" s="32">
        <f t="shared" ca="1" si="24"/>
        <v>0</v>
      </c>
      <c r="BW55" s="32">
        <f t="shared" ca="1" si="25"/>
        <v>0</v>
      </c>
      <c r="BX55" s="32">
        <f t="shared" ca="1" si="26"/>
        <v>0</v>
      </c>
    </row>
    <row r="56" spans="1:76" x14ac:dyDescent="0.25">
      <c r="A56" t="s">
        <v>491</v>
      </c>
      <c r="B56" s="1" t="s">
        <v>59</v>
      </c>
      <c r="C56" t="str">
        <f t="shared" ca="1" si="2"/>
        <v>ENC1</v>
      </c>
      <c r="D56" t="str">
        <f t="shared" ca="1" si="3"/>
        <v>Clover Bar #1</v>
      </c>
      <c r="E56" s="31">
        <f ca="1">'Module C Corrected'!CW56-'Module C Initial'!CW56</f>
        <v>-46.489999999999782</v>
      </c>
      <c r="F56" s="31">
        <f ca="1">'Module C Corrected'!CX56-'Module C Initial'!CX56</f>
        <v>-26.819999999999709</v>
      </c>
      <c r="G56" s="31">
        <f ca="1">'Module C Corrected'!CY56-'Module C Initial'!CY56</f>
        <v>-83.309999999999491</v>
      </c>
      <c r="H56" s="31">
        <f ca="1">'Module C Corrected'!CZ56-'Module C Initial'!CZ56</f>
        <v>-251.54000000000087</v>
      </c>
      <c r="I56" s="31">
        <f ca="1">'Module C Corrected'!DA56-'Module C Initial'!DA56</f>
        <v>-1207.6900000000023</v>
      </c>
      <c r="J56" s="31">
        <f ca="1">'Module C Corrected'!DB56-'Module C Initial'!DB56</f>
        <v>-222.38999999999942</v>
      </c>
      <c r="K56" s="31">
        <f ca="1">'Module C Corrected'!DC56-'Module C Initial'!DC56</f>
        <v>-56.710000000000036</v>
      </c>
      <c r="L56" s="31">
        <f ca="1">'Module C Corrected'!DD56-'Module C Initial'!DD56</f>
        <v>-63.950000000000728</v>
      </c>
      <c r="M56" s="31">
        <f ca="1">'Module C Corrected'!DE56-'Module C Initial'!DE56</f>
        <v>-18.54000000000002</v>
      </c>
      <c r="N56" s="31">
        <f ca="1">'Module C Corrected'!DF56-'Module C Initial'!DF56</f>
        <v>-57.289999999999054</v>
      </c>
      <c r="O56" s="31">
        <f ca="1">'Module C Corrected'!DG56-'Module C Initial'!DG56</f>
        <v>-279.33000000000175</v>
      </c>
      <c r="P56" s="31">
        <f ca="1">'Module C Corrected'!DH56-'Module C Initial'!DH56</f>
        <v>-624.66999999999825</v>
      </c>
      <c r="Q56" s="32">
        <f ca="1">'Module C Corrected'!DI56-'Module C Initial'!DI56</f>
        <v>-2.3199999999999932</v>
      </c>
      <c r="R56" s="32">
        <f ca="1">'Module C Corrected'!DJ56-'Module C Initial'!DJ56</f>
        <v>-1.3400000000000034</v>
      </c>
      <c r="S56" s="32">
        <f ca="1">'Module C Corrected'!DK56-'Module C Initial'!DK56</f>
        <v>-4.1599999999999966</v>
      </c>
      <c r="T56" s="32">
        <f ca="1">'Module C Corrected'!DL56-'Module C Initial'!DL56</f>
        <v>-12.579999999999984</v>
      </c>
      <c r="U56" s="32">
        <f ca="1">'Module C Corrected'!DM56-'Module C Initial'!DM56</f>
        <v>-60.390000000000327</v>
      </c>
      <c r="V56" s="32">
        <f ca="1">'Module C Corrected'!DN56-'Module C Initial'!DN56</f>
        <v>-11.120000000000005</v>
      </c>
      <c r="W56" s="32">
        <f ca="1">'Module C Corrected'!DO56-'Module C Initial'!DO56</f>
        <v>-2.8300000000000125</v>
      </c>
      <c r="X56" s="32">
        <f ca="1">'Module C Corrected'!DP56-'Module C Initial'!DP56</f>
        <v>-3.1899999999999977</v>
      </c>
      <c r="Y56" s="32">
        <f ca="1">'Module C Corrected'!DQ56-'Module C Initial'!DQ56</f>
        <v>-0.92999999999999972</v>
      </c>
      <c r="Z56" s="32">
        <f ca="1">'Module C Corrected'!DR56-'Module C Initial'!DR56</f>
        <v>-2.8700000000000045</v>
      </c>
      <c r="AA56" s="32">
        <f ca="1">'Module C Corrected'!DS56-'Module C Initial'!DS56</f>
        <v>-13.95999999999998</v>
      </c>
      <c r="AB56" s="32">
        <f ca="1">'Module C Corrected'!DT56-'Module C Initial'!DT56</f>
        <v>-31.230000000000018</v>
      </c>
      <c r="AC56" s="31">
        <f ca="1">'Module C Corrected'!DU56-'Module C Initial'!DU56</f>
        <v>-13.759999999999991</v>
      </c>
      <c r="AD56" s="31">
        <f ca="1">'Module C Corrected'!DV56-'Module C Initial'!DV56</f>
        <v>-7.8899999999999864</v>
      </c>
      <c r="AE56" s="31">
        <f ca="1">'Module C Corrected'!DW56-'Module C Initial'!DW56</f>
        <v>-24.370000000000005</v>
      </c>
      <c r="AF56" s="31">
        <f ca="1">'Module C Corrected'!DX56-'Module C Initial'!DX56</f>
        <v>-73.190000000000055</v>
      </c>
      <c r="AG56" s="31">
        <f ca="1">'Module C Corrected'!DY56-'Module C Initial'!DY56</f>
        <v>-349.38000000000102</v>
      </c>
      <c r="AH56" s="31">
        <f ca="1">'Module C Corrected'!DZ56-'Module C Initial'!DZ56</f>
        <v>-63.960000000000036</v>
      </c>
      <c r="AI56" s="31">
        <f ca="1">'Module C Corrected'!EA56-'Module C Initial'!EA56</f>
        <v>-16.199999999999989</v>
      </c>
      <c r="AJ56" s="31">
        <f ca="1">'Module C Corrected'!EB56-'Module C Initial'!EB56</f>
        <v>-18.129999999999995</v>
      </c>
      <c r="AK56" s="31">
        <f ca="1">'Module C Corrected'!EC56-'Module C Initial'!EC56</f>
        <v>-5.2199999999999989</v>
      </c>
      <c r="AL56" s="31">
        <f ca="1">'Module C Corrected'!ED56-'Module C Initial'!ED56</f>
        <v>-16</v>
      </c>
      <c r="AM56" s="31">
        <f ca="1">'Module C Corrected'!EE56-'Module C Initial'!EE56</f>
        <v>-77.349999999999909</v>
      </c>
      <c r="AN56" s="31">
        <f ca="1">'Module C Corrected'!EF56-'Module C Initial'!EF56</f>
        <v>-171.55999999999949</v>
      </c>
      <c r="AO56" s="32">
        <f t="shared" ca="1" si="30"/>
        <v>-62.569999999999766</v>
      </c>
      <c r="AP56" s="32">
        <f t="shared" ca="1" si="30"/>
        <v>-36.049999999999699</v>
      </c>
      <c r="AQ56" s="32">
        <f t="shared" ca="1" si="30"/>
        <v>-111.83999999999949</v>
      </c>
      <c r="AR56" s="32">
        <f t="shared" ca="1" si="30"/>
        <v>-337.31000000000091</v>
      </c>
      <c r="AS56" s="32">
        <f t="shared" ca="1" si="30"/>
        <v>-1617.4600000000037</v>
      </c>
      <c r="AT56" s="32">
        <f t="shared" ca="1" si="30"/>
        <v>-297.46999999999946</v>
      </c>
      <c r="AU56" s="32">
        <f t="shared" ca="1" si="30"/>
        <v>-75.740000000000038</v>
      </c>
      <c r="AV56" s="32">
        <f t="shared" ca="1" si="30"/>
        <v>-85.270000000000721</v>
      </c>
      <c r="AW56" s="32">
        <f t="shared" ca="1" si="30"/>
        <v>-24.690000000000019</v>
      </c>
      <c r="AX56" s="32">
        <f t="shared" ca="1" si="30"/>
        <v>-76.159999999999059</v>
      </c>
      <c r="AY56" s="32">
        <f t="shared" ca="1" si="30"/>
        <v>-370.64000000000163</v>
      </c>
      <c r="AZ56" s="32">
        <f t="shared" ca="1" si="30"/>
        <v>-827.45999999999776</v>
      </c>
      <c r="BA56" s="31">
        <f t="shared" ca="1" si="28"/>
        <v>-0.77</v>
      </c>
      <c r="BB56" s="31">
        <f t="shared" ca="1" si="5"/>
        <v>-0.45</v>
      </c>
      <c r="BC56" s="31">
        <f t="shared" ca="1" si="6"/>
        <v>-1.38</v>
      </c>
      <c r="BD56" s="31">
        <f t="shared" ca="1" si="7"/>
        <v>-4.18</v>
      </c>
      <c r="BE56" s="31">
        <f t="shared" ca="1" si="8"/>
        <v>-20.05</v>
      </c>
      <c r="BF56" s="31">
        <f t="shared" ca="1" si="9"/>
        <v>-3.69</v>
      </c>
      <c r="BG56" s="31">
        <f t="shared" ca="1" si="10"/>
        <v>-0.94</v>
      </c>
      <c r="BH56" s="31">
        <f t="shared" ca="1" si="11"/>
        <v>-1.06</v>
      </c>
      <c r="BI56" s="31">
        <f t="shared" ca="1" si="12"/>
        <v>-0.31</v>
      </c>
      <c r="BJ56" s="31">
        <f t="shared" ca="1" si="13"/>
        <v>-0.95</v>
      </c>
      <c r="BK56" s="31">
        <f t="shared" ca="1" si="14"/>
        <v>-4.6399999999999997</v>
      </c>
      <c r="BL56" s="31">
        <f t="shared" ca="1" si="15"/>
        <v>-10.37</v>
      </c>
      <c r="BM56" s="32">
        <f t="shared" ca="1" si="29"/>
        <v>-63.339999999999769</v>
      </c>
      <c r="BN56" s="32">
        <f t="shared" ca="1" si="16"/>
        <v>-36.499999999999702</v>
      </c>
      <c r="BO56" s="32">
        <f t="shared" ca="1" si="17"/>
        <v>-113.21999999999949</v>
      </c>
      <c r="BP56" s="32">
        <f t="shared" ca="1" si="18"/>
        <v>-341.49000000000092</v>
      </c>
      <c r="BQ56" s="32">
        <f t="shared" ca="1" si="19"/>
        <v>-1637.5100000000036</v>
      </c>
      <c r="BR56" s="32">
        <f t="shared" ca="1" si="20"/>
        <v>-301.15999999999946</v>
      </c>
      <c r="BS56" s="32">
        <f t="shared" ca="1" si="21"/>
        <v>-76.680000000000035</v>
      </c>
      <c r="BT56" s="32">
        <f t="shared" ca="1" si="22"/>
        <v>-86.330000000000723</v>
      </c>
      <c r="BU56" s="32">
        <f t="shared" ca="1" si="23"/>
        <v>-25.000000000000018</v>
      </c>
      <c r="BV56" s="32">
        <f t="shared" ca="1" si="24"/>
        <v>-77.109999999999062</v>
      </c>
      <c r="BW56" s="32">
        <f t="shared" ca="1" si="25"/>
        <v>-375.28000000000162</v>
      </c>
      <c r="BX56" s="32">
        <f t="shared" ca="1" si="26"/>
        <v>-837.82999999999777</v>
      </c>
    </row>
    <row r="57" spans="1:76" x14ac:dyDescent="0.25">
      <c r="A57" t="s">
        <v>491</v>
      </c>
      <c r="B57" s="1" t="s">
        <v>60</v>
      </c>
      <c r="C57" t="str">
        <f t="shared" ca="1" si="2"/>
        <v>ENC2</v>
      </c>
      <c r="D57" t="str">
        <f t="shared" ca="1" si="3"/>
        <v>Clover Bar #2</v>
      </c>
      <c r="E57" s="31">
        <f ca="1">'Module C Corrected'!CW57-'Module C Initial'!CW57</f>
        <v>160.75</v>
      </c>
      <c r="F57" s="31">
        <f ca="1">'Module C Corrected'!CX57-'Module C Initial'!CX57</f>
        <v>79.469999999999345</v>
      </c>
      <c r="G57" s="31">
        <f ca="1">'Module C Corrected'!CY57-'Module C Initial'!CY57</f>
        <v>2.5299999999999727</v>
      </c>
      <c r="H57" s="31">
        <f ca="1">'Module C Corrected'!CZ57-'Module C Initial'!CZ57</f>
        <v>0</v>
      </c>
      <c r="I57" s="31">
        <f ca="1">'Module C Corrected'!DA57-'Module C Initial'!DA57</f>
        <v>0</v>
      </c>
      <c r="J57" s="31">
        <f ca="1">'Module C Corrected'!DB57-'Module C Initial'!DB57</f>
        <v>0</v>
      </c>
      <c r="K57" s="31">
        <f ca="1">'Module C Corrected'!DC57-'Module C Initial'!DC57</f>
        <v>0</v>
      </c>
      <c r="L57" s="31">
        <f ca="1">'Module C Corrected'!DD57-'Module C Initial'!DD57</f>
        <v>0</v>
      </c>
      <c r="M57" s="31">
        <f ca="1">'Module C Corrected'!DE57-'Module C Initial'!DE57</f>
        <v>26.579999999999927</v>
      </c>
      <c r="N57" s="31">
        <f ca="1">'Module C Corrected'!DF57-'Module C Initial'!DF57</f>
        <v>173.68000000000029</v>
      </c>
      <c r="O57" s="31">
        <f ca="1">'Module C Corrected'!DG57-'Module C Initial'!DG57</f>
        <v>563.32000000000698</v>
      </c>
      <c r="P57" s="31">
        <f ca="1">'Module C Corrected'!DH57-'Module C Initial'!DH57</f>
        <v>1089.6199999999953</v>
      </c>
      <c r="Q57" s="32">
        <f ca="1">'Module C Corrected'!DI57-'Module C Initial'!DI57</f>
        <v>8.0400000000000205</v>
      </c>
      <c r="R57" s="32">
        <f ca="1">'Module C Corrected'!DJ57-'Module C Initial'!DJ57</f>
        <v>3.9699999999999989</v>
      </c>
      <c r="S57" s="32">
        <f ca="1">'Module C Corrected'!DK57-'Module C Initial'!DK57</f>
        <v>0.12999999999999989</v>
      </c>
      <c r="T57" s="32">
        <f ca="1">'Module C Corrected'!DL57-'Module C Initial'!DL57</f>
        <v>0</v>
      </c>
      <c r="U57" s="32">
        <f ca="1">'Module C Corrected'!DM57-'Module C Initial'!DM57</f>
        <v>0</v>
      </c>
      <c r="V57" s="32">
        <f ca="1">'Module C Corrected'!DN57-'Module C Initial'!DN57</f>
        <v>0</v>
      </c>
      <c r="W57" s="32">
        <f ca="1">'Module C Corrected'!DO57-'Module C Initial'!DO57</f>
        <v>0</v>
      </c>
      <c r="X57" s="32">
        <f ca="1">'Module C Corrected'!DP57-'Module C Initial'!DP57</f>
        <v>0</v>
      </c>
      <c r="Y57" s="32">
        <f ca="1">'Module C Corrected'!DQ57-'Module C Initial'!DQ57</f>
        <v>1.3299999999999983</v>
      </c>
      <c r="Z57" s="32">
        <f ca="1">'Module C Corrected'!DR57-'Module C Initial'!DR57</f>
        <v>8.6899999999999977</v>
      </c>
      <c r="AA57" s="32">
        <f ca="1">'Module C Corrected'!DS57-'Module C Initial'!DS57</f>
        <v>28.170000000000073</v>
      </c>
      <c r="AB57" s="32">
        <f ca="1">'Module C Corrected'!DT57-'Module C Initial'!DT57</f>
        <v>54.480000000000018</v>
      </c>
      <c r="AC57" s="31">
        <f ca="1">'Module C Corrected'!DU57-'Module C Initial'!DU57</f>
        <v>47.559999999999945</v>
      </c>
      <c r="AD57" s="31">
        <f ca="1">'Module C Corrected'!DV57-'Module C Initial'!DV57</f>
        <v>23.379999999999882</v>
      </c>
      <c r="AE57" s="31">
        <f ca="1">'Module C Corrected'!DW57-'Module C Initial'!DW57</f>
        <v>0.74000000000000199</v>
      </c>
      <c r="AF57" s="31">
        <f ca="1">'Module C Corrected'!DX57-'Module C Initial'!DX57</f>
        <v>0</v>
      </c>
      <c r="AG57" s="31">
        <f ca="1">'Module C Corrected'!DY57-'Module C Initial'!DY57</f>
        <v>0</v>
      </c>
      <c r="AH57" s="31">
        <f ca="1">'Module C Corrected'!DZ57-'Module C Initial'!DZ57</f>
        <v>0</v>
      </c>
      <c r="AI57" s="31">
        <f ca="1">'Module C Corrected'!EA57-'Module C Initial'!EA57</f>
        <v>0</v>
      </c>
      <c r="AJ57" s="31">
        <f ca="1">'Module C Corrected'!EB57-'Module C Initial'!EB57</f>
        <v>0</v>
      </c>
      <c r="AK57" s="31">
        <f ca="1">'Module C Corrected'!EC57-'Module C Initial'!EC57</f>
        <v>7.4800000000000182</v>
      </c>
      <c r="AL57" s="31">
        <f ca="1">'Module C Corrected'!ED57-'Module C Initial'!ED57</f>
        <v>48.5</v>
      </c>
      <c r="AM57" s="31">
        <f ca="1">'Module C Corrected'!EE57-'Module C Initial'!EE57</f>
        <v>155.99000000000069</v>
      </c>
      <c r="AN57" s="31">
        <f ca="1">'Module C Corrected'!EF57-'Module C Initial'!EF57</f>
        <v>299.26000000000022</v>
      </c>
      <c r="AO57" s="32">
        <f t="shared" ca="1" si="30"/>
        <v>216.34999999999997</v>
      </c>
      <c r="AP57" s="32">
        <f t="shared" ca="1" si="30"/>
        <v>106.81999999999923</v>
      </c>
      <c r="AQ57" s="32">
        <f t="shared" ca="1" si="30"/>
        <v>3.3999999999999746</v>
      </c>
      <c r="AR57" s="32">
        <f t="shared" ca="1" si="30"/>
        <v>0</v>
      </c>
      <c r="AS57" s="32">
        <f t="shared" ca="1" si="30"/>
        <v>0</v>
      </c>
      <c r="AT57" s="32">
        <f t="shared" ca="1" si="30"/>
        <v>0</v>
      </c>
      <c r="AU57" s="32">
        <f t="shared" ca="1" si="30"/>
        <v>0</v>
      </c>
      <c r="AV57" s="32">
        <f t="shared" ca="1" si="30"/>
        <v>0</v>
      </c>
      <c r="AW57" s="32">
        <f t="shared" ca="1" si="30"/>
        <v>35.389999999999944</v>
      </c>
      <c r="AX57" s="32">
        <f t="shared" ca="1" si="30"/>
        <v>230.87000000000029</v>
      </c>
      <c r="AY57" s="32">
        <f t="shared" ca="1" si="30"/>
        <v>747.48000000000775</v>
      </c>
      <c r="AZ57" s="32">
        <f t="shared" ca="1" si="30"/>
        <v>1443.3599999999956</v>
      </c>
      <c r="BA57" s="31">
        <f t="shared" ca="1" si="28"/>
        <v>2.67</v>
      </c>
      <c r="BB57" s="31">
        <f t="shared" ca="1" si="5"/>
        <v>1.32</v>
      </c>
      <c r="BC57" s="31">
        <f t="shared" ca="1" si="6"/>
        <v>0.04</v>
      </c>
      <c r="BD57" s="31">
        <f t="shared" ca="1" si="7"/>
        <v>0</v>
      </c>
      <c r="BE57" s="31">
        <f t="shared" ca="1" si="8"/>
        <v>0</v>
      </c>
      <c r="BF57" s="31">
        <f t="shared" ca="1" si="9"/>
        <v>0</v>
      </c>
      <c r="BG57" s="31">
        <f t="shared" ca="1" si="10"/>
        <v>0</v>
      </c>
      <c r="BH57" s="31">
        <f t="shared" ca="1" si="11"/>
        <v>0</v>
      </c>
      <c r="BI57" s="31">
        <f t="shared" ca="1" si="12"/>
        <v>0.44</v>
      </c>
      <c r="BJ57" s="31">
        <f t="shared" ca="1" si="13"/>
        <v>2.88</v>
      </c>
      <c r="BK57" s="31">
        <f t="shared" ca="1" si="14"/>
        <v>9.35</v>
      </c>
      <c r="BL57" s="31">
        <f t="shared" ca="1" si="15"/>
        <v>18.09</v>
      </c>
      <c r="BM57" s="32">
        <f t="shared" ca="1" si="29"/>
        <v>219.01999999999995</v>
      </c>
      <c r="BN57" s="32">
        <f t="shared" ca="1" si="16"/>
        <v>108.13999999999922</v>
      </c>
      <c r="BO57" s="32">
        <f t="shared" ca="1" si="17"/>
        <v>3.4399999999999746</v>
      </c>
      <c r="BP57" s="32">
        <f t="shared" ca="1" si="18"/>
        <v>0</v>
      </c>
      <c r="BQ57" s="32">
        <f t="shared" ca="1" si="19"/>
        <v>0</v>
      </c>
      <c r="BR57" s="32">
        <f t="shared" ca="1" si="20"/>
        <v>0</v>
      </c>
      <c r="BS57" s="32">
        <f t="shared" ca="1" si="21"/>
        <v>0</v>
      </c>
      <c r="BT57" s="32">
        <f t="shared" ca="1" si="22"/>
        <v>0</v>
      </c>
      <c r="BU57" s="32">
        <f t="shared" ca="1" si="23"/>
        <v>35.829999999999941</v>
      </c>
      <c r="BV57" s="32">
        <f t="shared" ca="1" si="24"/>
        <v>233.75000000000028</v>
      </c>
      <c r="BW57" s="32">
        <f t="shared" ca="1" si="25"/>
        <v>756.83000000000777</v>
      </c>
      <c r="BX57" s="32">
        <f t="shared" ca="1" si="26"/>
        <v>1461.4499999999955</v>
      </c>
    </row>
    <row r="58" spans="1:76" x14ac:dyDescent="0.25">
      <c r="A58" t="s">
        <v>491</v>
      </c>
      <c r="B58" s="1" t="s">
        <v>61</v>
      </c>
      <c r="C58" t="str">
        <f t="shared" ca="1" si="2"/>
        <v>ENC3</v>
      </c>
      <c r="D58" t="str">
        <f t="shared" ca="1" si="3"/>
        <v>Clover Bar #3</v>
      </c>
      <c r="E58" s="31">
        <f ca="1">'Module C Corrected'!CW58-'Module C Initial'!CW58</f>
        <v>-286.31999999999971</v>
      </c>
      <c r="F58" s="31">
        <f ca="1">'Module C Corrected'!CX58-'Module C Initial'!CX58</f>
        <v>-72.349999999999454</v>
      </c>
      <c r="G58" s="31">
        <f ca="1">'Module C Corrected'!CY58-'Module C Initial'!CY58</f>
        <v>-341.25</v>
      </c>
      <c r="H58" s="31">
        <f ca="1">'Module C Corrected'!CZ58-'Module C Initial'!CZ58</f>
        <v>-1265.590000000022</v>
      </c>
      <c r="I58" s="31">
        <f ca="1">'Module C Corrected'!DA58-'Module C Initial'!DA58</f>
        <v>-3810.9599999999627</v>
      </c>
      <c r="J58" s="31">
        <f ca="1">'Module C Corrected'!DB58-'Module C Initial'!DB58</f>
        <v>-473.5199999999968</v>
      </c>
      <c r="K58" s="31">
        <f ca="1">'Module C Corrected'!DC58-'Module C Initial'!DC58</f>
        <v>-310.33999999999651</v>
      </c>
      <c r="L58" s="31">
        <f ca="1">'Module C Corrected'!DD58-'Module C Initial'!DD58</f>
        <v>-429.11999999999534</v>
      </c>
      <c r="M58" s="31">
        <f ca="1">'Module C Corrected'!DE58-'Module C Initial'!DE58</f>
        <v>-227.45000000000073</v>
      </c>
      <c r="N58" s="31">
        <f ca="1">'Module C Corrected'!DF58-'Module C Initial'!DF58</f>
        <v>-359.04000000000087</v>
      </c>
      <c r="O58" s="31">
        <f ca="1">'Module C Corrected'!DG58-'Module C Initial'!DG58</f>
        <v>-910.08999999999651</v>
      </c>
      <c r="P58" s="31">
        <f ca="1">'Module C Corrected'!DH58-'Module C Initial'!DH58</f>
        <v>-1588.4799999999814</v>
      </c>
      <c r="Q58" s="32">
        <f ca="1">'Module C Corrected'!DI58-'Module C Initial'!DI58</f>
        <v>-14.319999999999993</v>
      </c>
      <c r="R58" s="32">
        <f ca="1">'Module C Corrected'!DJ58-'Module C Initial'!DJ58</f>
        <v>-3.6199999999999903</v>
      </c>
      <c r="S58" s="32">
        <f ca="1">'Module C Corrected'!DK58-'Module C Initial'!DK58</f>
        <v>-17.060000000000002</v>
      </c>
      <c r="T58" s="32">
        <f ca="1">'Module C Corrected'!DL58-'Module C Initial'!DL58</f>
        <v>-63.2800000000002</v>
      </c>
      <c r="U58" s="32">
        <f ca="1">'Module C Corrected'!DM58-'Module C Initial'!DM58</f>
        <v>-190.55000000000018</v>
      </c>
      <c r="V58" s="32">
        <f ca="1">'Module C Corrected'!DN58-'Module C Initial'!DN58</f>
        <v>-23.67999999999995</v>
      </c>
      <c r="W58" s="32">
        <f ca="1">'Module C Corrected'!DO58-'Module C Initial'!DO58</f>
        <v>-15.520000000000039</v>
      </c>
      <c r="X58" s="32">
        <f ca="1">'Module C Corrected'!DP58-'Module C Initial'!DP58</f>
        <v>-21.45999999999998</v>
      </c>
      <c r="Y58" s="32">
        <f ca="1">'Module C Corrected'!DQ58-'Module C Initial'!DQ58</f>
        <v>-11.370000000000005</v>
      </c>
      <c r="Z58" s="32">
        <f ca="1">'Module C Corrected'!DR58-'Module C Initial'!DR58</f>
        <v>-17.949999999999989</v>
      </c>
      <c r="AA58" s="32">
        <f ca="1">'Module C Corrected'!DS58-'Module C Initial'!DS58</f>
        <v>-45.509999999999991</v>
      </c>
      <c r="AB58" s="32">
        <f ca="1">'Module C Corrected'!DT58-'Module C Initial'!DT58</f>
        <v>-79.420000000000073</v>
      </c>
      <c r="AC58" s="31">
        <f ca="1">'Module C Corrected'!DU58-'Module C Initial'!DU58</f>
        <v>-84.7199999999998</v>
      </c>
      <c r="AD58" s="31">
        <f ca="1">'Module C Corrected'!DV58-'Module C Initial'!DV58</f>
        <v>-21.280000000000086</v>
      </c>
      <c r="AE58" s="31">
        <f ca="1">'Module C Corrected'!DW58-'Module C Initial'!DW58</f>
        <v>-99.860000000000127</v>
      </c>
      <c r="AF58" s="31">
        <f ca="1">'Module C Corrected'!DX58-'Module C Initial'!DX58</f>
        <v>-368.20999999999913</v>
      </c>
      <c r="AG58" s="31">
        <f ca="1">'Module C Corrected'!DY58-'Module C Initial'!DY58</f>
        <v>-1102.4900000000016</v>
      </c>
      <c r="AH58" s="31">
        <f ca="1">'Module C Corrected'!DZ58-'Module C Initial'!DZ58</f>
        <v>-136.18000000000029</v>
      </c>
      <c r="AI58" s="31">
        <f ca="1">'Module C Corrected'!EA58-'Module C Initial'!EA58</f>
        <v>-88.680000000000064</v>
      </c>
      <c r="AJ58" s="31">
        <f ca="1">'Module C Corrected'!EB58-'Module C Initial'!EB58</f>
        <v>-121.71000000000004</v>
      </c>
      <c r="AK58" s="31">
        <f ca="1">'Module C Corrected'!EC58-'Module C Initial'!EC58</f>
        <v>-64.0300000000002</v>
      </c>
      <c r="AL58" s="31">
        <f ca="1">'Module C Corrected'!ED58-'Module C Initial'!ED58</f>
        <v>-100.25999999999999</v>
      </c>
      <c r="AM58" s="31">
        <f ca="1">'Module C Corrected'!EE58-'Module C Initial'!EE58</f>
        <v>-252</v>
      </c>
      <c r="AN58" s="31">
        <f ca="1">'Module C Corrected'!EF58-'Module C Initial'!EF58</f>
        <v>-436.26000000000022</v>
      </c>
      <c r="AO58" s="32">
        <f t="shared" ca="1" si="30"/>
        <v>-385.3599999999995</v>
      </c>
      <c r="AP58" s="32">
        <f t="shared" ca="1" si="30"/>
        <v>-97.249999999999531</v>
      </c>
      <c r="AQ58" s="32">
        <f t="shared" ca="1" si="30"/>
        <v>-458.17000000000013</v>
      </c>
      <c r="AR58" s="32">
        <f t="shared" ca="1" si="30"/>
        <v>-1697.0800000000213</v>
      </c>
      <c r="AS58" s="32">
        <f t="shared" ca="1" si="30"/>
        <v>-5103.9999999999645</v>
      </c>
      <c r="AT58" s="32">
        <f t="shared" ca="1" si="30"/>
        <v>-633.37999999999704</v>
      </c>
      <c r="AU58" s="32">
        <f t="shared" ca="1" si="30"/>
        <v>-414.53999999999661</v>
      </c>
      <c r="AV58" s="32">
        <f t="shared" ca="1" si="30"/>
        <v>-572.28999999999542</v>
      </c>
      <c r="AW58" s="32">
        <f t="shared" ca="1" si="30"/>
        <v>-302.85000000000093</v>
      </c>
      <c r="AX58" s="32">
        <f t="shared" ca="1" si="30"/>
        <v>-477.25000000000085</v>
      </c>
      <c r="AY58" s="32">
        <f t="shared" ca="1" si="30"/>
        <v>-1207.5999999999965</v>
      </c>
      <c r="AZ58" s="32">
        <f t="shared" ca="1" si="30"/>
        <v>-2104.1599999999817</v>
      </c>
      <c r="BA58" s="31">
        <f t="shared" ca="1" si="28"/>
        <v>-4.75</v>
      </c>
      <c r="BB58" s="31">
        <f t="shared" ca="1" si="5"/>
        <v>-1.2</v>
      </c>
      <c r="BC58" s="31">
        <f t="shared" ca="1" si="6"/>
        <v>-5.67</v>
      </c>
      <c r="BD58" s="31">
        <f t="shared" ca="1" si="7"/>
        <v>-21.01</v>
      </c>
      <c r="BE58" s="31">
        <f t="shared" ca="1" si="8"/>
        <v>-63.27</v>
      </c>
      <c r="BF58" s="31">
        <f t="shared" ca="1" si="9"/>
        <v>-7.86</v>
      </c>
      <c r="BG58" s="31">
        <f t="shared" ca="1" si="10"/>
        <v>-5.15</v>
      </c>
      <c r="BH58" s="31">
        <f t="shared" ca="1" si="11"/>
        <v>-7.12</v>
      </c>
      <c r="BI58" s="31">
        <f t="shared" ca="1" si="12"/>
        <v>-3.78</v>
      </c>
      <c r="BJ58" s="31">
        <f t="shared" ca="1" si="13"/>
        <v>-5.96</v>
      </c>
      <c r="BK58" s="31">
        <f t="shared" ca="1" si="14"/>
        <v>-15.11</v>
      </c>
      <c r="BL58" s="31">
        <f t="shared" ca="1" si="15"/>
        <v>-26.37</v>
      </c>
      <c r="BM58" s="32">
        <f t="shared" ca="1" si="29"/>
        <v>-390.1099999999995</v>
      </c>
      <c r="BN58" s="32">
        <f t="shared" ca="1" si="16"/>
        <v>-98.449999999999534</v>
      </c>
      <c r="BO58" s="32">
        <f t="shared" ca="1" si="17"/>
        <v>-463.84000000000015</v>
      </c>
      <c r="BP58" s="32">
        <f t="shared" ca="1" si="18"/>
        <v>-1718.0900000000213</v>
      </c>
      <c r="BQ58" s="32">
        <f t="shared" ca="1" si="19"/>
        <v>-5167.269999999965</v>
      </c>
      <c r="BR58" s="32">
        <f t="shared" ca="1" si="20"/>
        <v>-641.23999999999705</v>
      </c>
      <c r="BS58" s="32">
        <f t="shared" ca="1" si="21"/>
        <v>-419.68999999999659</v>
      </c>
      <c r="BT58" s="32">
        <f t="shared" ca="1" si="22"/>
        <v>-579.40999999999542</v>
      </c>
      <c r="BU58" s="32">
        <f t="shared" ca="1" si="23"/>
        <v>-306.6300000000009</v>
      </c>
      <c r="BV58" s="32">
        <f t="shared" ca="1" si="24"/>
        <v>-483.21000000000083</v>
      </c>
      <c r="BW58" s="32">
        <f t="shared" ca="1" si="25"/>
        <v>-1222.7099999999964</v>
      </c>
      <c r="BX58" s="32">
        <f t="shared" ca="1" si="26"/>
        <v>-2130.5299999999816</v>
      </c>
    </row>
    <row r="59" spans="1:76" x14ac:dyDescent="0.25">
      <c r="A59" t="s">
        <v>452</v>
      </c>
      <c r="B59" s="1" t="s">
        <v>135</v>
      </c>
      <c r="C59" t="str">
        <f t="shared" ca="1" si="2"/>
        <v>BCHIMP</v>
      </c>
      <c r="D59" t="str">
        <f t="shared" ca="1" si="3"/>
        <v>Alberta-BC Intertie - Import</v>
      </c>
      <c r="E59" s="31">
        <f ca="1">'Module C Corrected'!CW59-'Module C Initial'!CW59</f>
        <v>23.399999999999636</v>
      </c>
      <c r="F59" s="31">
        <f ca="1">'Module C Corrected'!CX59-'Module C Initial'!CX59</f>
        <v>18.009999999999764</v>
      </c>
      <c r="G59" s="31">
        <f ca="1">'Module C Corrected'!CY59-'Module C Initial'!CY59</f>
        <v>66.659999999999854</v>
      </c>
      <c r="H59" s="31">
        <f ca="1">'Module C Corrected'!CZ59-'Module C Initial'!CZ59</f>
        <v>90.969999999999345</v>
      </c>
      <c r="I59" s="31">
        <f ca="1">'Module C Corrected'!DA59-'Module C Initial'!DA59</f>
        <v>209.08999999999651</v>
      </c>
      <c r="J59" s="31">
        <f ca="1">'Module C Corrected'!DB59-'Module C Initial'!DB59</f>
        <v>407.38999999999942</v>
      </c>
      <c r="K59" s="31">
        <f ca="1">'Module C Corrected'!DC59-'Module C Initial'!DC59</f>
        <v>104.71000000000095</v>
      </c>
      <c r="L59" s="31">
        <f ca="1">'Module C Corrected'!DD59-'Module C Initial'!DD59</f>
        <v>47.140000000000327</v>
      </c>
      <c r="M59" s="31">
        <f ca="1">'Module C Corrected'!DE59-'Module C Initial'!DE59</f>
        <v>6.0299999999999727</v>
      </c>
      <c r="N59" s="31">
        <f ca="1">'Module C Corrected'!DF59-'Module C Initial'!DF59</f>
        <v>36.619999999999891</v>
      </c>
      <c r="O59" s="31">
        <f ca="1">'Module C Corrected'!DG59-'Module C Initial'!DG59</f>
        <v>287.41999999999825</v>
      </c>
      <c r="P59" s="31">
        <f ca="1">'Module C Corrected'!DH59-'Module C Initial'!DH59</f>
        <v>488.50999999999476</v>
      </c>
      <c r="Q59" s="32">
        <f ca="1">'Module C Corrected'!DI59-'Module C Initial'!DI59</f>
        <v>1.1700000000000017</v>
      </c>
      <c r="R59" s="32">
        <f ca="1">'Module C Corrected'!DJ59-'Module C Initial'!DJ59</f>
        <v>0.89999999999999147</v>
      </c>
      <c r="S59" s="32">
        <f ca="1">'Module C Corrected'!DK59-'Module C Initial'!DK59</f>
        <v>3.339999999999975</v>
      </c>
      <c r="T59" s="32">
        <f ca="1">'Module C Corrected'!DL59-'Module C Initial'!DL59</f>
        <v>4.5399999999999636</v>
      </c>
      <c r="U59" s="32">
        <f ca="1">'Module C Corrected'!DM59-'Module C Initial'!DM59</f>
        <v>10.460000000000036</v>
      </c>
      <c r="V59" s="32">
        <f ca="1">'Module C Corrected'!DN59-'Module C Initial'!DN59</f>
        <v>20.369999999999891</v>
      </c>
      <c r="W59" s="32">
        <f ca="1">'Module C Corrected'!DO59-'Module C Initial'!DO59</f>
        <v>5.2299999999999045</v>
      </c>
      <c r="X59" s="32">
        <f ca="1">'Module C Corrected'!DP59-'Module C Initial'!DP59</f>
        <v>2.3500000000000227</v>
      </c>
      <c r="Y59" s="32">
        <f ca="1">'Module C Corrected'!DQ59-'Module C Initial'!DQ59</f>
        <v>0.29999999999999716</v>
      </c>
      <c r="Z59" s="32">
        <f ca="1">'Module C Corrected'!DR59-'Module C Initial'!DR59</f>
        <v>1.8299999999999841</v>
      </c>
      <c r="AA59" s="32">
        <f ca="1">'Module C Corrected'!DS59-'Module C Initial'!DS59</f>
        <v>14.370000000000118</v>
      </c>
      <c r="AB59" s="32">
        <f ca="1">'Module C Corrected'!DT59-'Module C Initial'!DT59</f>
        <v>24.429999999999836</v>
      </c>
      <c r="AC59" s="31">
        <f ca="1">'Module C Corrected'!DU59-'Module C Initial'!DU59</f>
        <v>6.9300000000000637</v>
      </c>
      <c r="AD59" s="31">
        <f ca="1">'Module C Corrected'!DV59-'Module C Initial'!DV59</f>
        <v>5.3000000000000682</v>
      </c>
      <c r="AE59" s="31">
        <f ca="1">'Module C Corrected'!DW59-'Module C Initial'!DW59</f>
        <v>19.510000000000218</v>
      </c>
      <c r="AF59" s="31">
        <f ca="1">'Module C Corrected'!DX59-'Module C Initial'!DX59</f>
        <v>26.470000000000255</v>
      </c>
      <c r="AG59" s="31">
        <f ca="1">'Module C Corrected'!DY59-'Module C Initial'!DY59</f>
        <v>60.489999999999782</v>
      </c>
      <c r="AH59" s="31">
        <f ca="1">'Module C Corrected'!DZ59-'Module C Initial'!DZ59</f>
        <v>117.15999999999985</v>
      </c>
      <c r="AI59" s="31">
        <f ca="1">'Module C Corrected'!EA59-'Module C Initial'!EA59</f>
        <v>29.920000000000073</v>
      </c>
      <c r="AJ59" s="31">
        <f ca="1">'Module C Corrected'!EB59-'Module C Initial'!EB59</f>
        <v>13.369999999999891</v>
      </c>
      <c r="AK59" s="31">
        <f ca="1">'Module C Corrected'!EC59-'Module C Initial'!EC59</f>
        <v>1.6999999999999886</v>
      </c>
      <c r="AL59" s="31">
        <f ca="1">'Module C Corrected'!ED59-'Module C Initial'!ED59</f>
        <v>10.230000000000018</v>
      </c>
      <c r="AM59" s="31">
        <f ca="1">'Module C Corrected'!EE59-'Module C Initial'!EE59</f>
        <v>79.579999999999927</v>
      </c>
      <c r="AN59" s="31">
        <f ca="1">'Module C Corrected'!EF59-'Module C Initial'!EF59</f>
        <v>134.17000000000189</v>
      </c>
      <c r="AO59" s="32">
        <f t="shared" ca="1" si="30"/>
        <v>31.499999999999702</v>
      </c>
      <c r="AP59" s="32">
        <f t="shared" ca="1" si="30"/>
        <v>24.209999999999823</v>
      </c>
      <c r="AQ59" s="32">
        <f t="shared" ca="1" si="30"/>
        <v>89.510000000000048</v>
      </c>
      <c r="AR59" s="32">
        <f t="shared" ca="1" si="30"/>
        <v>121.97999999999956</v>
      </c>
      <c r="AS59" s="32">
        <f t="shared" ca="1" si="30"/>
        <v>280.03999999999633</v>
      </c>
      <c r="AT59" s="32">
        <f t="shared" ca="1" si="30"/>
        <v>544.91999999999916</v>
      </c>
      <c r="AU59" s="32">
        <f t="shared" ca="1" si="30"/>
        <v>139.86000000000092</v>
      </c>
      <c r="AV59" s="32">
        <f t="shared" ca="1" si="30"/>
        <v>62.860000000000241</v>
      </c>
      <c r="AW59" s="32">
        <f t="shared" ca="1" si="30"/>
        <v>8.0299999999999585</v>
      </c>
      <c r="AX59" s="32">
        <f t="shared" ca="1" si="30"/>
        <v>48.679999999999893</v>
      </c>
      <c r="AY59" s="32">
        <f t="shared" ca="1" si="30"/>
        <v>381.3699999999983</v>
      </c>
      <c r="AZ59" s="32">
        <f t="shared" ca="1" si="30"/>
        <v>647.10999999999649</v>
      </c>
      <c r="BA59" s="31">
        <f t="shared" ca="1" si="28"/>
        <v>0.39</v>
      </c>
      <c r="BB59" s="31">
        <f t="shared" ca="1" si="5"/>
        <v>0.3</v>
      </c>
      <c r="BC59" s="31">
        <f t="shared" ca="1" si="6"/>
        <v>1.1100000000000001</v>
      </c>
      <c r="BD59" s="31">
        <f t="shared" ca="1" si="7"/>
        <v>1.51</v>
      </c>
      <c r="BE59" s="31">
        <f t="shared" ca="1" si="8"/>
        <v>3.47</v>
      </c>
      <c r="BF59" s="31">
        <f t="shared" ca="1" si="9"/>
        <v>6.76</v>
      </c>
      <c r="BG59" s="31">
        <f t="shared" ca="1" si="10"/>
        <v>1.74</v>
      </c>
      <c r="BH59" s="31">
        <f t="shared" ca="1" si="11"/>
        <v>0.78</v>
      </c>
      <c r="BI59" s="31">
        <f t="shared" ca="1" si="12"/>
        <v>0.1</v>
      </c>
      <c r="BJ59" s="31">
        <f t="shared" ca="1" si="13"/>
        <v>0.61</v>
      </c>
      <c r="BK59" s="31">
        <f t="shared" ca="1" si="14"/>
        <v>4.7699999999999996</v>
      </c>
      <c r="BL59" s="31">
        <f t="shared" ca="1" si="15"/>
        <v>8.11</v>
      </c>
      <c r="BM59" s="32">
        <f t="shared" ca="1" si="29"/>
        <v>31.889999999999702</v>
      </c>
      <c r="BN59" s="32">
        <f t="shared" ca="1" si="16"/>
        <v>24.509999999999824</v>
      </c>
      <c r="BO59" s="32">
        <f t="shared" ca="1" si="17"/>
        <v>90.620000000000047</v>
      </c>
      <c r="BP59" s="32">
        <f t="shared" ca="1" si="18"/>
        <v>123.48999999999957</v>
      </c>
      <c r="BQ59" s="32">
        <f t="shared" ca="1" si="19"/>
        <v>283.50999999999635</v>
      </c>
      <c r="BR59" s="32">
        <f t="shared" ca="1" si="20"/>
        <v>551.67999999999915</v>
      </c>
      <c r="BS59" s="32">
        <f t="shared" ca="1" si="21"/>
        <v>141.60000000000093</v>
      </c>
      <c r="BT59" s="32">
        <f t="shared" ca="1" si="22"/>
        <v>63.640000000000242</v>
      </c>
      <c r="BU59" s="32">
        <f t="shared" ca="1" si="23"/>
        <v>8.1299999999999581</v>
      </c>
      <c r="BV59" s="32">
        <f t="shared" ca="1" si="24"/>
        <v>49.289999999999893</v>
      </c>
      <c r="BW59" s="32">
        <f t="shared" ca="1" si="25"/>
        <v>386.13999999999828</v>
      </c>
      <c r="BX59" s="32">
        <f t="shared" ca="1" si="26"/>
        <v>655.2199999999965</v>
      </c>
    </row>
    <row r="60" spans="1:76" x14ac:dyDescent="0.25">
      <c r="A60" t="s">
        <v>452</v>
      </c>
      <c r="B60" s="1" t="s">
        <v>137</v>
      </c>
      <c r="C60" t="str">
        <f t="shared" ca="1" si="2"/>
        <v>BCHEXP</v>
      </c>
      <c r="D60" t="str">
        <f t="shared" ca="1" si="3"/>
        <v>Alberta-BC Intertie - Export</v>
      </c>
      <c r="E60" s="31">
        <f ca="1">'Module C Corrected'!CW60-'Module C Initial'!CW60</f>
        <v>0</v>
      </c>
      <c r="F60" s="31">
        <f ca="1">'Module C Corrected'!CX60-'Module C Initial'!CX60</f>
        <v>0</v>
      </c>
      <c r="G60" s="31">
        <f ca="1">'Module C Corrected'!CY60-'Module C Initial'!CY60</f>
        <v>0</v>
      </c>
      <c r="H60" s="31">
        <f ca="1">'Module C Corrected'!CZ60-'Module C Initial'!CZ60</f>
        <v>0</v>
      </c>
      <c r="I60" s="31">
        <f ca="1">'Module C Corrected'!DA60-'Module C Initial'!DA60</f>
        <v>0</v>
      </c>
      <c r="J60" s="31">
        <f ca="1">'Module C Corrected'!DB60-'Module C Initial'!DB60</f>
        <v>0</v>
      </c>
      <c r="K60" s="31">
        <f ca="1">'Module C Corrected'!DC60-'Module C Initial'!DC60</f>
        <v>0</v>
      </c>
      <c r="L60" s="31">
        <f ca="1">'Module C Corrected'!DD60-'Module C Initial'!DD60</f>
        <v>0</v>
      </c>
      <c r="M60" s="31">
        <f ca="1">'Module C Corrected'!DE60-'Module C Initial'!DE60</f>
        <v>0</v>
      </c>
      <c r="N60" s="31">
        <f ca="1">'Module C Corrected'!DF60-'Module C Initial'!DF60</f>
        <v>0</v>
      </c>
      <c r="O60" s="31">
        <f ca="1">'Module C Corrected'!DG60-'Module C Initial'!DG60</f>
        <v>0</v>
      </c>
      <c r="P60" s="31">
        <f ca="1">'Module C Corrected'!DH60-'Module C Initial'!DH60</f>
        <v>0</v>
      </c>
      <c r="Q60" s="32">
        <f ca="1">'Module C Corrected'!DI60-'Module C Initial'!DI60</f>
        <v>0</v>
      </c>
      <c r="R60" s="32">
        <f ca="1">'Module C Corrected'!DJ60-'Module C Initial'!DJ60</f>
        <v>0</v>
      </c>
      <c r="S60" s="32">
        <f ca="1">'Module C Corrected'!DK60-'Module C Initial'!DK60</f>
        <v>0</v>
      </c>
      <c r="T60" s="32">
        <f ca="1">'Module C Corrected'!DL60-'Module C Initial'!DL60</f>
        <v>0</v>
      </c>
      <c r="U60" s="32">
        <f ca="1">'Module C Corrected'!DM60-'Module C Initial'!DM60</f>
        <v>0</v>
      </c>
      <c r="V60" s="32">
        <f ca="1">'Module C Corrected'!DN60-'Module C Initial'!DN60</f>
        <v>0</v>
      </c>
      <c r="W60" s="32">
        <f ca="1">'Module C Corrected'!DO60-'Module C Initial'!DO60</f>
        <v>0</v>
      </c>
      <c r="X60" s="32">
        <f ca="1">'Module C Corrected'!DP60-'Module C Initial'!DP60</f>
        <v>0</v>
      </c>
      <c r="Y60" s="32">
        <f ca="1">'Module C Corrected'!DQ60-'Module C Initial'!DQ60</f>
        <v>0</v>
      </c>
      <c r="Z60" s="32">
        <f ca="1">'Module C Corrected'!DR60-'Module C Initial'!DR60</f>
        <v>0</v>
      </c>
      <c r="AA60" s="32">
        <f ca="1">'Module C Corrected'!DS60-'Module C Initial'!DS60</f>
        <v>0</v>
      </c>
      <c r="AB60" s="32">
        <f ca="1">'Module C Corrected'!DT60-'Module C Initial'!DT60</f>
        <v>0</v>
      </c>
      <c r="AC60" s="31">
        <f ca="1">'Module C Corrected'!DU60-'Module C Initial'!DU60</f>
        <v>0</v>
      </c>
      <c r="AD60" s="31">
        <f ca="1">'Module C Corrected'!DV60-'Module C Initial'!DV60</f>
        <v>0</v>
      </c>
      <c r="AE60" s="31">
        <f ca="1">'Module C Corrected'!DW60-'Module C Initial'!DW60</f>
        <v>0</v>
      </c>
      <c r="AF60" s="31">
        <f ca="1">'Module C Corrected'!DX60-'Module C Initial'!DX60</f>
        <v>0</v>
      </c>
      <c r="AG60" s="31">
        <f ca="1">'Module C Corrected'!DY60-'Module C Initial'!DY60</f>
        <v>0</v>
      </c>
      <c r="AH60" s="31">
        <f ca="1">'Module C Corrected'!DZ60-'Module C Initial'!DZ60</f>
        <v>0</v>
      </c>
      <c r="AI60" s="31">
        <f ca="1">'Module C Corrected'!EA60-'Module C Initial'!EA60</f>
        <v>0</v>
      </c>
      <c r="AJ60" s="31">
        <f ca="1">'Module C Corrected'!EB60-'Module C Initial'!EB60</f>
        <v>0</v>
      </c>
      <c r="AK60" s="31">
        <f ca="1">'Module C Corrected'!EC60-'Module C Initial'!EC60</f>
        <v>0</v>
      </c>
      <c r="AL60" s="31">
        <f ca="1">'Module C Corrected'!ED60-'Module C Initial'!ED60</f>
        <v>0</v>
      </c>
      <c r="AM60" s="31">
        <f ca="1">'Module C Corrected'!EE60-'Module C Initial'!EE60</f>
        <v>0</v>
      </c>
      <c r="AN60" s="31">
        <f ca="1">'Module C Corrected'!EF60-'Module C Initial'!EF60</f>
        <v>0</v>
      </c>
      <c r="AO60" s="32">
        <f t="shared" ca="1" si="30"/>
        <v>0</v>
      </c>
      <c r="AP60" s="32">
        <f t="shared" ca="1" si="30"/>
        <v>0</v>
      </c>
      <c r="AQ60" s="32">
        <f t="shared" ca="1" si="30"/>
        <v>0</v>
      </c>
      <c r="AR60" s="32">
        <f t="shared" ca="1" si="30"/>
        <v>0</v>
      </c>
      <c r="AS60" s="32">
        <f t="shared" ca="1" si="30"/>
        <v>0</v>
      </c>
      <c r="AT60" s="32">
        <f t="shared" ca="1" si="30"/>
        <v>0</v>
      </c>
      <c r="AU60" s="32">
        <f t="shared" ca="1" si="30"/>
        <v>0</v>
      </c>
      <c r="AV60" s="32">
        <f t="shared" ca="1" si="30"/>
        <v>0</v>
      </c>
      <c r="AW60" s="32">
        <f t="shared" ca="1" si="30"/>
        <v>0</v>
      </c>
      <c r="AX60" s="32">
        <f t="shared" ca="1" si="30"/>
        <v>0</v>
      </c>
      <c r="AY60" s="32">
        <f t="shared" ca="1" si="30"/>
        <v>0</v>
      </c>
      <c r="AZ60" s="32">
        <f t="shared" ca="1" si="30"/>
        <v>0</v>
      </c>
      <c r="BA60" s="31">
        <f t="shared" ca="1" si="28"/>
        <v>0</v>
      </c>
      <c r="BB60" s="31">
        <f t="shared" ca="1" si="5"/>
        <v>0</v>
      </c>
      <c r="BC60" s="31">
        <f t="shared" ca="1" si="6"/>
        <v>0</v>
      </c>
      <c r="BD60" s="31">
        <f t="shared" ca="1" si="7"/>
        <v>0</v>
      </c>
      <c r="BE60" s="31">
        <f t="shared" ca="1" si="8"/>
        <v>0</v>
      </c>
      <c r="BF60" s="31">
        <f t="shared" ca="1" si="9"/>
        <v>0</v>
      </c>
      <c r="BG60" s="31">
        <f t="shared" ca="1" si="10"/>
        <v>0</v>
      </c>
      <c r="BH60" s="31">
        <f t="shared" ca="1" si="11"/>
        <v>0</v>
      </c>
      <c r="BI60" s="31">
        <f t="shared" ca="1" si="12"/>
        <v>0</v>
      </c>
      <c r="BJ60" s="31">
        <f t="shared" ca="1" si="13"/>
        <v>0</v>
      </c>
      <c r="BK60" s="31">
        <f t="shared" ca="1" si="14"/>
        <v>0</v>
      </c>
      <c r="BL60" s="31">
        <f t="shared" ca="1" si="15"/>
        <v>0</v>
      </c>
      <c r="BM60" s="32">
        <f t="shared" ca="1" si="29"/>
        <v>0</v>
      </c>
      <c r="BN60" s="32">
        <f t="shared" ca="1" si="16"/>
        <v>0</v>
      </c>
      <c r="BO60" s="32">
        <f t="shared" ca="1" si="17"/>
        <v>0</v>
      </c>
      <c r="BP60" s="32">
        <f t="shared" ca="1" si="18"/>
        <v>0</v>
      </c>
      <c r="BQ60" s="32">
        <f t="shared" ca="1" si="19"/>
        <v>0</v>
      </c>
      <c r="BR60" s="32">
        <f t="shared" ca="1" si="20"/>
        <v>0</v>
      </c>
      <c r="BS60" s="32">
        <f t="shared" ca="1" si="21"/>
        <v>0</v>
      </c>
      <c r="BT60" s="32">
        <f t="shared" ca="1" si="22"/>
        <v>0</v>
      </c>
      <c r="BU60" s="32">
        <f t="shared" ca="1" si="23"/>
        <v>0</v>
      </c>
      <c r="BV60" s="32">
        <f t="shared" ca="1" si="24"/>
        <v>0</v>
      </c>
      <c r="BW60" s="32">
        <f t="shared" ca="1" si="25"/>
        <v>0</v>
      </c>
      <c r="BX60" s="32">
        <f t="shared" ca="1" si="26"/>
        <v>0</v>
      </c>
    </row>
    <row r="61" spans="1:76" x14ac:dyDescent="0.25">
      <c r="A61" t="s">
        <v>453</v>
      </c>
      <c r="B61" s="1" t="s">
        <v>106</v>
      </c>
      <c r="C61" t="str">
        <f t="shared" ca="1" si="2"/>
        <v>FNG1</v>
      </c>
      <c r="D61" t="str">
        <f t="shared" ca="1" si="3"/>
        <v>Fort Nelson</v>
      </c>
      <c r="E61" s="31">
        <f ca="1">'Module C Corrected'!CW61-'Module C Initial'!CW61</f>
        <v>-2001.3700000000026</v>
      </c>
      <c r="F61" s="31">
        <f ca="1">'Module C Corrected'!CX61-'Module C Initial'!CX61</f>
        <v>-2028.9800000000032</v>
      </c>
      <c r="G61" s="31">
        <f ca="1">'Module C Corrected'!CY61-'Module C Initial'!CY61</f>
        <v>-2186.2200000000012</v>
      </c>
      <c r="H61" s="31">
        <f ca="1">'Module C Corrected'!CZ61-'Module C Initial'!CZ61</f>
        <v>-2413.1100000000006</v>
      </c>
      <c r="I61" s="31">
        <f ca="1">'Module C Corrected'!DA61-'Module C Initial'!DA61</f>
        <v>-10220.359999999986</v>
      </c>
      <c r="J61" s="31">
        <f ca="1">'Module C Corrected'!DB61-'Module C Initial'!DB61</f>
        <v>-3811.6399999999994</v>
      </c>
      <c r="K61" s="31">
        <f ca="1">'Module C Corrected'!DC61-'Module C Initial'!DC61</f>
        <v>-2501.9400000000023</v>
      </c>
      <c r="L61" s="31">
        <f ca="1">'Module C Corrected'!DD61-'Module C Initial'!DD61</f>
        <v>-2579.8600000000006</v>
      </c>
      <c r="M61" s="31">
        <f ca="1">'Module C Corrected'!DE61-'Module C Initial'!DE61</f>
        <v>-1198.3699999999953</v>
      </c>
      <c r="N61" s="31">
        <f ca="1">'Module C Corrected'!DF61-'Module C Initial'!DF61</f>
        <v>-2013.0800000000017</v>
      </c>
      <c r="O61" s="31">
        <f ca="1">'Module C Corrected'!DG61-'Module C Initial'!DG61</f>
        <v>-2480.9100000000035</v>
      </c>
      <c r="P61" s="31">
        <f ca="1">'Module C Corrected'!DH61-'Module C Initial'!DH61</f>
        <v>-2792.5899999999965</v>
      </c>
      <c r="Q61" s="32">
        <f ca="1">'Module C Corrected'!DI61-'Module C Initial'!DI61</f>
        <v>-100.07000000000016</v>
      </c>
      <c r="R61" s="32">
        <f ca="1">'Module C Corrected'!DJ61-'Module C Initial'!DJ61</f>
        <v>-101.45000000000027</v>
      </c>
      <c r="S61" s="32">
        <f ca="1">'Module C Corrected'!DK61-'Module C Initial'!DK61</f>
        <v>-109.32000000000016</v>
      </c>
      <c r="T61" s="32">
        <f ca="1">'Module C Corrected'!DL61-'Module C Initial'!DL61</f>
        <v>-120.64999999999964</v>
      </c>
      <c r="U61" s="32">
        <f ca="1">'Module C Corrected'!DM61-'Module C Initial'!DM61</f>
        <v>-511.02000000000044</v>
      </c>
      <c r="V61" s="32">
        <f ca="1">'Module C Corrected'!DN61-'Module C Initial'!DN61</f>
        <v>-190.57999999999993</v>
      </c>
      <c r="W61" s="32">
        <f ca="1">'Module C Corrected'!DO61-'Module C Initial'!DO61</f>
        <v>-125.09999999999991</v>
      </c>
      <c r="X61" s="32">
        <f ca="1">'Module C Corrected'!DP61-'Module C Initial'!DP61</f>
        <v>-128.98999999999978</v>
      </c>
      <c r="Y61" s="32">
        <f ca="1">'Module C Corrected'!DQ61-'Module C Initial'!DQ61</f>
        <v>-59.920000000000073</v>
      </c>
      <c r="Z61" s="32">
        <f ca="1">'Module C Corrected'!DR61-'Module C Initial'!DR61</f>
        <v>-100.65000000000009</v>
      </c>
      <c r="AA61" s="32">
        <f ca="1">'Module C Corrected'!DS61-'Module C Initial'!DS61</f>
        <v>-124.03999999999996</v>
      </c>
      <c r="AB61" s="32">
        <f ca="1">'Module C Corrected'!DT61-'Module C Initial'!DT61</f>
        <v>-139.63000000000011</v>
      </c>
      <c r="AC61" s="31">
        <f ca="1">'Module C Corrected'!DU61-'Module C Initial'!DU61</f>
        <v>-592.14000000000124</v>
      </c>
      <c r="AD61" s="31">
        <f ca="1">'Module C Corrected'!DV61-'Module C Initial'!DV61</f>
        <v>-596.8700000000008</v>
      </c>
      <c r="AE61" s="31">
        <f ca="1">'Module C Corrected'!DW61-'Module C Initial'!DW61</f>
        <v>-639.7699999999968</v>
      </c>
      <c r="AF61" s="31">
        <f ca="1">'Module C Corrected'!DX61-'Module C Initial'!DX61</f>
        <v>-702.06000000000131</v>
      </c>
      <c r="AG61" s="31">
        <f ca="1">'Module C Corrected'!DY61-'Module C Initial'!DY61</f>
        <v>-2956.6900000000023</v>
      </c>
      <c r="AH61" s="31">
        <f ca="1">'Module C Corrected'!DZ61-'Module C Initial'!DZ61</f>
        <v>-1096.2099999999991</v>
      </c>
      <c r="AI61" s="31">
        <f ca="1">'Module C Corrected'!EA61-'Module C Initial'!EA61</f>
        <v>-714.90999999999985</v>
      </c>
      <c r="AJ61" s="31">
        <f ca="1">'Module C Corrected'!EB61-'Module C Initial'!EB61</f>
        <v>-731.70000000000073</v>
      </c>
      <c r="AK61" s="31">
        <f ca="1">'Module C Corrected'!EC61-'Module C Initial'!EC61</f>
        <v>-337.33999999999833</v>
      </c>
      <c r="AL61" s="31">
        <f ca="1">'Module C Corrected'!ED61-'Module C Initial'!ED61</f>
        <v>-562.1299999999992</v>
      </c>
      <c r="AM61" s="31">
        <f ca="1">'Module C Corrected'!EE61-'Module C Initial'!EE61</f>
        <v>-686.97000000000116</v>
      </c>
      <c r="AN61" s="31">
        <f ca="1">'Module C Corrected'!EF61-'Module C Initial'!EF61</f>
        <v>-766.95999999999913</v>
      </c>
      <c r="AO61" s="32">
        <f t="shared" ca="1" si="30"/>
        <v>-2693.580000000004</v>
      </c>
      <c r="AP61" s="32">
        <f t="shared" ca="1" si="30"/>
        <v>-2727.3000000000043</v>
      </c>
      <c r="AQ61" s="32">
        <f t="shared" ca="1" si="30"/>
        <v>-2935.3099999999981</v>
      </c>
      <c r="AR61" s="32">
        <f t="shared" ca="1" si="30"/>
        <v>-3235.8200000000015</v>
      </c>
      <c r="AS61" s="32">
        <f t="shared" ca="1" si="30"/>
        <v>-13688.069999999989</v>
      </c>
      <c r="AT61" s="32">
        <f t="shared" ca="1" si="30"/>
        <v>-5098.4299999999985</v>
      </c>
      <c r="AU61" s="32">
        <f t="shared" ca="1" si="30"/>
        <v>-3341.9500000000021</v>
      </c>
      <c r="AV61" s="32">
        <f t="shared" ca="1" si="30"/>
        <v>-3440.5500000000011</v>
      </c>
      <c r="AW61" s="32">
        <f t="shared" ca="1" si="30"/>
        <v>-1595.6299999999937</v>
      </c>
      <c r="AX61" s="32">
        <f t="shared" ca="1" si="30"/>
        <v>-2675.860000000001</v>
      </c>
      <c r="AY61" s="32">
        <f t="shared" ca="1" si="30"/>
        <v>-3291.9200000000046</v>
      </c>
      <c r="AZ61" s="32">
        <f t="shared" ca="1" si="30"/>
        <v>-3699.1799999999957</v>
      </c>
      <c r="BA61" s="31">
        <f t="shared" ca="1" si="28"/>
        <v>-33.229999999999997</v>
      </c>
      <c r="BB61" s="31">
        <f t="shared" ca="1" si="5"/>
        <v>-33.69</v>
      </c>
      <c r="BC61" s="31">
        <f t="shared" ca="1" si="6"/>
        <v>-36.299999999999997</v>
      </c>
      <c r="BD61" s="31">
        <f t="shared" ca="1" si="7"/>
        <v>-40.06</v>
      </c>
      <c r="BE61" s="31">
        <f t="shared" ca="1" si="8"/>
        <v>-169.69</v>
      </c>
      <c r="BF61" s="31">
        <f t="shared" ca="1" si="9"/>
        <v>-63.28</v>
      </c>
      <c r="BG61" s="31">
        <f t="shared" ca="1" si="10"/>
        <v>-41.54</v>
      </c>
      <c r="BH61" s="31">
        <f t="shared" ca="1" si="11"/>
        <v>-42.83</v>
      </c>
      <c r="BI61" s="31">
        <f t="shared" ca="1" si="12"/>
        <v>-19.899999999999999</v>
      </c>
      <c r="BJ61" s="31">
        <f t="shared" ca="1" si="13"/>
        <v>-33.42</v>
      </c>
      <c r="BK61" s="31">
        <f t="shared" ca="1" si="14"/>
        <v>-41.19</v>
      </c>
      <c r="BL61" s="31">
        <f t="shared" ca="1" si="15"/>
        <v>-46.36</v>
      </c>
      <c r="BM61" s="32">
        <f t="shared" ca="1" si="29"/>
        <v>-2726.810000000004</v>
      </c>
      <c r="BN61" s="32">
        <f t="shared" ca="1" si="16"/>
        <v>-2760.9900000000043</v>
      </c>
      <c r="BO61" s="32">
        <f t="shared" ca="1" si="17"/>
        <v>-2971.6099999999983</v>
      </c>
      <c r="BP61" s="32">
        <f t="shared" ca="1" si="18"/>
        <v>-3275.8800000000015</v>
      </c>
      <c r="BQ61" s="32">
        <f t="shared" ca="1" si="19"/>
        <v>-13857.759999999989</v>
      </c>
      <c r="BR61" s="32">
        <f t="shared" ca="1" si="20"/>
        <v>-5161.7099999999982</v>
      </c>
      <c r="BS61" s="32">
        <f t="shared" ca="1" si="21"/>
        <v>-3383.4900000000021</v>
      </c>
      <c r="BT61" s="32">
        <f t="shared" ca="1" si="22"/>
        <v>-3483.380000000001</v>
      </c>
      <c r="BU61" s="32">
        <f t="shared" ca="1" si="23"/>
        <v>-1615.5299999999938</v>
      </c>
      <c r="BV61" s="32">
        <f t="shared" ca="1" si="24"/>
        <v>-2709.2800000000011</v>
      </c>
      <c r="BW61" s="32">
        <f t="shared" ca="1" si="25"/>
        <v>-3333.1100000000047</v>
      </c>
      <c r="BX61" s="32">
        <f t="shared" ca="1" si="26"/>
        <v>-3745.5399999999959</v>
      </c>
    </row>
    <row r="62" spans="1:76" x14ac:dyDescent="0.25">
      <c r="A62" t="s">
        <v>440</v>
      </c>
      <c r="B62" s="1" t="s">
        <v>127</v>
      </c>
      <c r="C62" t="str">
        <f t="shared" ca="1" si="2"/>
        <v>GHO</v>
      </c>
      <c r="D62" t="str">
        <f t="shared" ca="1" si="3"/>
        <v>Ghost Hydro Facility</v>
      </c>
      <c r="E62" s="31">
        <f ca="1">'Module C Corrected'!CW62-'Module C Initial'!CW62</f>
        <v>436.60000000000218</v>
      </c>
      <c r="F62" s="31">
        <f ca="1">'Module C Corrected'!CX62-'Module C Initial'!CX62</f>
        <v>360.42000000000189</v>
      </c>
      <c r="G62" s="31">
        <f ca="1">'Module C Corrected'!CY62-'Module C Initial'!CY62</f>
        <v>315.18999999999869</v>
      </c>
      <c r="H62" s="31">
        <f ca="1">'Module C Corrected'!CZ62-'Module C Initial'!CZ62</f>
        <v>441.95000000000073</v>
      </c>
      <c r="I62" s="31">
        <f ca="1">'Module C Corrected'!DA62-'Module C Initial'!DA62</f>
        <v>1758.570000000007</v>
      </c>
      <c r="J62" s="31">
        <f ca="1">'Module C Corrected'!DB62-'Module C Initial'!DB62</f>
        <v>1302.679999999993</v>
      </c>
      <c r="K62" s="31">
        <f ca="1">'Module C Corrected'!DC62-'Module C Initial'!DC62</f>
        <v>879.33999999999651</v>
      </c>
      <c r="L62" s="31">
        <f ca="1">'Module C Corrected'!DD62-'Module C Initial'!DD62</f>
        <v>615.60000000000582</v>
      </c>
      <c r="M62" s="31">
        <f ca="1">'Module C Corrected'!DE62-'Module C Initial'!DE62</f>
        <v>344.02000000000044</v>
      </c>
      <c r="N62" s="31">
        <f ca="1">'Module C Corrected'!DF62-'Module C Initial'!DF62</f>
        <v>411.44999999999709</v>
      </c>
      <c r="O62" s="31">
        <f ca="1">'Module C Corrected'!DG62-'Module C Initial'!DG62</f>
        <v>542.43000000000029</v>
      </c>
      <c r="P62" s="31">
        <f ca="1">'Module C Corrected'!DH62-'Module C Initial'!DH62</f>
        <v>775.56000000001222</v>
      </c>
      <c r="Q62" s="32">
        <f ca="1">'Module C Corrected'!DI62-'Module C Initial'!DI62</f>
        <v>21.829999999999927</v>
      </c>
      <c r="R62" s="32">
        <f ca="1">'Module C Corrected'!DJ62-'Module C Initial'!DJ62</f>
        <v>18.019999999999982</v>
      </c>
      <c r="S62" s="32">
        <f ca="1">'Module C Corrected'!DK62-'Module C Initial'!DK62</f>
        <v>15.759999999999991</v>
      </c>
      <c r="T62" s="32">
        <f ca="1">'Module C Corrected'!DL62-'Module C Initial'!DL62</f>
        <v>22.099999999999909</v>
      </c>
      <c r="U62" s="32">
        <f ca="1">'Module C Corrected'!DM62-'Module C Initial'!DM62</f>
        <v>87.920000000000073</v>
      </c>
      <c r="V62" s="32">
        <f ca="1">'Module C Corrected'!DN62-'Module C Initial'!DN62</f>
        <v>65.129999999999654</v>
      </c>
      <c r="W62" s="32">
        <f ca="1">'Module C Corrected'!DO62-'Module C Initial'!DO62</f>
        <v>43.970000000000255</v>
      </c>
      <c r="X62" s="32">
        <f ca="1">'Module C Corrected'!DP62-'Module C Initial'!DP62</f>
        <v>30.7800000000002</v>
      </c>
      <c r="Y62" s="32">
        <f ca="1">'Module C Corrected'!DQ62-'Module C Initial'!DQ62</f>
        <v>17.200000000000045</v>
      </c>
      <c r="Z62" s="32">
        <f ca="1">'Module C Corrected'!DR62-'Module C Initial'!DR62</f>
        <v>20.57000000000005</v>
      </c>
      <c r="AA62" s="32">
        <f ca="1">'Module C Corrected'!DS62-'Module C Initial'!DS62</f>
        <v>27.119999999999891</v>
      </c>
      <c r="AB62" s="32">
        <f ca="1">'Module C Corrected'!DT62-'Module C Initial'!DT62</f>
        <v>38.769999999999982</v>
      </c>
      <c r="AC62" s="31">
        <f ca="1">'Module C Corrected'!DU62-'Module C Initial'!DU62</f>
        <v>129.17999999999938</v>
      </c>
      <c r="AD62" s="31">
        <f ca="1">'Module C Corrected'!DV62-'Module C Initial'!DV62</f>
        <v>106.01999999999953</v>
      </c>
      <c r="AE62" s="31">
        <f ca="1">'Module C Corrected'!DW62-'Module C Initial'!DW62</f>
        <v>92.240000000000236</v>
      </c>
      <c r="AF62" s="31">
        <f ca="1">'Module C Corrected'!DX62-'Module C Initial'!DX62</f>
        <v>128.58000000000084</v>
      </c>
      <c r="AG62" s="31">
        <f ca="1">'Module C Corrected'!DY62-'Module C Initial'!DY62</f>
        <v>508.75</v>
      </c>
      <c r="AH62" s="31">
        <f ca="1">'Module C Corrected'!DZ62-'Module C Initial'!DZ62</f>
        <v>374.63999999999942</v>
      </c>
      <c r="AI62" s="31">
        <f ca="1">'Module C Corrected'!EA62-'Module C Initial'!EA62</f>
        <v>251.27000000000044</v>
      </c>
      <c r="AJ62" s="31">
        <f ca="1">'Module C Corrected'!EB62-'Module C Initial'!EB62</f>
        <v>174.59000000000015</v>
      </c>
      <c r="AK62" s="31">
        <f ca="1">'Module C Corrected'!EC62-'Module C Initial'!EC62</f>
        <v>96.840000000000146</v>
      </c>
      <c r="AL62" s="31">
        <f ca="1">'Module C Corrected'!ED62-'Module C Initial'!ED62</f>
        <v>114.88999999999942</v>
      </c>
      <c r="AM62" s="31">
        <f ca="1">'Module C Corrected'!EE62-'Module C Initial'!EE62</f>
        <v>150.19999999999982</v>
      </c>
      <c r="AN62" s="31">
        <f ca="1">'Module C Corrected'!EF62-'Module C Initial'!EF62</f>
        <v>213</v>
      </c>
      <c r="AO62" s="32">
        <f t="shared" ca="1" si="30"/>
        <v>587.61000000000149</v>
      </c>
      <c r="AP62" s="32">
        <f t="shared" ca="1" si="30"/>
        <v>484.4600000000014</v>
      </c>
      <c r="AQ62" s="32">
        <f t="shared" ca="1" si="30"/>
        <v>423.18999999999892</v>
      </c>
      <c r="AR62" s="32">
        <f t="shared" ref="AR62:AZ90" ca="1" si="31">H62+T62+AF62</f>
        <v>592.63000000000147</v>
      </c>
      <c r="AS62" s="32">
        <f t="shared" ca="1" si="31"/>
        <v>2355.2400000000071</v>
      </c>
      <c r="AT62" s="32">
        <f t="shared" ca="1" si="31"/>
        <v>1742.4499999999921</v>
      </c>
      <c r="AU62" s="32">
        <f t="shared" ca="1" si="31"/>
        <v>1174.5799999999972</v>
      </c>
      <c r="AV62" s="32">
        <f t="shared" ca="1" si="31"/>
        <v>820.97000000000617</v>
      </c>
      <c r="AW62" s="32">
        <f t="shared" ca="1" si="31"/>
        <v>458.06000000000063</v>
      </c>
      <c r="AX62" s="32">
        <f t="shared" ca="1" si="31"/>
        <v>546.90999999999656</v>
      </c>
      <c r="AY62" s="32">
        <f t="shared" ca="1" si="31"/>
        <v>719.75</v>
      </c>
      <c r="AZ62" s="32">
        <f t="shared" ca="1" si="31"/>
        <v>1027.3300000000122</v>
      </c>
      <c r="BA62" s="31">
        <f t="shared" ca="1" si="28"/>
        <v>7.25</v>
      </c>
      <c r="BB62" s="31">
        <f t="shared" ca="1" si="5"/>
        <v>5.98</v>
      </c>
      <c r="BC62" s="31">
        <f t="shared" ca="1" si="6"/>
        <v>5.23</v>
      </c>
      <c r="BD62" s="31">
        <f t="shared" ca="1" si="7"/>
        <v>7.34</v>
      </c>
      <c r="BE62" s="31">
        <f t="shared" ca="1" si="8"/>
        <v>29.2</v>
      </c>
      <c r="BF62" s="31">
        <f t="shared" ca="1" si="9"/>
        <v>21.63</v>
      </c>
      <c r="BG62" s="31">
        <f t="shared" ca="1" si="10"/>
        <v>14.6</v>
      </c>
      <c r="BH62" s="31">
        <f t="shared" ca="1" si="11"/>
        <v>10.220000000000001</v>
      </c>
      <c r="BI62" s="31">
        <f t="shared" ca="1" si="12"/>
        <v>5.71</v>
      </c>
      <c r="BJ62" s="31">
        <f t="shared" ca="1" si="13"/>
        <v>6.83</v>
      </c>
      <c r="BK62" s="31">
        <f t="shared" ca="1" si="14"/>
        <v>9.01</v>
      </c>
      <c r="BL62" s="31">
        <f t="shared" ca="1" si="15"/>
        <v>12.88</v>
      </c>
      <c r="BM62" s="32">
        <f t="shared" ca="1" si="29"/>
        <v>594.86000000000149</v>
      </c>
      <c r="BN62" s="32">
        <f t="shared" ca="1" si="16"/>
        <v>490.44000000000142</v>
      </c>
      <c r="BO62" s="32">
        <f t="shared" ca="1" si="17"/>
        <v>428.41999999999894</v>
      </c>
      <c r="BP62" s="32">
        <f t="shared" ca="1" si="18"/>
        <v>599.97000000000151</v>
      </c>
      <c r="BQ62" s="32">
        <f t="shared" ca="1" si="19"/>
        <v>2384.4400000000069</v>
      </c>
      <c r="BR62" s="32">
        <f t="shared" ca="1" si="20"/>
        <v>1764.0799999999922</v>
      </c>
      <c r="BS62" s="32">
        <f t="shared" ca="1" si="21"/>
        <v>1189.1799999999971</v>
      </c>
      <c r="BT62" s="32">
        <f t="shared" ca="1" si="22"/>
        <v>831.19000000000619</v>
      </c>
      <c r="BU62" s="32">
        <f t="shared" ca="1" si="23"/>
        <v>463.77000000000061</v>
      </c>
      <c r="BV62" s="32">
        <f t="shared" ca="1" si="24"/>
        <v>553.7399999999966</v>
      </c>
      <c r="BW62" s="32">
        <f t="shared" ca="1" si="25"/>
        <v>728.76</v>
      </c>
      <c r="BX62" s="32">
        <f t="shared" ca="1" si="26"/>
        <v>1040.2100000000123</v>
      </c>
    </row>
    <row r="63" spans="1:76" x14ac:dyDescent="0.25">
      <c r="A63" t="s">
        <v>454</v>
      </c>
      <c r="B63" s="1" t="s">
        <v>46</v>
      </c>
      <c r="C63" t="str">
        <f t="shared" ca="1" si="2"/>
        <v>GN1</v>
      </c>
      <c r="D63" t="str">
        <f t="shared" ca="1" si="3"/>
        <v>Genesee #1</v>
      </c>
      <c r="E63" s="31">
        <f ca="1">'Module C Corrected'!CW63-'Module C Initial'!CW63</f>
        <v>7157.0499999999302</v>
      </c>
      <c r="F63" s="31">
        <f ca="1">'Module C Corrected'!CX63-'Module C Initial'!CX63</f>
        <v>6490.6899999999441</v>
      </c>
      <c r="G63" s="31">
        <f ca="1">'Module C Corrected'!CY63-'Module C Initial'!CY63</f>
        <v>6095.5599999999395</v>
      </c>
      <c r="H63" s="31">
        <f ca="1">'Module C Corrected'!CZ63-'Module C Initial'!CZ63</f>
        <v>8073.9599999999627</v>
      </c>
      <c r="I63" s="31">
        <f ca="1">'Module C Corrected'!DA63-'Module C Initial'!DA63</f>
        <v>20891.060000000056</v>
      </c>
      <c r="J63" s="31">
        <f ca="1">'Module C Corrected'!DB63-'Module C Initial'!DB63</f>
        <v>8283.0799999999581</v>
      </c>
      <c r="K63" s="31">
        <f ca="1">'Module C Corrected'!DC63-'Module C Initial'!DC63</f>
        <v>6797.2299999999814</v>
      </c>
      <c r="L63" s="31">
        <f ca="1">'Module C Corrected'!DD63-'Module C Initial'!DD63</f>
        <v>6698.0800000000745</v>
      </c>
      <c r="M63" s="31">
        <f ca="1">'Module C Corrected'!DE63-'Module C Initial'!DE63</f>
        <v>4702.8399999999674</v>
      </c>
      <c r="N63" s="31">
        <f ca="1">'Module C Corrected'!DF63-'Module C Initial'!DF63</f>
        <v>5381.2299999999814</v>
      </c>
      <c r="O63" s="31">
        <f ca="1">'Module C Corrected'!DG63-'Module C Initial'!DG63</f>
        <v>8094.8200000000652</v>
      </c>
      <c r="P63" s="31">
        <f ca="1">'Module C Corrected'!DH63-'Module C Initial'!DH63</f>
        <v>10018.469999999972</v>
      </c>
      <c r="Q63" s="32">
        <f ca="1">'Module C Corrected'!DI63-'Module C Initial'!DI63</f>
        <v>357.85000000000036</v>
      </c>
      <c r="R63" s="32">
        <f ca="1">'Module C Corrected'!DJ63-'Module C Initial'!DJ63</f>
        <v>324.52999999999884</v>
      </c>
      <c r="S63" s="32">
        <f ca="1">'Module C Corrected'!DK63-'Module C Initial'!DK63</f>
        <v>304.77999999999884</v>
      </c>
      <c r="T63" s="32">
        <f ca="1">'Module C Corrected'!DL63-'Module C Initial'!DL63</f>
        <v>403.70000000000073</v>
      </c>
      <c r="U63" s="32">
        <f ca="1">'Module C Corrected'!DM63-'Module C Initial'!DM63</f>
        <v>1044.5499999999993</v>
      </c>
      <c r="V63" s="32">
        <f ca="1">'Module C Corrected'!DN63-'Module C Initial'!DN63</f>
        <v>414.14999999999964</v>
      </c>
      <c r="W63" s="32">
        <f ca="1">'Module C Corrected'!DO63-'Module C Initial'!DO63</f>
        <v>339.86999999999989</v>
      </c>
      <c r="X63" s="32">
        <f ca="1">'Module C Corrected'!DP63-'Module C Initial'!DP63</f>
        <v>334.89999999999964</v>
      </c>
      <c r="Y63" s="32">
        <f ca="1">'Module C Corrected'!DQ63-'Module C Initial'!DQ63</f>
        <v>235.15000000000055</v>
      </c>
      <c r="Z63" s="32">
        <f ca="1">'Module C Corrected'!DR63-'Module C Initial'!DR63</f>
        <v>269.0600000000004</v>
      </c>
      <c r="AA63" s="32">
        <f ca="1">'Module C Corrected'!DS63-'Module C Initial'!DS63</f>
        <v>404.75</v>
      </c>
      <c r="AB63" s="32">
        <f ca="1">'Module C Corrected'!DT63-'Module C Initial'!DT63</f>
        <v>500.92000000000007</v>
      </c>
      <c r="AC63" s="31">
        <f ca="1">'Module C Corrected'!DU63-'Module C Initial'!DU63</f>
        <v>2117.5400000000009</v>
      </c>
      <c r="AD63" s="31">
        <f ca="1">'Module C Corrected'!DV63-'Module C Initial'!DV63</f>
        <v>1909.3699999999953</v>
      </c>
      <c r="AE63" s="31">
        <f ca="1">'Module C Corrected'!DW63-'Module C Initial'!DW63</f>
        <v>1783.7799999999988</v>
      </c>
      <c r="AF63" s="31">
        <f ca="1">'Module C Corrected'!DX63-'Module C Initial'!DX63</f>
        <v>2349.010000000002</v>
      </c>
      <c r="AG63" s="31">
        <f ca="1">'Module C Corrected'!DY63-'Module C Initial'!DY63</f>
        <v>6043.6399999999849</v>
      </c>
      <c r="AH63" s="31">
        <f ca="1">'Module C Corrected'!DZ63-'Module C Initial'!DZ63</f>
        <v>2382.1699999999983</v>
      </c>
      <c r="AI63" s="31">
        <f ca="1">'Module C Corrected'!EA63-'Module C Initial'!EA63</f>
        <v>1942.2799999999988</v>
      </c>
      <c r="AJ63" s="31">
        <f ca="1">'Module C Corrected'!EB63-'Module C Initial'!EB63</f>
        <v>1899.7199999999939</v>
      </c>
      <c r="AK63" s="31">
        <f ca="1">'Module C Corrected'!EC63-'Module C Initial'!EC63</f>
        <v>1323.8500000000022</v>
      </c>
      <c r="AL63" s="31">
        <f ca="1">'Module C Corrected'!ED63-'Module C Initial'!ED63</f>
        <v>1502.6500000000015</v>
      </c>
      <c r="AM63" s="31">
        <f ca="1">'Module C Corrected'!EE63-'Module C Initial'!EE63</f>
        <v>2241.4799999999959</v>
      </c>
      <c r="AN63" s="31">
        <f ca="1">'Module C Corrected'!EF63-'Module C Initial'!EF63</f>
        <v>2751.5</v>
      </c>
      <c r="AO63" s="32">
        <f t="shared" ref="AO63:AT119" ca="1" si="32">E63+Q63+AC63</f>
        <v>9632.4399999999314</v>
      </c>
      <c r="AP63" s="32">
        <f t="shared" ca="1" si="32"/>
        <v>8724.5899999999383</v>
      </c>
      <c r="AQ63" s="32">
        <f t="shared" ca="1" si="32"/>
        <v>8184.1199999999371</v>
      </c>
      <c r="AR63" s="32">
        <f t="shared" ca="1" si="31"/>
        <v>10826.669999999966</v>
      </c>
      <c r="AS63" s="32">
        <f t="shared" ca="1" si="31"/>
        <v>27979.25000000004</v>
      </c>
      <c r="AT63" s="32">
        <f t="shared" ca="1" si="31"/>
        <v>11079.399999999956</v>
      </c>
      <c r="AU63" s="32">
        <f t="shared" ca="1" si="31"/>
        <v>9079.3799999999792</v>
      </c>
      <c r="AV63" s="32">
        <f t="shared" ca="1" si="31"/>
        <v>8932.700000000068</v>
      </c>
      <c r="AW63" s="32">
        <f t="shared" ca="1" si="31"/>
        <v>6261.8399999999701</v>
      </c>
      <c r="AX63" s="32">
        <f t="shared" ca="1" si="31"/>
        <v>7152.9399999999832</v>
      </c>
      <c r="AY63" s="32">
        <f t="shared" ca="1" si="31"/>
        <v>10741.050000000061</v>
      </c>
      <c r="AZ63" s="32">
        <f t="shared" ca="1" si="31"/>
        <v>13270.889999999972</v>
      </c>
      <c r="BA63" s="31">
        <f t="shared" ca="1" si="28"/>
        <v>118.83</v>
      </c>
      <c r="BB63" s="31">
        <f t="shared" ca="1" si="5"/>
        <v>107.76</v>
      </c>
      <c r="BC63" s="31">
        <f t="shared" ca="1" si="6"/>
        <v>101.2</v>
      </c>
      <c r="BD63" s="31">
        <f t="shared" ca="1" si="7"/>
        <v>134.05000000000001</v>
      </c>
      <c r="BE63" s="31">
        <f t="shared" ca="1" si="8"/>
        <v>346.85</v>
      </c>
      <c r="BF63" s="31">
        <f t="shared" ca="1" si="9"/>
        <v>137.52000000000001</v>
      </c>
      <c r="BG63" s="31">
        <f t="shared" ca="1" si="10"/>
        <v>112.85</v>
      </c>
      <c r="BH63" s="31">
        <f t="shared" ca="1" si="11"/>
        <v>111.21</v>
      </c>
      <c r="BI63" s="31">
        <f t="shared" ca="1" si="12"/>
        <v>78.08</v>
      </c>
      <c r="BJ63" s="31">
        <f t="shared" ca="1" si="13"/>
        <v>89.34</v>
      </c>
      <c r="BK63" s="31">
        <f t="shared" ca="1" si="14"/>
        <v>134.4</v>
      </c>
      <c r="BL63" s="31">
        <f t="shared" ca="1" si="15"/>
        <v>166.33</v>
      </c>
      <c r="BM63" s="32">
        <f t="shared" ca="1" si="29"/>
        <v>9751.2699999999313</v>
      </c>
      <c r="BN63" s="32">
        <f t="shared" ca="1" si="16"/>
        <v>8832.3499999999385</v>
      </c>
      <c r="BO63" s="32">
        <f t="shared" ca="1" si="17"/>
        <v>8285.3199999999379</v>
      </c>
      <c r="BP63" s="32">
        <f t="shared" ca="1" si="18"/>
        <v>10960.719999999965</v>
      </c>
      <c r="BQ63" s="32">
        <f t="shared" ca="1" si="19"/>
        <v>28326.100000000039</v>
      </c>
      <c r="BR63" s="32">
        <f t="shared" ca="1" si="20"/>
        <v>11216.919999999956</v>
      </c>
      <c r="BS63" s="32">
        <f t="shared" ca="1" si="21"/>
        <v>9192.2299999999796</v>
      </c>
      <c r="BT63" s="32">
        <f t="shared" ca="1" si="22"/>
        <v>9043.9100000000672</v>
      </c>
      <c r="BU63" s="32">
        <f t="shared" ca="1" si="23"/>
        <v>6339.9199999999701</v>
      </c>
      <c r="BV63" s="32">
        <f t="shared" ca="1" si="24"/>
        <v>7242.2799999999834</v>
      </c>
      <c r="BW63" s="32">
        <f t="shared" ca="1" si="25"/>
        <v>10875.450000000061</v>
      </c>
      <c r="BX63" s="32">
        <f t="shared" ca="1" si="26"/>
        <v>13437.219999999972</v>
      </c>
    </row>
    <row r="64" spans="1:76" x14ac:dyDescent="0.25">
      <c r="A64" t="s">
        <v>454</v>
      </c>
      <c r="B64" s="1" t="s">
        <v>47</v>
      </c>
      <c r="C64" t="str">
        <f t="shared" ca="1" si="2"/>
        <v>GN2</v>
      </c>
      <c r="D64" t="str">
        <f t="shared" ca="1" si="3"/>
        <v>Genesee #2</v>
      </c>
      <c r="E64" s="31">
        <f ca="1">'Module C Corrected'!CW64-'Module C Initial'!CW64</f>
        <v>8816.3699999999953</v>
      </c>
      <c r="F64" s="31">
        <f ca="1">'Module C Corrected'!CX64-'Module C Initial'!CX64</f>
        <v>8052.5799999999581</v>
      </c>
      <c r="G64" s="31">
        <f ca="1">'Module C Corrected'!CY64-'Module C Initial'!CY64</f>
        <v>5970.0899999999674</v>
      </c>
      <c r="H64" s="31">
        <f ca="1">'Module C Corrected'!CZ64-'Module C Initial'!CZ64</f>
        <v>8607.7600000000093</v>
      </c>
      <c r="I64" s="31">
        <f ca="1">'Module C Corrected'!DA64-'Module C Initial'!DA64</f>
        <v>1888.7900000000081</v>
      </c>
      <c r="J64" s="31">
        <f ca="1">'Module C Corrected'!DB64-'Module C Initial'!DB64</f>
        <v>9153.9599999999627</v>
      </c>
      <c r="K64" s="31">
        <f ca="1">'Module C Corrected'!DC64-'Module C Initial'!DC64</f>
        <v>7991.5100000000093</v>
      </c>
      <c r="L64" s="31">
        <f ca="1">'Module C Corrected'!DD64-'Module C Initial'!DD64</f>
        <v>7816.2099999999627</v>
      </c>
      <c r="M64" s="31">
        <f ca="1">'Module C Corrected'!DE64-'Module C Initial'!DE64</f>
        <v>4851.0800000000163</v>
      </c>
      <c r="N64" s="31">
        <f ca="1">'Module C Corrected'!DF64-'Module C Initial'!DF64</f>
        <v>6257.5900000000838</v>
      </c>
      <c r="O64" s="31">
        <f ca="1">'Module C Corrected'!DG64-'Module C Initial'!DG64</f>
        <v>8323.6700000000419</v>
      </c>
      <c r="P64" s="31">
        <f ca="1">'Module C Corrected'!DH64-'Module C Initial'!DH64</f>
        <v>11772.409999999916</v>
      </c>
      <c r="Q64" s="32">
        <f ca="1">'Module C Corrected'!DI64-'Module C Initial'!DI64</f>
        <v>440.81999999999971</v>
      </c>
      <c r="R64" s="32">
        <f ca="1">'Module C Corrected'!DJ64-'Module C Initial'!DJ64</f>
        <v>402.63000000000102</v>
      </c>
      <c r="S64" s="32">
        <f ca="1">'Module C Corrected'!DK64-'Module C Initial'!DK64</f>
        <v>298.51000000000022</v>
      </c>
      <c r="T64" s="32">
        <f ca="1">'Module C Corrected'!DL64-'Module C Initial'!DL64</f>
        <v>430.38999999999942</v>
      </c>
      <c r="U64" s="32">
        <f ca="1">'Module C Corrected'!DM64-'Module C Initial'!DM64</f>
        <v>94.4399999999996</v>
      </c>
      <c r="V64" s="32">
        <f ca="1">'Module C Corrected'!DN64-'Module C Initial'!DN64</f>
        <v>457.70000000000073</v>
      </c>
      <c r="W64" s="32">
        <f ca="1">'Module C Corrected'!DO64-'Module C Initial'!DO64</f>
        <v>399.56999999999971</v>
      </c>
      <c r="X64" s="32">
        <f ca="1">'Module C Corrected'!DP64-'Module C Initial'!DP64</f>
        <v>390.80999999999949</v>
      </c>
      <c r="Y64" s="32">
        <f ca="1">'Module C Corrected'!DQ64-'Module C Initial'!DQ64</f>
        <v>242.54999999999927</v>
      </c>
      <c r="Z64" s="32">
        <f ca="1">'Module C Corrected'!DR64-'Module C Initial'!DR64</f>
        <v>312.8799999999992</v>
      </c>
      <c r="AA64" s="32">
        <f ca="1">'Module C Corrected'!DS64-'Module C Initial'!DS64</f>
        <v>416.1899999999996</v>
      </c>
      <c r="AB64" s="32">
        <f ca="1">'Module C Corrected'!DT64-'Module C Initial'!DT64</f>
        <v>588.61999999999898</v>
      </c>
      <c r="AC64" s="31">
        <f ca="1">'Module C Corrected'!DU64-'Module C Initial'!DU64</f>
        <v>2608.4899999999907</v>
      </c>
      <c r="AD64" s="31">
        <f ca="1">'Module C Corrected'!DV64-'Module C Initial'!DV64</f>
        <v>2368.8300000000017</v>
      </c>
      <c r="AE64" s="31">
        <f ca="1">'Module C Corrected'!DW64-'Module C Initial'!DW64</f>
        <v>1747.0599999999977</v>
      </c>
      <c r="AF64" s="31">
        <f ca="1">'Module C Corrected'!DX64-'Module C Initial'!DX64</f>
        <v>2504.3199999999997</v>
      </c>
      <c r="AG64" s="31">
        <f ca="1">'Module C Corrected'!DY64-'Module C Initial'!DY64</f>
        <v>546.40999999999985</v>
      </c>
      <c r="AH64" s="31">
        <f ca="1">'Module C Corrected'!DZ64-'Module C Initial'!DZ64</f>
        <v>2632.6300000000047</v>
      </c>
      <c r="AI64" s="31">
        <f ca="1">'Module C Corrected'!EA64-'Module C Initial'!EA64</f>
        <v>2283.5400000000009</v>
      </c>
      <c r="AJ64" s="31">
        <f ca="1">'Module C Corrected'!EB64-'Module C Initial'!EB64</f>
        <v>2216.8499999999985</v>
      </c>
      <c r="AK64" s="31">
        <f ca="1">'Module C Corrected'!EC64-'Module C Initial'!EC64</f>
        <v>1365.5699999999997</v>
      </c>
      <c r="AL64" s="31">
        <f ca="1">'Module C Corrected'!ED64-'Module C Initial'!ED64</f>
        <v>1747.3600000000006</v>
      </c>
      <c r="AM64" s="31">
        <f ca="1">'Module C Corrected'!EE64-'Module C Initial'!EE64</f>
        <v>2304.8500000000058</v>
      </c>
      <c r="AN64" s="31">
        <f ca="1">'Module C Corrected'!EF64-'Module C Initial'!EF64</f>
        <v>3233.1999999999971</v>
      </c>
      <c r="AO64" s="32">
        <f t="shared" ca="1" si="32"/>
        <v>11865.679999999986</v>
      </c>
      <c r="AP64" s="32">
        <f t="shared" ca="1" si="32"/>
        <v>10824.039999999961</v>
      </c>
      <c r="AQ64" s="32">
        <f t="shared" ca="1" si="32"/>
        <v>8015.6599999999653</v>
      </c>
      <c r="AR64" s="32">
        <f t="shared" ca="1" si="31"/>
        <v>11542.470000000008</v>
      </c>
      <c r="AS64" s="32">
        <f t="shared" ca="1" si="31"/>
        <v>2529.6400000000076</v>
      </c>
      <c r="AT64" s="32">
        <f t="shared" ca="1" si="31"/>
        <v>12244.289999999968</v>
      </c>
      <c r="AU64" s="32">
        <f t="shared" ca="1" si="31"/>
        <v>10674.62000000001</v>
      </c>
      <c r="AV64" s="32">
        <f t="shared" ca="1" si="31"/>
        <v>10423.869999999961</v>
      </c>
      <c r="AW64" s="32">
        <f t="shared" ca="1" si="31"/>
        <v>6459.2000000000153</v>
      </c>
      <c r="AX64" s="32">
        <f t="shared" ca="1" si="31"/>
        <v>8317.8300000000836</v>
      </c>
      <c r="AY64" s="32">
        <f t="shared" ca="1" si="31"/>
        <v>11044.710000000046</v>
      </c>
      <c r="AZ64" s="32">
        <f t="shared" ca="1" si="31"/>
        <v>15594.229999999912</v>
      </c>
      <c r="BA64" s="31">
        <f t="shared" ca="1" si="28"/>
        <v>146.38</v>
      </c>
      <c r="BB64" s="31">
        <f t="shared" ca="1" si="5"/>
        <v>133.69</v>
      </c>
      <c r="BC64" s="31">
        <f t="shared" ca="1" si="6"/>
        <v>99.12</v>
      </c>
      <c r="BD64" s="31">
        <f t="shared" ca="1" si="7"/>
        <v>142.91</v>
      </c>
      <c r="BE64" s="31">
        <f t="shared" ca="1" si="8"/>
        <v>31.36</v>
      </c>
      <c r="BF64" s="31">
        <f t="shared" ca="1" si="9"/>
        <v>151.97999999999999</v>
      </c>
      <c r="BG64" s="31">
        <f t="shared" ca="1" si="10"/>
        <v>132.68</v>
      </c>
      <c r="BH64" s="31">
        <f t="shared" ca="1" si="11"/>
        <v>129.77000000000001</v>
      </c>
      <c r="BI64" s="31">
        <f t="shared" ca="1" si="12"/>
        <v>80.540000000000006</v>
      </c>
      <c r="BJ64" s="31">
        <f t="shared" ca="1" si="13"/>
        <v>103.89</v>
      </c>
      <c r="BK64" s="31">
        <f t="shared" ca="1" si="14"/>
        <v>138.19999999999999</v>
      </c>
      <c r="BL64" s="31">
        <f t="shared" ca="1" si="15"/>
        <v>195.45</v>
      </c>
      <c r="BM64" s="32">
        <f t="shared" ca="1" si="29"/>
        <v>12012.059999999985</v>
      </c>
      <c r="BN64" s="32">
        <f t="shared" ca="1" si="16"/>
        <v>10957.729999999961</v>
      </c>
      <c r="BO64" s="32">
        <f t="shared" ca="1" si="17"/>
        <v>8114.7799999999652</v>
      </c>
      <c r="BP64" s="32">
        <f t="shared" ca="1" si="18"/>
        <v>11685.380000000008</v>
      </c>
      <c r="BQ64" s="32">
        <f t="shared" ca="1" si="19"/>
        <v>2561.0000000000077</v>
      </c>
      <c r="BR64" s="32">
        <f t="shared" ca="1" si="20"/>
        <v>12396.269999999968</v>
      </c>
      <c r="BS64" s="32">
        <f t="shared" ca="1" si="21"/>
        <v>10807.30000000001</v>
      </c>
      <c r="BT64" s="32">
        <f t="shared" ca="1" si="22"/>
        <v>10553.639999999961</v>
      </c>
      <c r="BU64" s="32">
        <f t="shared" ca="1" si="23"/>
        <v>6539.7400000000152</v>
      </c>
      <c r="BV64" s="32">
        <f t="shared" ca="1" si="24"/>
        <v>8421.720000000083</v>
      </c>
      <c r="BW64" s="32">
        <f t="shared" ca="1" si="25"/>
        <v>11182.910000000047</v>
      </c>
      <c r="BX64" s="32">
        <f t="shared" ca="1" si="26"/>
        <v>15789.679999999913</v>
      </c>
    </row>
    <row r="65" spans="1:76" x14ac:dyDescent="0.25">
      <c r="A65" t="s">
        <v>455</v>
      </c>
      <c r="B65" s="1" t="s">
        <v>79</v>
      </c>
      <c r="C65" t="str">
        <f t="shared" ca="1" si="2"/>
        <v>GN3</v>
      </c>
      <c r="D65" t="str">
        <f t="shared" ca="1" si="3"/>
        <v>Genesee #3</v>
      </c>
      <c r="E65" s="31">
        <f ca="1">'Module C Corrected'!CW65-'Module C Initial'!CW65</f>
        <v>11526.229999999981</v>
      </c>
      <c r="F65" s="31">
        <f ca="1">'Module C Corrected'!CX65-'Module C Initial'!CX65</f>
        <v>10587.359999999986</v>
      </c>
      <c r="G65" s="31">
        <f ca="1">'Module C Corrected'!CY65-'Module C Initial'!CY65</f>
        <v>9381.5300000000279</v>
      </c>
      <c r="H65" s="31">
        <f ca="1">'Module C Corrected'!CZ65-'Module C Initial'!CZ65</f>
        <v>10711.920000000042</v>
      </c>
      <c r="I65" s="31">
        <f ca="1">'Module C Corrected'!DA65-'Module C Initial'!DA65</f>
        <v>32365.25</v>
      </c>
      <c r="J65" s="31">
        <f ca="1">'Module C Corrected'!DB65-'Module C Initial'!DB65</f>
        <v>12733.929999999935</v>
      </c>
      <c r="K65" s="31">
        <f ca="1">'Module C Corrected'!DC65-'Module C Initial'!DC65</f>
        <v>10275.089999999967</v>
      </c>
      <c r="L65" s="31">
        <f ca="1">'Module C Corrected'!DD65-'Module C Initial'!DD65</f>
        <v>10246.550000000047</v>
      </c>
      <c r="M65" s="31">
        <f ca="1">'Module C Corrected'!DE65-'Module C Initial'!DE65</f>
        <v>6986.75</v>
      </c>
      <c r="N65" s="31">
        <f ca="1">'Module C Corrected'!DF65-'Module C Initial'!DF65</f>
        <v>0</v>
      </c>
      <c r="O65" s="31">
        <f ca="1">'Module C Corrected'!DG65-'Module C Initial'!DG65</f>
        <v>8687.6199999999953</v>
      </c>
      <c r="P65" s="31">
        <f ca="1">'Module C Corrected'!DH65-'Module C Initial'!DH65</f>
        <v>14839.380000000121</v>
      </c>
      <c r="Q65" s="32">
        <f ca="1">'Module C Corrected'!DI65-'Module C Initial'!DI65</f>
        <v>576.30999999999949</v>
      </c>
      <c r="R65" s="32">
        <f ca="1">'Module C Corrected'!DJ65-'Module C Initial'!DJ65</f>
        <v>529.36999999999898</v>
      </c>
      <c r="S65" s="32">
        <f ca="1">'Module C Corrected'!DK65-'Module C Initial'!DK65</f>
        <v>469.07999999999993</v>
      </c>
      <c r="T65" s="32">
        <f ca="1">'Module C Corrected'!DL65-'Module C Initial'!DL65</f>
        <v>535.60000000000036</v>
      </c>
      <c r="U65" s="32">
        <f ca="1">'Module C Corrected'!DM65-'Module C Initial'!DM65</f>
        <v>1618.2599999999948</v>
      </c>
      <c r="V65" s="32">
        <f ca="1">'Module C Corrected'!DN65-'Module C Initial'!DN65</f>
        <v>636.69000000000051</v>
      </c>
      <c r="W65" s="32">
        <f ca="1">'Module C Corrected'!DO65-'Module C Initial'!DO65</f>
        <v>513.75999999999931</v>
      </c>
      <c r="X65" s="32">
        <f ca="1">'Module C Corrected'!DP65-'Module C Initial'!DP65</f>
        <v>512.33000000000084</v>
      </c>
      <c r="Y65" s="32">
        <f ca="1">'Module C Corrected'!DQ65-'Module C Initial'!DQ65</f>
        <v>349.33999999999924</v>
      </c>
      <c r="Z65" s="32">
        <f ca="1">'Module C Corrected'!DR65-'Module C Initial'!DR65</f>
        <v>0</v>
      </c>
      <c r="AA65" s="32">
        <f ca="1">'Module C Corrected'!DS65-'Module C Initial'!DS65</f>
        <v>434.38000000000011</v>
      </c>
      <c r="AB65" s="32">
        <f ca="1">'Module C Corrected'!DT65-'Module C Initial'!DT65</f>
        <v>741.97000000000116</v>
      </c>
      <c r="AC65" s="31">
        <f ca="1">'Module C Corrected'!DU65-'Module C Initial'!DU65</f>
        <v>3410.2599999999948</v>
      </c>
      <c r="AD65" s="31">
        <f ca="1">'Module C Corrected'!DV65-'Module C Initial'!DV65</f>
        <v>3114.4900000000052</v>
      </c>
      <c r="AE65" s="31">
        <f ca="1">'Module C Corrected'!DW65-'Module C Initial'!DW65</f>
        <v>2745.3799999999974</v>
      </c>
      <c r="AF65" s="31">
        <f ca="1">'Module C Corrected'!DX65-'Module C Initial'!DX65</f>
        <v>3116.5</v>
      </c>
      <c r="AG65" s="31">
        <f ca="1">'Module C Corrected'!DY65-'Module C Initial'!DY65</f>
        <v>9363.0499999999884</v>
      </c>
      <c r="AH65" s="31">
        <f ca="1">'Module C Corrected'!DZ65-'Module C Initial'!DZ65</f>
        <v>3662.2100000000064</v>
      </c>
      <c r="AI65" s="31">
        <f ca="1">'Module C Corrected'!EA65-'Module C Initial'!EA65</f>
        <v>2936.0599999999977</v>
      </c>
      <c r="AJ65" s="31">
        <f ca="1">'Module C Corrected'!EB65-'Module C Initial'!EB65</f>
        <v>2906.1500000000015</v>
      </c>
      <c r="AK65" s="31">
        <f ca="1">'Module C Corrected'!EC65-'Module C Initial'!EC65</f>
        <v>1966.7700000000004</v>
      </c>
      <c r="AL65" s="31">
        <f ca="1">'Module C Corrected'!ED65-'Module C Initial'!ED65</f>
        <v>0</v>
      </c>
      <c r="AM65" s="31">
        <f ca="1">'Module C Corrected'!EE65-'Module C Initial'!EE65</f>
        <v>2405.6299999999974</v>
      </c>
      <c r="AN65" s="31">
        <f ca="1">'Module C Corrected'!EF65-'Module C Initial'!EF65</f>
        <v>4075.5300000000061</v>
      </c>
      <c r="AO65" s="32">
        <f t="shared" ca="1" si="32"/>
        <v>15512.799999999976</v>
      </c>
      <c r="AP65" s="32">
        <f t="shared" ca="1" si="32"/>
        <v>14231.21999999999</v>
      </c>
      <c r="AQ65" s="32">
        <f t="shared" ca="1" si="32"/>
        <v>12595.990000000025</v>
      </c>
      <c r="AR65" s="32">
        <f t="shared" ca="1" si="31"/>
        <v>14364.020000000042</v>
      </c>
      <c r="AS65" s="32">
        <f t="shared" ca="1" si="31"/>
        <v>43346.559999999983</v>
      </c>
      <c r="AT65" s="32">
        <f t="shared" ca="1" si="31"/>
        <v>17032.829999999944</v>
      </c>
      <c r="AU65" s="32">
        <f t="shared" ca="1" si="31"/>
        <v>13724.909999999963</v>
      </c>
      <c r="AV65" s="32">
        <f t="shared" ca="1" si="31"/>
        <v>13665.03000000005</v>
      </c>
      <c r="AW65" s="32">
        <f t="shared" ca="1" si="31"/>
        <v>9302.86</v>
      </c>
      <c r="AX65" s="32">
        <f t="shared" ca="1" si="31"/>
        <v>0</v>
      </c>
      <c r="AY65" s="32">
        <f t="shared" ca="1" si="31"/>
        <v>11527.629999999994</v>
      </c>
      <c r="AZ65" s="32">
        <f t="shared" ca="1" si="31"/>
        <v>19656.880000000128</v>
      </c>
      <c r="BA65" s="31">
        <f t="shared" ca="1" si="28"/>
        <v>191.37</v>
      </c>
      <c r="BB65" s="31">
        <f t="shared" ca="1" si="5"/>
        <v>175.78</v>
      </c>
      <c r="BC65" s="31">
        <f t="shared" ca="1" si="6"/>
        <v>155.76</v>
      </c>
      <c r="BD65" s="31">
        <f t="shared" ca="1" si="7"/>
        <v>177.85</v>
      </c>
      <c r="BE65" s="31">
        <f t="shared" ca="1" si="8"/>
        <v>537.35</v>
      </c>
      <c r="BF65" s="31">
        <f t="shared" ca="1" si="9"/>
        <v>211.42</v>
      </c>
      <c r="BG65" s="31">
        <f t="shared" ca="1" si="10"/>
        <v>170.59</v>
      </c>
      <c r="BH65" s="31">
        <f t="shared" ca="1" si="11"/>
        <v>170.12</v>
      </c>
      <c r="BI65" s="31">
        <f t="shared" ca="1" si="12"/>
        <v>116</v>
      </c>
      <c r="BJ65" s="31">
        <f t="shared" ca="1" si="13"/>
        <v>0</v>
      </c>
      <c r="BK65" s="31">
        <f t="shared" ca="1" si="14"/>
        <v>144.24</v>
      </c>
      <c r="BL65" s="31">
        <f t="shared" ca="1" si="15"/>
        <v>246.37</v>
      </c>
      <c r="BM65" s="32">
        <f t="shared" ca="1" si="29"/>
        <v>15704.169999999976</v>
      </c>
      <c r="BN65" s="32">
        <f t="shared" ca="1" si="16"/>
        <v>14406.999999999991</v>
      </c>
      <c r="BO65" s="32">
        <f t="shared" ca="1" si="17"/>
        <v>12751.750000000025</v>
      </c>
      <c r="BP65" s="32">
        <f t="shared" ca="1" si="18"/>
        <v>14541.870000000043</v>
      </c>
      <c r="BQ65" s="32">
        <f t="shared" ca="1" si="19"/>
        <v>43883.909999999982</v>
      </c>
      <c r="BR65" s="32">
        <f t="shared" ca="1" si="20"/>
        <v>17244.249999999942</v>
      </c>
      <c r="BS65" s="32">
        <f t="shared" ca="1" si="21"/>
        <v>13895.499999999964</v>
      </c>
      <c r="BT65" s="32">
        <f t="shared" ca="1" si="22"/>
        <v>13835.150000000051</v>
      </c>
      <c r="BU65" s="32">
        <f t="shared" ca="1" si="23"/>
        <v>9418.86</v>
      </c>
      <c r="BV65" s="32">
        <f t="shared" ca="1" si="24"/>
        <v>0</v>
      </c>
      <c r="BW65" s="32">
        <f t="shared" ca="1" si="25"/>
        <v>11671.869999999994</v>
      </c>
      <c r="BX65" s="32">
        <f t="shared" ca="1" si="26"/>
        <v>19903.250000000127</v>
      </c>
    </row>
    <row r="66" spans="1:76" x14ac:dyDescent="0.25">
      <c r="A66" t="s">
        <v>543</v>
      </c>
      <c r="B66" s="1" t="s">
        <v>43</v>
      </c>
      <c r="C66" t="str">
        <f t="shared" ca="1" si="2"/>
        <v>GPEC</v>
      </c>
      <c r="D66" t="str">
        <f t="shared" ca="1" si="3"/>
        <v>Grande Prairie EcoPower Industrial System</v>
      </c>
      <c r="E66" s="31">
        <f ca="1">'Module C Corrected'!CW66-'Module C Initial'!CW66</f>
        <v>-330.29999999999927</v>
      </c>
      <c r="F66" s="31">
        <f ca="1">'Module C Corrected'!CX66-'Module C Initial'!CX66</f>
        <v>-419.74999999999636</v>
      </c>
      <c r="G66" s="31">
        <f ca="1">'Module C Corrected'!CY66-'Module C Initial'!CY66</f>
        <v>-362.48999999999796</v>
      </c>
      <c r="H66" s="31">
        <f ca="1">'Module C Corrected'!CZ66-'Module C Initial'!CZ66</f>
        <v>-448.12999999999738</v>
      </c>
      <c r="I66" s="31">
        <f ca="1">'Module C Corrected'!DA66-'Module C Initial'!DA66</f>
        <v>-844.13000000000466</v>
      </c>
      <c r="J66" s="31">
        <f ca="1">'Module C Corrected'!DB66-'Module C Initial'!DB66</f>
        <v>-585.30999999999767</v>
      </c>
      <c r="K66" s="31">
        <f ca="1">'Module C Corrected'!DC66-'Module C Initial'!DC66</f>
        <v>-372.22999999999956</v>
      </c>
      <c r="L66" s="31">
        <f ca="1">'Module C Corrected'!DD66-'Module C Initial'!DD66</f>
        <v>-315.08000000000175</v>
      </c>
      <c r="M66" s="31">
        <f ca="1">'Module C Corrected'!DE66-'Module C Initial'!DE66</f>
        <v>-240.26000000000204</v>
      </c>
      <c r="N66" s="31">
        <f ca="1">'Module C Corrected'!DF66-'Module C Initial'!DF66</f>
        <v>-200.02999999999884</v>
      </c>
      <c r="O66" s="31">
        <f ca="1">'Module C Corrected'!DG66-'Module C Initial'!DG66</f>
        <v>-453.63000000000466</v>
      </c>
      <c r="P66" s="31">
        <f ca="1">'Module C Corrected'!DH66-'Module C Initial'!DH66</f>
        <v>-484.05000000000291</v>
      </c>
      <c r="Q66" s="32">
        <f ca="1">'Module C Corrected'!DI66-'Module C Initial'!DI66</f>
        <v>-16.519999999999982</v>
      </c>
      <c r="R66" s="32">
        <f ca="1">'Module C Corrected'!DJ66-'Module C Initial'!DJ66</f>
        <v>-20.990000000000009</v>
      </c>
      <c r="S66" s="32">
        <f ca="1">'Module C Corrected'!DK66-'Module C Initial'!DK66</f>
        <v>-18.119999999999891</v>
      </c>
      <c r="T66" s="32">
        <f ca="1">'Module C Corrected'!DL66-'Module C Initial'!DL66</f>
        <v>-22.399999999999864</v>
      </c>
      <c r="U66" s="32">
        <f ca="1">'Module C Corrected'!DM66-'Module C Initial'!DM66</f>
        <v>-42.210000000000036</v>
      </c>
      <c r="V66" s="32">
        <f ca="1">'Module C Corrected'!DN66-'Module C Initial'!DN66</f>
        <v>-29.269999999999982</v>
      </c>
      <c r="W66" s="32">
        <f ca="1">'Module C Corrected'!DO66-'Module C Initial'!DO66</f>
        <v>-18.6099999999999</v>
      </c>
      <c r="X66" s="32">
        <f ca="1">'Module C Corrected'!DP66-'Module C Initial'!DP66</f>
        <v>-15.75</v>
      </c>
      <c r="Y66" s="32">
        <f ca="1">'Module C Corrected'!DQ66-'Module C Initial'!DQ66</f>
        <v>-12.009999999999991</v>
      </c>
      <c r="Z66" s="32">
        <f ca="1">'Module C Corrected'!DR66-'Module C Initial'!DR66</f>
        <v>-10</v>
      </c>
      <c r="AA66" s="32">
        <f ca="1">'Module C Corrected'!DS66-'Module C Initial'!DS66</f>
        <v>-22.680000000000064</v>
      </c>
      <c r="AB66" s="32">
        <f ca="1">'Module C Corrected'!DT66-'Module C Initial'!DT66</f>
        <v>-24.200000000000045</v>
      </c>
      <c r="AC66" s="31">
        <f ca="1">'Module C Corrected'!DU66-'Module C Initial'!DU66</f>
        <v>-97.729999999999563</v>
      </c>
      <c r="AD66" s="31">
        <f ca="1">'Module C Corrected'!DV66-'Module C Initial'!DV66</f>
        <v>-123.47999999999956</v>
      </c>
      <c r="AE66" s="31">
        <f ca="1">'Module C Corrected'!DW66-'Module C Initial'!DW66</f>
        <v>-106.06999999999971</v>
      </c>
      <c r="AF66" s="31">
        <f ca="1">'Module C Corrected'!DX66-'Module C Initial'!DX66</f>
        <v>-130.36999999999989</v>
      </c>
      <c r="AG66" s="31">
        <f ca="1">'Module C Corrected'!DY66-'Module C Initial'!DY66</f>
        <v>-244.20000000000073</v>
      </c>
      <c r="AH66" s="31">
        <f ca="1">'Module C Corrected'!DZ66-'Module C Initial'!DZ66</f>
        <v>-168.34000000000015</v>
      </c>
      <c r="AI66" s="31">
        <f ca="1">'Module C Corrected'!EA66-'Module C Initial'!EA66</f>
        <v>-106.35999999999967</v>
      </c>
      <c r="AJ66" s="31">
        <f ca="1">'Module C Corrected'!EB66-'Module C Initial'!EB66</f>
        <v>-89.369999999999891</v>
      </c>
      <c r="AK66" s="31">
        <f ca="1">'Module C Corrected'!EC66-'Module C Initial'!EC66</f>
        <v>-67.640000000000327</v>
      </c>
      <c r="AL66" s="31">
        <f ca="1">'Module C Corrected'!ED66-'Module C Initial'!ED66</f>
        <v>-55.860000000000127</v>
      </c>
      <c r="AM66" s="31">
        <f ca="1">'Module C Corrected'!EE66-'Module C Initial'!EE66</f>
        <v>-125.60999999999967</v>
      </c>
      <c r="AN66" s="31">
        <f ca="1">'Module C Corrected'!EF66-'Module C Initial'!EF66</f>
        <v>-132.93999999999869</v>
      </c>
      <c r="AO66" s="32">
        <f t="shared" ca="1" si="32"/>
        <v>-444.54999999999882</v>
      </c>
      <c r="AP66" s="32">
        <f t="shared" ca="1" si="32"/>
        <v>-564.21999999999593</v>
      </c>
      <c r="AQ66" s="32">
        <f t="shared" ca="1" si="32"/>
        <v>-486.67999999999756</v>
      </c>
      <c r="AR66" s="32">
        <f t="shared" ca="1" si="31"/>
        <v>-600.89999999999714</v>
      </c>
      <c r="AS66" s="32">
        <f t="shared" ca="1" si="31"/>
        <v>-1130.5400000000054</v>
      </c>
      <c r="AT66" s="32">
        <f t="shared" ca="1" si="31"/>
        <v>-782.9199999999978</v>
      </c>
      <c r="AU66" s="32">
        <f t="shared" ca="1" si="31"/>
        <v>-497.19999999999914</v>
      </c>
      <c r="AV66" s="32">
        <f t="shared" ca="1" si="31"/>
        <v>-420.20000000000164</v>
      </c>
      <c r="AW66" s="32">
        <f t="shared" ca="1" si="31"/>
        <v>-319.91000000000236</v>
      </c>
      <c r="AX66" s="32">
        <f t="shared" ca="1" si="31"/>
        <v>-265.88999999999896</v>
      </c>
      <c r="AY66" s="32">
        <f t="shared" ca="1" si="31"/>
        <v>-601.92000000000439</v>
      </c>
      <c r="AZ66" s="32">
        <f t="shared" ca="1" si="31"/>
        <v>-641.19000000000165</v>
      </c>
      <c r="BA66" s="31">
        <f t="shared" ca="1" si="28"/>
        <v>-5.48</v>
      </c>
      <c r="BB66" s="31">
        <f t="shared" ca="1" si="5"/>
        <v>-6.97</v>
      </c>
      <c r="BC66" s="31">
        <f t="shared" ca="1" si="6"/>
        <v>-6.02</v>
      </c>
      <c r="BD66" s="31">
        <f t="shared" ca="1" si="7"/>
        <v>-7.44</v>
      </c>
      <c r="BE66" s="31">
        <f t="shared" ca="1" si="8"/>
        <v>-14.01</v>
      </c>
      <c r="BF66" s="31">
        <f t="shared" ca="1" si="9"/>
        <v>-9.7200000000000006</v>
      </c>
      <c r="BG66" s="31">
        <f t="shared" ca="1" si="10"/>
        <v>-6.18</v>
      </c>
      <c r="BH66" s="31">
        <f t="shared" ca="1" si="11"/>
        <v>-5.23</v>
      </c>
      <c r="BI66" s="31">
        <f t="shared" ca="1" si="12"/>
        <v>-3.99</v>
      </c>
      <c r="BJ66" s="31">
        <f t="shared" ca="1" si="13"/>
        <v>-3.32</v>
      </c>
      <c r="BK66" s="31">
        <f t="shared" ca="1" si="14"/>
        <v>-7.53</v>
      </c>
      <c r="BL66" s="31">
        <f t="shared" ca="1" si="15"/>
        <v>-8.0399999999999991</v>
      </c>
      <c r="BM66" s="32">
        <f t="shared" ca="1" si="29"/>
        <v>-450.02999999999884</v>
      </c>
      <c r="BN66" s="32">
        <f t="shared" ca="1" si="16"/>
        <v>-571.18999999999596</v>
      </c>
      <c r="BO66" s="32">
        <f t="shared" ca="1" si="17"/>
        <v>-492.69999999999754</v>
      </c>
      <c r="BP66" s="32">
        <f t="shared" ca="1" si="18"/>
        <v>-608.33999999999719</v>
      </c>
      <c r="BQ66" s="32">
        <f t="shared" ca="1" si="19"/>
        <v>-1144.5500000000054</v>
      </c>
      <c r="BR66" s="32">
        <f t="shared" ca="1" si="20"/>
        <v>-792.63999999999783</v>
      </c>
      <c r="BS66" s="32">
        <f t="shared" ca="1" si="21"/>
        <v>-503.37999999999914</v>
      </c>
      <c r="BT66" s="32">
        <f t="shared" ca="1" si="22"/>
        <v>-425.43000000000166</v>
      </c>
      <c r="BU66" s="32">
        <f t="shared" ca="1" si="23"/>
        <v>-323.90000000000236</v>
      </c>
      <c r="BV66" s="32">
        <f t="shared" ca="1" si="24"/>
        <v>-269.20999999999896</v>
      </c>
      <c r="BW66" s="32">
        <f t="shared" ca="1" si="25"/>
        <v>-609.45000000000437</v>
      </c>
      <c r="BX66" s="32">
        <f t="shared" ca="1" si="26"/>
        <v>-649.23000000000161</v>
      </c>
    </row>
    <row r="67" spans="1:76" x14ac:dyDescent="0.25">
      <c r="A67" t="s">
        <v>467</v>
      </c>
      <c r="B67" s="1" t="s">
        <v>119</v>
      </c>
      <c r="C67" t="str">
        <f t="shared" ca="1" si="2"/>
        <v>GWW1</v>
      </c>
      <c r="D67" t="str">
        <f t="shared" ca="1" si="3"/>
        <v>Soderglen Wind Facility</v>
      </c>
      <c r="E67" s="31">
        <f ca="1">'Module C Corrected'!CW67-'Module C Initial'!CW67</f>
        <v>1154.369999999999</v>
      </c>
      <c r="F67" s="31">
        <f ca="1">'Module C Corrected'!CX67-'Module C Initial'!CX67</f>
        <v>1163.0100000000002</v>
      </c>
      <c r="G67" s="31">
        <f ca="1">'Module C Corrected'!CY67-'Module C Initial'!CY67</f>
        <v>1312.4599999999991</v>
      </c>
      <c r="H67" s="31">
        <f ca="1">'Module C Corrected'!CZ67-'Module C Initial'!CZ67</f>
        <v>1471</v>
      </c>
      <c r="I67" s="31">
        <f ca="1">'Module C Corrected'!DA67-'Module C Initial'!DA67</f>
        <v>1669.1200000000026</v>
      </c>
      <c r="J67" s="31">
        <f ca="1">'Module C Corrected'!DB67-'Module C Initial'!DB67</f>
        <v>969.63999999999942</v>
      </c>
      <c r="K67" s="31">
        <f ca="1">'Module C Corrected'!DC67-'Module C Initial'!DC67</f>
        <v>856.6299999999992</v>
      </c>
      <c r="L67" s="31">
        <f ca="1">'Module C Corrected'!DD67-'Module C Initial'!DD67</f>
        <v>786.78000000000088</v>
      </c>
      <c r="M67" s="31">
        <f ca="1">'Module C Corrected'!DE67-'Module C Initial'!DE67</f>
        <v>521.26000000000022</v>
      </c>
      <c r="N67" s="31">
        <f ca="1">'Module C Corrected'!DF67-'Module C Initial'!DF67</f>
        <v>909.92000000000007</v>
      </c>
      <c r="O67" s="31">
        <f ca="1">'Module C Corrected'!DG67-'Module C Initial'!DG67</f>
        <v>1377.1599999999985</v>
      </c>
      <c r="P67" s="31">
        <f ca="1">'Module C Corrected'!DH67-'Module C Initial'!DH67</f>
        <v>1664.5900000000001</v>
      </c>
      <c r="Q67" s="32">
        <f ca="1">'Module C Corrected'!DI67-'Module C Initial'!DI67</f>
        <v>57.72</v>
      </c>
      <c r="R67" s="32">
        <f ca="1">'Module C Corrected'!DJ67-'Module C Initial'!DJ67</f>
        <v>58.150000000000006</v>
      </c>
      <c r="S67" s="32">
        <f ca="1">'Module C Corrected'!DK67-'Module C Initial'!DK67</f>
        <v>65.62</v>
      </c>
      <c r="T67" s="32">
        <f ca="1">'Module C Corrected'!DL67-'Module C Initial'!DL67</f>
        <v>73.55</v>
      </c>
      <c r="U67" s="32">
        <f ca="1">'Module C Corrected'!DM67-'Module C Initial'!DM67</f>
        <v>83.45</v>
      </c>
      <c r="V67" s="32">
        <f ca="1">'Module C Corrected'!DN67-'Module C Initial'!DN67</f>
        <v>48.48</v>
      </c>
      <c r="W67" s="32">
        <f ca="1">'Module C Corrected'!DO67-'Module C Initial'!DO67</f>
        <v>42.829999999999984</v>
      </c>
      <c r="X67" s="32">
        <f ca="1">'Module C Corrected'!DP67-'Module C Initial'!DP67</f>
        <v>39.33</v>
      </c>
      <c r="Y67" s="32">
        <f ca="1">'Module C Corrected'!DQ67-'Module C Initial'!DQ67</f>
        <v>26.060000000000009</v>
      </c>
      <c r="Z67" s="32">
        <f ca="1">'Module C Corrected'!DR67-'Module C Initial'!DR67</f>
        <v>45.5</v>
      </c>
      <c r="AA67" s="32">
        <f ca="1">'Module C Corrected'!DS67-'Module C Initial'!DS67</f>
        <v>68.859999999999985</v>
      </c>
      <c r="AB67" s="32">
        <f ca="1">'Module C Corrected'!DT67-'Module C Initial'!DT67</f>
        <v>83.230000000000018</v>
      </c>
      <c r="AC67" s="31">
        <f ca="1">'Module C Corrected'!DU67-'Module C Initial'!DU67</f>
        <v>341.53999999999996</v>
      </c>
      <c r="AD67" s="31">
        <f ca="1">'Module C Corrected'!DV67-'Module C Initial'!DV67</f>
        <v>342.12</v>
      </c>
      <c r="AE67" s="31">
        <f ca="1">'Module C Corrected'!DW67-'Module C Initial'!DW67</f>
        <v>384.08000000000004</v>
      </c>
      <c r="AF67" s="31">
        <f ca="1">'Module C Corrected'!DX67-'Module C Initial'!DX67</f>
        <v>427.96999999999997</v>
      </c>
      <c r="AG67" s="31">
        <f ca="1">'Module C Corrected'!DY67-'Module C Initial'!DY67</f>
        <v>482.86</v>
      </c>
      <c r="AH67" s="31">
        <f ca="1">'Module C Corrected'!DZ67-'Module C Initial'!DZ67</f>
        <v>278.86</v>
      </c>
      <c r="AI67" s="31">
        <f ca="1">'Module C Corrected'!EA67-'Module C Initial'!EA67</f>
        <v>244.78000000000009</v>
      </c>
      <c r="AJ67" s="31">
        <f ca="1">'Module C Corrected'!EB67-'Module C Initial'!EB67</f>
        <v>223.14999999999998</v>
      </c>
      <c r="AK67" s="31">
        <f ca="1">'Module C Corrected'!EC67-'Module C Initial'!EC67</f>
        <v>146.72999999999996</v>
      </c>
      <c r="AL67" s="31">
        <f ca="1">'Module C Corrected'!ED67-'Module C Initial'!ED67</f>
        <v>254.09000000000003</v>
      </c>
      <c r="AM67" s="31">
        <f ca="1">'Module C Corrected'!EE67-'Module C Initial'!EE67</f>
        <v>381.33999999999992</v>
      </c>
      <c r="AN67" s="31">
        <f ca="1">'Module C Corrected'!EF67-'Module C Initial'!EF67</f>
        <v>457.17000000000007</v>
      </c>
      <c r="AO67" s="32">
        <f t="shared" ca="1" si="32"/>
        <v>1553.629999999999</v>
      </c>
      <c r="AP67" s="32">
        <f t="shared" ca="1" si="32"/>
        <v>1563.2800000000002</v>
      </c>
      <c r="AQ67" s="32">
        <f t="shared" ca="1" si="32"/>
        <v>1762.1599999999989</v>
      </c>
      <c r="AR67" s="32">
        <f t="shared" ca="1" si="31"/>
        <v>1972.52</v>
      </c>
      <c r="AS67" s="32">
        <f t="shared" ca="1" si="31"/>
        <v>2235.4300000000026</v>
      </c>
      <c r="AT67" s="32">
        <f t="shared" ca="1" si="31"/>
        <v>1296.9799999999996</v>
      </c>
      <c r="AU67" s="32">
        <f t="shared" ca="1" si="31"/>
        <v>1144.2399999999993</v>
      </c>
      <c r="AV67" s="32">
        <f t="shared" ca="1" si="31"/>
        <v>1049.2600000000009</v>
      </c>
      <c r="AW67" s="32">
        <f t="shared" ca="1" si="31"/>
        <v>694.05000000000018</v>
      </c>
      <c r="AX67" s="32">
        <f t="shared" ca="1" si="31"/>
        <v>1209.5100000000002</v>
      </c>
      <c r="AY67" s="32">
        <f t="shared" ca="1" si="31"/>
        <v>1827.3599999999983</v>
      </c>
      <c r="AZ67" s="32">
        <f t="shared" ca="1" si="31"/>
        <v>2204.9900000000002</v>
      </c>
      <c r="BA67" s="31">
        <f t="shared" ca="1" si="28"/>
        <v>19.170000000000002</v>
      </c>
      <c r="BB67" s="31">
        <f t="shared" ca="1" si="5"/>
        <v>19.309999999999999</v>
      </c>
      <c r="BC67" s="31">
        <f t="shared" ca="1" si="6"/>
        <v>21.79</v>
      </c>
      <c r="BD67" s="31">
        <f t="shared" ca="1" si="7"/>
        <v>24.42</v>
      </c>
      <c r="BE67" s="31">
        <f t="shared" ca="1" si="8"/>
        <v>27.71</v>
      </c>
      <c r="BF67" s="31">
        <f t="shared" ca="1" si="9"/>
        <v>16.100000000000001</v>
      </c>
      <c r="BG67" s="31">
        <f t="shared" ca="1" si="10"/>
        <v>14.22</v>
      </c>
      <c r="BH67" s="31">
        <f t="shared" ca="1" si="11"/>
        <v>13.06</v>
      </c>
      <c r="BI67" s="31">
        <f t="shared" ca="1" si="12"/>
        <v>8.65</v>
      </c>
      <c r="BJ67" s="31">
        <f t="shared" ca="1" si="13"/>
        <v>15.11</v>
      </c>
      <c r="BK67" s="31">
        <f t="shared" ca="1" si="14"/>
        <v>22.86</v>
      </c>
      <c r="BL67" s="31">
        <f t="shared" ca="1" si="15"/>
        <v>27.64</v>
      </c>
      <c r="BM67" s="32">
        <f t="shared" ca="1" si="29"/>
        <v>1572.799999999999</v>
      </c>
      <c r="BN67" s="32">
        <f t="shared" ca="1" si="16"/>
        <v>1582.5900000000001</v>
      </c>
      <c r="BO67" s="32">
        <f t="shared" ca="1" si="17"/>
        <v>1783.9499999999989</v>
      </c>
      <c r="BP67" s="32">
        <f t="shared" ca="1" si="18"/>
        <v>1996.94</v>
      </c>
      <c r="BQ67" s="32">
        <f t="shared" ca="1" si="19"/>
        <v>2263.1400000000026</v>
      </c>
      <c r="BR67" s="32">
        <f t="shared" ca="1" si="20"/>
        <v>1313.0799999999995</v>
      </c>
      <c r="BS67" s="32">
        <f t="shared" ca="1" si="21"/>
        <v>1158.4599999999994</v>
      </c>
      <c r="BT67" s="32">
        <f t="shared" ca="1" si="22"/>
        <v>1062.3200000000008</v>
      </c>
      <c r="BU67" s="32">
        <f t="shared" ca="1" si="23"/>
        <v>702.70000000000016</v>
      </c>
      <c r="BV67" s="32">
        <f t="shared" ca="1" si="24"/>
        <v>1224.6200000000001</v>
      </c>
      <c r="BW67" s="32">
        <f t="shared" ca="1" si="25"/>
        <v>1850.2199999999982</v>
      </c>
      <c r="BX67" s="32">
        <f t="shared" ca="1" si="26"/>
        <v>2232.63</v>
      </c>
    </row>
    <row r="68" spans="1:76" x14ac:dyDescent="0.25">
      <c r="A68" t="s">
        <v>456</v>
      </c>
      <c r="B68" s="1" t="s">
        <v>92</v>
      </c>
      <c r="C68" t="str">
        <f t="shared" ca="1" si="2"/>
        <v>HRM</v>
      </c>
      <c r="D68" t="str">
        <f t="shared" ca="1" si="3"/>
        <v>H. R. Milner</v>
      </c>
      <c r="E68" s="31">
        <f ca="1">'Module C Corrected'!CW68-'Module C Initial'!CW68</f>
        <v>-8590.210000000021</v>
      </c>
      <c r="F68" s="31">
        <f ca="1">'Module C Corrected'!CX68-'Module C Initial'!CX68</f>
        <v>-6921.7600000000093</v>
      </c>
      <c r="G68" s="31">
        <f ca="1">'Module C Corrected'!CY68-'Module C Initial'!CY68</f>
        <v>-6728.5400000000081</v>
      </c>
      <c r="H68" s="31">
        <f ca="1">'Module C Corrected'!CZ68-'Module C Initial'!CZ68</f>
        <v>-7635.9100000000035</v>
      </c>
      <c r="I68" s="31">
        <f ca="1">'Module C Corrected'!DA68-'Module C Initial'!DA68</f>
        <v>-28072.060000000056</v>
      </c>
      <c r="J68" s="31">
        <f ca="1">'Module C Corrected'!DB68-'Module C Initial'!DB68</f>
        <v>-3735.2300000000105</v>
      </c>
      <c r="K68" s="31">
        <f ca="1">'Module C Corrected'!DC68-'Module C Initial'!DC68</f>
        <v>-7050.7900000000373</v>
      </c>
      <c r="L68" s="31">
        <f ca="1">'Module C Corrected'!DD68-'Module C Initial'!DD68</f>
        <v>-6070.9900000000489</v>
      </c>
      <c r="M68" s="31">
        <f ca="1">'Module C Corrected'!DE68-'Module C Initial'!DE68</f>
        <v>-4620.0100000000093</v>
      </c>
      <c r="N68" s="31">
        <f ca="1">'Module C Corrected'!DF68-'Module C Initial'!DF68</f>
        <v>-3888.3800000000047</v>
      </c>
      <c r="O68" s="31">
        <f ca="1">'Module C Corrected'!DG68-'Module C Initial'!DG68</f>
        <v>-6951.8699999999953</v>
      </c>
      <c r="P68" s="31">
        <f ca="1">'Module C Corrected'!DH68-'Module C Initial'!DH68</f>
        <v>-10351.260000000009</v>
      </c>
      <c r="Q68" s="32">
        <f ca="1">'Module C Corrected'!DI68-'Module C Initial'!DI68</f>
        <v>-429.5099999999984</v>
      </c>
      <c r="R68" s="32">
        <f ca="1">'Module C Corrected'!DJ68-'Module C Initial'!DJ68</f>
        <v>-346.07999999999993</v>
      </c>
      <c r="S68" s="32">
        <f ca="1">'Module C Corrected'!DK68-'Module C Initial'!DK68</f>
        <v>-336.43000000000029</v>
      </c>
      <c r="T68" s="32">
        <f ca="1">'Module C Corrected'!DL68-'Module C Initial'!DL68</f>
        <v>-381.80000000000109</v>
      </c>
      <c r="U68" s="32">
        <f ca="1">'Module C Corrected'!DM68-'Module C Initial'!DM68</f>
        <v>-1403.5999999999985</v>
      </c>
      <c r="V68" s="32">
        <f ca="1">'Module C Corrected'!DN68-'Module C Initial'!DN68</f>
        <v>-186.75999999999931</v>
      </c>
      <c r="W68" s="32">
        <f ca="1">'Module C Corrected'!DO68-'Module C Initial'!DO68</f>
        <v>-352.53999999999905</v>
      </c>
      <c r="X68" s="32">
        <f ca="1">'Module C Corrected'!DP68-'Module C Initial'!DP68</f>
        <v>-303.54999999999927</v>
      </c>
      <c r="Y68" s="32">
        <f ca="1">'Module C Corrected'!DQ68-'Module C Initial'!DQ68</f>
        <v>-231</v>
      </c>
      <c r="Z68" s="32">
        <f ca="1">'Module C Corrected'!DR68-'Module C Initial'!DR68</f>
        <v>-194.40999999999985</v>
      </c>
      <c r="AA68" s="32">
        <f ca="1">'Module C Corrected'!DS68-'Module C Initial'!DS68</f>
        <v>-347.59000000000015</v>
      </c>
      <c r="AB68" s="32">
        <f ca="1">'Module C Corrected'!DT68-'Module C Initial'!DT68</f>
        <v>-517.56999999999971</v>
      </c>
      <c r="AC68" s="31">
        <f ca="1">'Module C Corrected'!DU68-'Module C Initial'!DU68</f>
        <v>-2541.5800000000017</v>
      </c>
      <c r="AD68" s="31">
        <f ca="1">'Module C Corrected'!DV68-'Module C Initial'!DV68</f>
        <v>-2036.1699999999983</v>
      </c>
      <c r="AE68" s="31">
        <f ca="1">'Module C Corrected'!DW68-'Module C Initial'!DW68</f>
        <v>-1969.010000000002</v>
      </c>
      <c r="AF68" s="31">
        <f ca="1">'Module C Corrected'!DX68-'Module C Initial'!DX68</f>
        <v>-2221.570000000007</v>
      </c>
      <c r="AG68" s="31">
        <f ca="1">'Module C Corrected'!DY68-'Module C Initial'!DY68</f>
        <v>-8121.070000000007</v>
      </c>
      <c r="AH68" s="31">
        <f ca="1">'Module C Corrected'!DZ68-'Module C Initial'!DZ68</f>
        <v>-1074.2299999999959</v>
      </c>
      <c r="AI68" s="31">
        <f ca="1">'Module C Corrected'!EA68-'Module C Initial'!EA68</f>
        <v>-2014.7299999999959</v>
      </c>
      <c r="AJ68" s="31">
        <f ca="1">'Module C Corrected'!EB68-'Module C Initial'!EB68</f>
        <v>-1721.8600000000006</v>
      </c>
      <c r="AK68" s="31">
        <f ca="1">'Module C Corrected'!EC68-'Module C Initial'!EC68</f>
        <v>-1300.5199999999968</v>
      </c>
      <c r="AL68" s="31">
        <f ca="1">'Module C Corrected'!ED68-'Module C Initial'!ED68</f>
        <v>-1085.7899999999936</v>
      </c>
      <c r="AM68" s="31">
        <f ca="1">'Module C Corrected'!EE68-'Module C Initial'!EE68</f>
        <v>-1925</v>
      </c>
      <c r="AN68" s="31">
        <f ca="1">'Module C Corrected'!EF68-'Module C Initial'!EF68</f>
        <v>-2842.8999999999942</v>
      </c>
      <c r="AO68" s="32">
        <f t="shared" ca="1" si="32"/>
        <v>-11561.300000000021</v>
      </c>
      <c r="AP68" s="32">
        <f t="shared" ca="1" si="32"/>
        <v>-9304.0100000000075</v>
      </c>
      <c r="AQ68" s="32">
        <f t="shared" ca="1" si="32"/>
        <v>-9033.9800000000105</v>
      </c>
      <c r="AR68" s="32">
        <f t="shared" ca="1" si="31"/>
        <v>-10239.280000000012</v>
      </c>
      <c r="AS68" s="32">
        <f t="shared" ca="1" si="31"/>
        <v>-37596.730000000061</v>
      </c>
      <c r="AT68" s="32">
        <f t="shared" ca="1" si="31"/>
        <v>-4996.2200000000057</v>
      </c>
      <c r="AU68" s="32">
        <f t="shared" ca="1" si="31"/>
        <v>-9418.0600000000322</v>
      </c>
      <c r="AV68" s="32">
        <f t="shared" ca="1" si="31"/>
        <v>-8096.4000000000487</v>
      </c>
      <c r="AW68" s="32">
        <f t="shared" ca="1" si="31"/>
        <v>-6151.5300000000061</v>
      </c>
      <c r="AX68" s="32">
        <f t="shared" ca="1" si="31"/>
        <v>-5168.5799999999981</v>
      </c>
      <c r="AY68" s="32">
        <f t="shared" ca="1" si="31"/>
        <v>-9224.4599999999955</v>
      </c>
      <c r="AZ68" s="32">
        <f t="shared" ca="1" si="31"/>
        <v>-13711.730000000003</v>
      </c>
      <c r="BA68" s="31">
        <f t="shared" ca="1" si="28"/>
        <v>-142.62</v>
      </c>
      <c r="BB68" s="31">
        <f t="shared" ca="1" si="5"/>
        <v>-114.92</v>
      </c>
      <c r="BC68" s="31">
        <f t="shared" ca="1" si="6"/>
        <v>-111.71</v>
      </c>
      <c r="BD68" s="31">
        <f t="shared" ca="1" si="7"/>
        <v>-126.78</v>
      </c>
      <c r="BE68" s="31">
        <f t="shared" ca="1" si="8"/>
        <v>-466.07</v>
      </c>
      <c r="BF68" s="31">
        <f t="shared" ca="1" si="9"/>
        <v>-62.02</v>
      </c>
      <c r="BG68" s="31">
        <f t="shared" ca="1" si="10"/>
        <v>-117.06</v>
      </c>
      <c r="BH68" s="31">
        <f t="shared" ca="1" si="11"/>
        <v>-100.8</v>
      </c>
      <c r="BI68" s="31">
        <f t="shared" ca="1" si="12"/>
        <v>-76.7</v>
      </c>
      <c r="BJ68" s="31">
        <f t="shared" ca="1" si="13"/>
        <v>-64.56</v>
      </c>
      <c r="BK68" s="31">
        <f t="shared" ca="1" si="14"/>
        <v>-115.42</v>
      </c>
      <c r="BL68" s="31">
        <f t="shared" ca="1" si="15"/>
        <v>-171.86</v>
      </c>
      <c r="BM68" s="32">
        <f t="shared" ca="1" si="29"/>
        <v>-11703.920000000022</v>
      </c>
      <c r="BN68" s="32">
        <f t="shared" ca="1" si="16"/>
        <v>-9418.9300000000076</v>
      </c>
      <c r="BO68" s="32">
        <f t="shared" ca="1" si="17"/>
        <v>-9145.6900000000096</v>
      </c>
      <c r="BP68" s="32">
        <f t="shared" ca="1" si="18"/>
        <v>-10366.060000000012</v>
      </c>
      <c r="BQ68" s="32">
        <f t="shared" ca="1" si="19"/>
        <v>-38062.800000000061</v>
      </c>
      <c r="BR68" s="32">
        <f t="shared" ca="1" si="20"/>
        <v>-5058.2400000000061</v>
      </c>
      <c r="BS68" s="32">
        <f t="shared" ca="1" si="21"/>
        <v>-9535.1200000000317</v>
      </c>
      <c r="BT68" s="32">
        <f t="shared" ca="1" si="22"/>
        <v>-8197.200000000048</v>
      </c>
      <c r="BU68" s="32">
        <f t="shared" ca="1" si="23"/>
        <v>-6228.2300000000059</v>
      </c>
      <c r="BV68" s="32">
        <f t="shared" ca="1" si="24"/>
        <v>-5233.1399999999985</v>
      </c>
      <c r="BW68" s="32">
        <f t="shared" ca="1" si="25"/>
        <v>-9339.8799999999956</v>
      </c>
      <c r="BX68" s="32">
        <f t="shared" ca="1" si="26"/>
        <v>-13883.590000000004</v>
      </c>
    </row>
    <row r="69" spans="1:76" x14ac:dyDescent="0.25">
      <c r="A69" t="s">
        <v>440</v>
      </c>
      <c r="B69" s="1" t="s">
        <v>128</v>
      </c>
      <c r="C69" t="str">
        <f t="shared" ref="C69:C132" ca="1" si="33">VLOOKUP($B69,LocationLookup,2,FALSE)</f>
        <v>HSH</v>
      </c>
      <c r="D69" t="str">
        <f t="shared" ref="D69:D132" ca="1" si="34">VLOOKUP($C69,LossFactorLookup,2,FALSE)</f>
        <v>Horseshoe Hydro Facility</v>
      </c>
      <c r="E69" s="31">
        <f ca="1">'Module C Corrected'!CW69-'Module C Initial'!CW69</f>
        <v>451.56999999999971</v>
      </c>
      <c r="F69" s="31">
        <f ca="1">'Module C Corrected'!CX69-'Module C Initial'!CX69</f>
        <v>358.82999999999993</v>
      </c>
      <c r="G69" s="31">
        <f ca="1">'Module C Corrected'!CY69-'Module C Initial'!CY69</f>
        <v>296.86999999999898</v>
      </c>
      <c r="H69" s="31">
        <f ca="1">'Module C Corrected'!CZ69-'Module C Initial'!CZ69</f>
        <v>127.09999999999991</v>
      </c>
      <c r="I69" s="31">
        <f ca="1">'Module C Corrected'!DA69-'Module C Initial'!DA69</f>
        <v>1518.5800000000054</v>
      </c>
      <c r="J69" s="31">
        <f ca="1">'Module C Corrected'!DB69-'Module C Initial'!DB69</f>
        <v>940.54999999999927</v>
      </c>
      <c r="K69" s="31">
        <f ca="1">'Module C Corrected'!DC69-'Module C Initial'!DC69</f>
        <v>718.18999999999869</v>
      </c>
      <c r="L69" s="31">
        <f ca="1">'Module C Corrected'!DD69-'Module C Initial'!DD69</f>
        <v>462.25</v>
      </c>
      <c r="M69" s="31">
        <f ca="1">'Module C Corrected'!DE69-'Module C Initial'!DE69</f>
        <v>291.53999999999905</v>
      </c>
      <c r="N69" s="31">
        <f ca="1">'Module C Corrected'!DF69-'Module C Initial'!DF69</f>
        <v>343.38000000000102</v>
      </c>
      <c r="O69" s="31">
        <f ca="1">'Module C Corrected'!DG69-'Module C Initial'!DG69</f>
        <v>491.67000000000007</v>
      </c>
      <c r="P69" s="31">
        <f ca="1">'Module C Corrected'!DH69-'Module C Initial'!DH69</f>
        <v>693.38999999999942</v>
      </c>
      <c r="Q69" s="32">
        <f ca="1">'Module C Corrected'!DI69-'Module C Initial'!DI69</f>
        <v>22.579999999999984</v>
      </c>
      <c r="R69" s="32">
        <f ca="1">'Module C Corrected'!DJ69-'Module C Initial'!DJ69</f>
        <v>17.950000000000045</v>
      </c>
      <c r="S69" s="32">
        <f ca="1">'Module C Corrected'!DK69-'Module C Initial'!DK69</f>
        <v>14.850000000000023</v>
      </c>
      <c r="T69" s="32">
        <f ca="1">'Module C Corrected'!DL69-'Module C Initial'!DL69</f>
        <v>6.3500000000000227</v>
      </c>
      <c r="U69" s="32">
        <f ca="1">'Module C Corrected'!DM69-'Module C Initial'!DM69</f>
        <v>75.930000000000064</v>
      </c>
      <c r="V69" s="32">
        <f ca="1">'Module C Corrected'!DN69-'Module C Initial'!DN69</f>
        <v>47.030000000000086</v>
      </c>
      <c r="W69" s="32">
        <f ca="1">'Module C Corrected'!DO69-'Module C Initial'!DO69</f>
        <v>35.909999999999968</v>
      </c>
      <c r="X69" s="32">
        <f ca="1">'Module C Corrected'!DP69-'Module C Initial'!DP69</f>
        <v>23.110000000000014</v>
      </c>
      <c r="Y69" s="32">
        <f ca="1">'Module C Corrected'!DQ69-'Module C Initial'!DQ69</f>
        <v>14.579999999999984</v>
      </c>
      <c r="Z69" s="32">
        <f ca="1">'Module C Corrected'!DR69-'Module C Initial'!DR69</f>
        <v>17.159999999999968</v>
      </c>
      <c r="AA69" s="32">
        <f ca="1">'Module C Corrected'!DS69-'Module C Initial'!DS69</f>
        <v>24.590000000000032</v>
      </c>
      <c r="AB69" s="32">
        <f ca="1">'Module C Corrected'!DT69-'Module C Initial'!DT69</f>
        <v>34.669999999999959</v>
      </c>
      <c r="AC69" s="31">
        <f ca="1">'Module C Corrected'!DU69-'Module C Initial'!DU69</f>
        <v>133.61000000000013</v>
      </c>
      <c r="AD69" s="31">
        <f ca="1">'Module C Corrected'!DV69-'Module C Initial'!DV69</f>
        <v>105.55000000000018</v>
      </c>
      <c r="AE69" s="31">
        <f ca="1">'Module C Corrected'!DW69-'Module C Initial'!DW69</f>
        <v>86.880000000000109</v>
      </c>
      <c r="AF69" s="31">
        <f ca="1">'Module C Corrected'!DX69-'Module C Initial'!DX69</f>
        <v>36.979999999999905</v>
      </c>
      <c r="AG69" s="31">
        <f ca="1">'Module C Corrected'!DY69-'Module C Initial'!DY69</f>
        <v>439.31999999999971</v>
      </c>
      <c r="AH69" s="31">
        <f ca="1">'Module C Corrected'!DZ69-'Module C Initial'!DZ69</f>
        <v>270.48999999999978</v>
      </c>
      <c r="AI69" s="31">
        <f ca="1">'Module C Corrected'!EA69-'Module C Initial'!EA69</f>
        <v>205.22000000000025</v>
      </c>
      <c r="AJ69" s="31">
        <f ca="1">'Module C Corrected'!EB69-'Module C Initial'!EB69</f>
        <v>131.11000000000013</v>
      </c>
      <c r="AK69" s="31">
        <f ca="1">'Module C Corrected'!EC69-'Module C Initial'!EC69</f>
        <v>82.070000000000164</v>
      </c>
      <c r="AL69" s="31">
        <f ca="1">'Module C Corrected'!ED69-'Module C Initial'!ED69</f>
        <v>95.879999999999654</v>
      </c>
      <c r="AM69" s="31">
        <f ca="1">'Module C Corrected'!EE69-'Module C Initial'!EE69</f>
        <v>136.13999999999987</v>
      </c>
      <c r="AN69" s="31">
        <f ca="1">'Module C Corrected'!EF69-'Module C Initial'!EF69</f>
        <v>190.43000000000029</v>
      </c>
      <c r="AO69" s="32">
        <f t="shared" ca="1" si="32"/>
        <v>607.75999999999976</v>
      </c>
      <c r="AP69" s="32">
        <f t="shared" ca="1" si="32"/>
        <v>482.33000000000015</v>
      </c>
      <c r="AQ69" s="32">
        <f t="shared" ca="1" si="32"/>
        <v>398.59999999999911</v>
      </c>
      <c r="AR69" s="32">
        <f t="shared" ca="1" si="31"/>
        <v>170.42999999999984</v>
      </c>
      <c r="AS69" s="32">
        <f t="shared" ca="1" si="31"/>
        <v>2033.8300000000052</v>
      </c>
      <c r="AT69" s="32">
        <f t="shared" ca="1" si="31"/>
        <v>1258.0699999999993</v>
      </c>
      <c r="AU69" s="32">
        <f t="shared" ca="1" si="31"/>
        <v>959.31999999999891</v>
      </c>
      <c r="AV69" s="32">
        <f t="shared" ca="1" si="31"/>
        <v>616.47000000000014</v>
      </c>
      <c r="AW69" s="32">
        <f t="shared" ca="1" si="31"/>
        <v>388.1899999999992</v>
      </c>
      <c r="AX69" s="32">
        <f t="shared" ca="1" si="31"/>
        <v>456.42000000000064</v>
      </c>
      <c r="AY69" s="32">
        <f t="shared" ca="1" si="31"/>
        <v>652.4</v>
      </c>
      <c r="AZ69" s="32">
        <f t="shared" ca="1" si="31"/>
        <v>918.48999999999967</v>
      </c>
      <c r="BA69" s="31">
        <f t="shared" ca="1" si="28"/>
        <v>7.5</v>
      </c>
      <c r="BB69" s="31">
        <f t="shared" ref="BB69:BB132" ca="1" si="35">ROUND(F69*BB$3,2)</f>
        <v>5.96</v>
      </c>
      <c r="BC69" s="31">
        <f t="shared" ref="BC69:BC132" ca="1" si="36">ROUND(G69*BC$3,2)</f>
        <v>4.93</v>
      </c>
      <c r="BD69" s="31">
        <f t="shared" ref="BD69:BD132" ca="1" si="37">ROUND(H69*BD$3,2)</f>
        <v>2.11</v>
      </c>
      <c r="BE69" s="31">
        <f t="shared" ref="BE69:BE132" ca="1" si="38">ROUND(I69*BE$3,2)</f>
        <v>25.21</v>
      </c>
      <c r="BF69" s="31">
        <f t="shared" ref="BF69:BF132" ca="1" si="39">ROUND(J69*BF$3,2)</f>
        <v>15.62</v>
      </c>
      <c r="BG69" s="31">
        <f t="shared" ref="BG69:BG132" ca="1" si="40">ROUND(K69*BG$3,2)</f>
        <v>11.92</v>
      </c>
      <c r="BH69" s="31">
        <f t="shared" ref="BH69:BH132" ca="1" si="41">ROUND(L69*BH$3,2)</f>
        <v>7.67</v>
      </c>
      <c r="BI69" s="31">
        <f t="shared" ref="BI69:BI132" ca="1" si="42">ROUND(M69*BI$3,2)</f>
        <v>4.84</v>
      </c>
      <c r="BJ69" s="31">
        <f t="shared" ref="BJ69:BJ132" ca="1" si="43">ROUND(N69*BJ$3,2)</f>
        <v>5.7</v>
      </c>
      <c r="BK69" s="31">
        <f t="shared" ref="BK69:BK132" ca="1" si="44">ROUND(O69*BK$3,2)</f>
        <v>8.16</v>
      </c>
      <c r="BL69" s="31">
        <f t="shared" ref="BL69:BL132" ca="1" si="45">ROUND(P69*BL$3,2)</f>
        <v>11.51</v>
      </c>
      <c r="BM69" s="32">
        <f t="shared" ca="1" si="29"/>
        <v>615.25999999999976</v>
      </c>
      <c r="BN69" s="32">
        <f t="shared" ref="BN69:BN132" ca="1" si="46">AP69+BB69</f>
        <v>488.29000000000013</v>
      </c>
      <c r="BO69" s="32">
        <f t="shared" ref="BO69:BO132" ca="1" si="47">AQ69+BC69</f>
        <v>403.52999999999912</v>
      </c>
      <c r="BP69" s="32">
        <f t="shared" ref="BP69:BP132" ca="1" si="48">AR69+BD69</f>
        <v>172.53999999999985</v>
      </c>
      <c r="BQ69" s="32">
        <f t="shared" ref="BQ69:BQ132" ca="1" si="49">AS69+BE69</f>
        <v>2059.040000000005</v>
      </c>
      <c r="BR69" s="32">
        <f t="shared" ref="BR69:BR132" ca="1" si="50">AT69+BF69</f>
        <v>1273.6899999999991</v>
      </c>
      <c r="BS69" s="32">
        <f t="shared" ref="BS69:BS132" ca="1" si="51">AU69+BG69</f>
        <v>971.23999999999887</v>
      </c>
      <c r="BT69" s="32">
        <f t="shared" ref="BT69:BT132" ca="1" si="52">AV69+BH69</f>
        <v>624.1400000000001</v>
      </c>
      <c r="BU69" s="32">
        <f t="shared" ref="BU69:BU132" ca="1" si="53">AW69+BI69</f>
        <v>393.02999999999918</v>
      </c>
      <c r="BV69" s="32">
        <f t="shared" ref="BV69:BV132" ca="1" si="54">AX69+BJ69</f>
        <v>462.12000000000063</v>
      </c>
      <c r="BW69" s="32">
        <f t="shared" ref="BW69:BW132" ca="1" si="55">AY69+BK69</f>
        <v>660.56</v>
      </c>
      <c r="BX69" s="32">
        <f t="shared" ref="BX69:BX132" ca="1" si="56">AZ69+BL69</f>
        <v>929.99999999999966</v>
      </c>
    </row>
    <row r="70" spans="1:76" x14ac:dyDescent="0.25">
      <c r="A70" t="s">
        <v>439</v>
      </c>
      <c r="B70" s="1" t="s">
        <v>161</v>
      </c>
      <c r="C70" t="str">
        <f t="shared" ca="1" si="33"/>
        <v>IEW1</v>
      </c>
      <c r="D70" t="str">
        <f t="shared" ca="1" si="34"/>
        <v>Summerview 1 Wind Facility</v>
      </c>
      <c r="E70" s="31">
        <f ca="1">'Module C Corrected'!CW70-'Module C Initial'!CW70</f>
        <v>3503.9399999999951</v>
      </c>
      <c r="F70" s="31">
        <f ca="1">'Module C Corrected'!CX70-'Module C Initial'!CX70</f>
        <v>2890.9700000000016</v>
      </c>
      <c r="G70" s="31">
        <f ca="1">'Module C Corrected'!CY70-'Module C Initial'!CY70</f>
        <v>3479.9000000000015</v>
      </c>
      <c r="H70" s="31">
        <f ca="1">'Module C Corrected'!CZ70-'Module C Initial'!CZ70</f>
        <v>3294.9199999999983</v>
      </c>
      <c r="I70" s="31">
        <f ca="1">'Module C Corrected'!DA70-'Module C Initial'!DA70</f>
        <v>2562.52</v>
      </c>
      <c r="J70" s="31">
        <f ca="1">'Module C Corrected'!DB70-'Module C Initial'!DB70</f>
        <v>2285.8499999999985</v>
      </c>
      <c r="K70" s="31">
        <f ca="1">'Module C Corrected'!DC70-'Module C Initial'!DC70</f>
        <v>2080.83</v>
      </c>
      <c r="L70" s="31">
        <f ca="1">'Module C Corrected'!DD70-'Module C Initial'!DD70</f>
        <v>1807.3899999999996</v>
      </c>
      <c r="M70" s="31">
        <f ca="1">'Module C Corrected'!DE70-'Module C Initial'!DE70</f>
        <v>1493.25</v>
      </c>
      <c r="N70" s="31">
        <f ca="1">'Module C Corrected'!DF70-'Module C Initial'!DF70</f>
        <v>2234.510000000002</v>
      </c>
      <c r="O70" s="31">
        <f ca="1">'Module C Corrected'!DG70-'Module C Initial'!DG70</f>
        <v>2718.3199999999997</v>
      </c>
      <c r="P70" s="31">
        <f ca="1">'Module C Corrected'!DH70-'Module C Initial'!DH70</f>
        <v>4212.0300000000061</v>
      </c>
      <c r="Q70" s="32">
        <f ca="1">'Module C Corrected'!DI70-'Module C Initial'!DI70</f>
        <v>175.20000000000002</v>
      </c>
      <c r="R70" s="32">
        <f ca="1">'Module C Corrected'!DJ70-'Module C Initial'!DJ70</f>
        <v>144.55000000000001</v>
      </c>
      <c r="S70" s="32">
        <f ca="1">'Module C Corrected'!DK70-'Module C Initial'!DK70</f>
        <v>173.99</v>
      </c>
      <c r="T70" s="32">
        <f ca="1">'Module C Corrected'!DL70-'Module C Initial'!DL70</f>
        <v>164.74</v>
      </c>
      <c r="U70" s="32">
        <f ca="1">'Module C Corrected'!DM70-'Module C Initial'!DM70</f>
        <v>128.11999999999998</v>
      </c>
      <c r="V70" s="32">
        <f ca="1">'Module C Corrected'!DN70-'Module C Initial'!DN70</f>
        <v>114.28999999999999</v>
      </c>
      <c r="W70" s="32">
        <f ca="1">'Module C Corrected'!DO70-'Module C Initial'!DO70</f>
        <v>104.04000000000002</v>
      </c>
      <c r="X70" s="32">
        <f ca="1">'Module C Corrected'!DP70-'Module C Initial'!DP70</f>
        <v>90.37</v>
      </c>
      <c r="Y70" s="32">
        <f ca="1">'Module C Corrected'!DQ70-'Module C Initial'!DQ70</f>
        <v>74.67</v>
      </c>
      <c r="Z70" s="32">
        <f ca="1">'Module C Corrected'!DR70-'Module C Initial'!DR70</f>
        <v>111.73</v>
      </c>
      <c r="AA70" s="32">
        <f ca="1">'Module C Corrected'!DS70-'Module C Initial'!DS70</f>
        <v>135.91999999999999</v>
      </c>
      <c r="AB70" s="32">
        <f ca="1">'Module C Corrected'!DT70-'Module C Initial'!DT70</f>
        <v>210.6</v>
      </c>
      <c r="AC70" s="31">
        <f ca="1">'Module C Corrected'!DU70-'Module C Initial'!DU70</f>
        <v>1036.6999999999998</v>
      </c>
      <c r="AD70" s="31">
        <f ca="1">'Module C Corrected'!DV70-'Module C Initial'!DV70</f>
        <v>850.44</v>
      </c>
      <c r="AE70" s="31">
        <f ca="1">'Module C Corrected'!DW70-'Module C Initial'!DW70</f>
        <v>1018.3399999999999</v>
      </c>
      <c r="AF70" s="31">
        <f ca="1">'Module C Corrected'!DX70-'Module C Initial'!DX70</f>
        <v>958.61999999999989</v>
      </c>
      <c r="AG70" s="31">
        <f ca="1">'Module C Corrected'!DY70-'Module C Initial'!DY70</f>
        <v>741.32</v>
      </c>
      <c r="AH70" s="31">
        <f ca="1">'Module C Corrected'!DZ70-'Module C Initial'!DZ70</f>
        <v>657.4</v>
      </c>
      <c r="AI70" s="31">
        <f ca="1">'Module C Corrected'!EA70-'Module C Initial'!EA70</f>
        <v>594.58999999999992</v>
      </c>
      <c r="AJ70" s="31">
        <f ca="1">'Module C Corrected'!EB70-'Module C Initial'!EB70</f>
        <v>512.61</v>
      </c>
      <c r="AK70" s="31">
        <f ca="1">'Module C Corrected'!EC70-'Module C Initial'!EC70</f>
        <v>420.35</v>
      </c>
      <c r="AL70" s="31">
        <f ca="1">'Module C Corrected'!ED70-'Module C Initial'!ED70</f>
        <v>623.96</v>
      </c>
      <c r="AM70" s="31">
        <f ca="1">'Module C Corrected'!EE70-'Module C Initial'!EE70</f>
        <v>752.70999999999992</v>
      </c>
      <c r="AN70" s="31">
        <f ca="1">'Module C Corrected'!EF70-'Module C Initial'!EF70</f>
        <v>1156.8</v>
      </c>
      <c r="AO70" s="32">
        <f t="shared" ca="1" si="32"/>
        <v>4715.8399999999947</v>
      </c>
      <c r="AP70" s="32">
        <f t="shared" ca="1" si="32"/>
        <v>3885.9600000000019</v>
      </c>
      <c r="AQ70" s="32">
        <f t="shared" ca="1" si="32"/>
        <v>4672.2300000000014</v>
      </c>
      <c r="AR70" s="32">
        <f t="shared" ca="1" si="31"/>
        <v>4418.2799999999979</v>
      </c>
      <c r="AS70" s="32">
        <f t="shared" ca="1" si="31"/>
        <v>3431.96</v>
      </c>
      <c r="AT70" s="32">
        <f t="shared" ca="1" si="31"/>
        <v>3057.5399999999986</v>
      </c>
      <c r="AU70" s="32">
        <f t="shared" ca="1" si="31"/>
        <v>2779.46</v>
      </c>
      <c r="AV70" s="32">
        <f t="shared" ca="1" si="31"/>
        <v>2410.37</v>
      </c>
      <c r="AW70" s="32">
        <f t="shared" ca="1" si="31"/>
        <v>1988.27</v>
      </c>
      <c r="AX70" s="32">
        <f t="shared" ca="1" si="31"/>
        <v>2970.2000000000021</v>
      </c>
      <c r="AY70" s="32">
        <f t="shared" ca="1" si="31"/>
        <v>3606.95</v>
      </c>
      <c r="AZ70" s="32">
        <f t="shared" ca="1" si="31"/>
        <v>5579.4300000000067</v>
      </c>
      <c r="BA70" s="31">
        <f t="shared" ref="BA70:BA133" ca="1" si="57">ROUND(E70*BA$3,2)</f>
        <v>58.18</v>
      </c>
      <c r="BB70" s="31">
        <f t="shared" ca="1" si="35"/>
        <v>48</v>
      </c>
      <c r="BC70" s="31">
        <f t="shared" ca="1" si="36"/>
        <v>57.78</v>
      </c>
      <c r="BD70" s="31">
        <f t="shared" ca="1" si="37"/>
        <v>54.7</v>
      </c>
      <c r="BE70" s="31">
        <f t="shared" ca="1" si="38"/>
        <v>42.54</v>
      </c>
      <c r="BF70" s="31">
        <f t="shared" ca="1" si="39"/>
        <v>37.950000000000003</v>
      </c>
      <c r="BG70" s="31">
        <f t="shared" ca="1" si="40"/>
        <v>34.549999999999997</v>
      </c>
      <c r="BH70" s="31">
        <f t="shared" ca="1" si="41"/>
        <v>30.01</v>
      </c>
      <c r="BI70" s="31">
        <f t="shared" ca="1" si="42"/>
        <v>24.79</v>
      </c>
      <c r="BJ70" s="31">
        <f t="shared" ca="1" si="43"/>
        <v>37.1</v>
      </c>
      <c r="BK70" s="31">
        <f t="shared" ca="1" si="44"/>
        <v>45.13</v>
      </c>
      <c r="BL70" s="31">
        <f t="shared" ca="1" si="45"/>
        <v>69.930000000000007</v>
      </c>
      <c r="BM70" s="32">
        <f t="shared" ref="BM70:BM133" ca="1" si="58">AO70+BA70</f>
        <v>4774.019999999995</v>
      </c>
      <c r="BN70" s="32">
        <f t="shared" ca="1" si="46"/>
        <v>3933.9600000000019</v>
      </c>
      <c r="BO70" s="32">
        <f t="shared" ca="1" si="47"/>
        <v>4730.0100000000011</v>
      </c>
      <c r="BP70" s="32">
        <f t="shared" ca="1" si="48"/>
        <v>4472.9799999999977</v>
      </c>
      <c r="BQ70" s="32">
        <f t="shared" ca="1" si="49"/>
        <v>3474.5</v>
      </c>
      <c r="BR70" s="32">
        <f t="shared" ca="1" si="50"/>
        <v>3095.4899999999984</v>
      </c>
      <c r="BS70" s="32">
        <f t="shared" ca="1" si="51"/>
        <v>2814.01</v>
      </c>
      <c r="BT70" s="32">
        <f t="shared" ca="1" si="52"/>
        <v>2440.38</v>
      </c>
      <c r="BU70" s="32">
        <f t="shared" ca="1" si="53"/>
        <v>2013.06</v>
      </c>
      <c r="BV70" s="32">
        <f t="shared" ca="1" si="54"/>
        <v>3007.300000000002</v>
      </c>
      <c r="BW70" s="32">
        <f t="shared" ca="1" si="55"/>
        <v>3652.08</v>
      </c>
      <c r="BX70" s="32">
        <f t="shared" ca="1" si="56"/>
        <v>5649.3600000000069</v>
      </c>
    </row>
    <row r="71" spans="1:76" x14ac:dyDescent="0.25">
      <c r="A71" t="s">
        <v>439</v>
      </c>
      <c r="B71" s="1" t="s">
        <v>162</v>
      </c>
      <c r="C71" t="str">
        <f t="shared" ca="1" si="33"/>
        <v>IEW2</v>
      </c>
      <c r="D71" t="str">
        <f t="shared" ca="1" si="34"/>
        <v>Summerview 2 Wind Facility</v>
      </c>
      <c r="E71" s="31">
        <f ca="1">'Module C Corrected'!CW71-'Module C Initial'!CW71</f>
        <v>0</v>
      </c>
      <c r="F71" s="31">
        <f ca="1">'Module C Corrected'!CX71-'Module C Initial'!CX71</f>
        <v>107.31999999999971</v>
      </c>
      <c r="G71" s="31">
        <f ca="1">'Module C Corrected'!CY71-'Module C Initial'!CY71</f>
        <v>496.22000000000116</v>
      </c>
      <c r="H71" s="31">
        <f ca="1">'Module C Corrected'!CZ71-'Module C Initial'!CZ71</f>
        <v>371.13000000000102</v>
      </c>
      <c r="I71" s="31">
        <f ca="1">'Module C Corrected'!DA71-'Module C Initial'!DA71</f>
        <v>311.95000000000073</v>
      </c>
      <c r="J71" s="31">
        <f ca="1">'Module C Corrected'!DB71-'Module C Initial'!DB71</f>
        <v>182.80999999999949</v>
      </c>
      <c r="K71" s="31">
        <f ca="1">'Module C Corrected'!DC71-'Module C Initial'!DC71</f>
        <v>239.19999999999891</v>
      </c>
      <c r="L71" s="31">
        <f ca="1">'Module C Corrected'!DD71-'Module C Initial'!DD71</f>
        <v>283.35000000000036</v>
      </c>
      <c r="M71" s="31">
        <f ca="1">'Module C Corrected'!DE71-'Module C Initial'!DE71</f>
        <v>215.92000000000007</v>
      </c>
      <c r="N71" s="31">
        <f ca="1">'Module C Corrected'!DF71-'Module C Initial'!DF71</f>
        <v>449.11000000000058</v>
      </c>
      <c r="O71" s="31">
        <f ca="1">'Module C Corrected'!DG71-'Module C Initial'!DG71</f>
        <v>401.11999999999898</v>
      </c>
      <c r="P71" s="31">
        <f ca="1">'Module C Corrected'!DH71-'Module C Initial'!DH71</f>
        <v>653.77000000000044</v>
      </c>
      <c r="Q71" s="32">
        <f ca="1">'Module C Corrected'!DI71-'Module C Initial'!DI71</f>
        <v>0</v>
      </c>
      <c r="R71" s="32">
        <f ca="1">'Module C Corrected'!DJ71-'Module C Initial'!DJ71</f>
        <v>5.3700000000000045</v>
      </c>
      <c r="S71" s="32">
        <f ca="1">'Module C Corrected'!DK71-'Module C Initial'!DK71</f>
        <v>24.810000000000002</v>
      </c>
      <c r="T71" s="32">
        <f ca="1">'Module C Corrected'!DL71-'Module C Initial'!DL71</f>
        <v>18.550000000000011</v>
      </c>
      <c r="U71" s="32">
        <f ca="1">'Module C Corrected'!DM71-'Module C Initial'!DM71</f>
        <v>15.600000000000023</v>
      </c>
      <c r="V71" s="32">
        <f ca="1">'Module C Corrected'!DN71-'Module C Initial'!DN71</f>
        <v>9.1399999999999864</v>
      </c>
      <c r="W71" s="32">
        <f ca="1">'Module C Corrected'!DO71-'Module C Initial'!DO71</f>
        <v>11.960000000000008</v>
      </c>
      <c r="X71" s="32">
        <f ca="1">'Module C Corrected'!DP71-'Module C Initial'!DP71</f>
        <v>14.170000000000016</v>
      </c>
      <c r="Y71" s="32">
        <f ca="1">'Module C Corrected'!DQ71-'Module C Initial'!DQ71</f>
        <v>10.799999999999983</v>
      </c>
      <c r="Z71" s="32">
        <f ca="1">'Module C Corrected'!DR71-'Module C Initial'!DR71</f>
        <v>22.45999999999998</v>
      </c>
      <c r="AA71" s="32">
        <f ca="1">'Module C Corrected'!DS71-'Module C Initial'!DS71</f>
        <v>20.060000000000031</v>
      </c>
      <c r="AB71" s="32">
        <f ca="1">'Module C Corrected'!DT71-'Module C Initial'!DT71</f>
        <v>32.69</v>
      </c>
      <c r="AC71" s="31">
        <f ca="1">'Module C Corrected'!DU71-'Module C Initial'!DU71</f>
        <v>0</v>
      </c>
      <c r="AD71" s="31">
        <f ca="1">'Module C Corrected'!DV71-'Module C Initial'!DV71</f>
        <v>31.579999999999927</v>
      </c>
      <c r="AE71" s="31">
        <f ca="1">'Module C Corrected'!DW71-'Module C Initial'!DW71</f>
        <v>145.21000000000004</v>
      </c>
      <c r="AF71" s="31">
        <f ca="1">'Module C Corrected'!DX71-'Module C Initial'!DX71</f>
        <v>107.98000000000002</v>
      </c>
      <c r="AG71" s="31">
        <f ca="1">'Module C Corrected'!DY71-'Module C Initial'!DY71</f>
        <v>90.240000000000009</v>
      </c>
      <c r="AH71" s="31">
        <f ca="1">'Module C Corrected'!DZ71-'Module C Initial'!DZ71</f>
        <v>52.569999999999936</v>
      </c>
      <c r="AI71" s="31">
        <f ca="1">'Module C Corrected'!EA71-'Module C Initial'!EA71</f>
        <v>68.360000000000014</v>
      </c>
      <c r="AJ71" s="31">
        <f ca="1">'Module C Corrected'!EB71-'Module C Initial'!EB71</f>
        <v>80.369999999999891</v>
      </c>
      <c r="AK71" s="31">
        <f ca="1">'Module C Corrected'!EC71-'Module C Initial'!EC71</f>
        <v>60.779999999999973</v>
      </c>
      <c r="AL71" s="31">
        <f ca="1">'Module C Corrected'!ED71-'Module C Initial'!ED71</f>
        <v>125.39999999999986</v>
      </c>
      <c r="AM71" s="31">
        <f ca="1">'Module C Corrected'!EE71-'Module C Initial'!EE71</f>
        <v>111.06999999999994</v>
      </c>
      <c r="AN71" s="31">
        <f ca="1">'Module C Corrected'!EF71-'Module C Initial'!EF71</f>
        <v>179.55999999999995</v>
      </c>
      <c r="AO71" s="32">
        <f t="shared" ca="1" si="32"/>
        <v>0</v>
      </c>
      <c r="AP71" s="32">
        <f t="shared" ca="1" si="32"/>
        <v>144.26999999999964</v>
      </c>
      <c r="AQ71" s="32">
        <f t="shared" ca="1" si="32"/>
        <v>666.24000000000115</v>
      </c>
      <c r="AR71" s="32">
        <f t="shared" ca="1" si="31"/>
        <v>497.66000000000105</v>
      </c>
      <c r="AS71" s="32">
        <f t="shared" ca="1" si="31"/>
        <v>417.79000000000076</v>
      </c>
      <c r="AT71" s="32">
        <f t="shared" ca="1" si="31"/>
        <v>244.51999999999941</v>
      </c>
      <c r="AU71" s="32">
        <f t="shared" ca="1" si="31"/>
        <v>319.51999999999896</v>
      </c>
      <c r="AV71" s="32">
        <f t="shared" ca="1" si="31"/>
        <v>377.89000000000027</v>
      </c>
      <c r="AW71" s="32">
        <f t="shared" ca="1" si="31"/>
        <v>287.5</v>
      </c>
      <c r="AX71" s="32">
        <f t="shared" ca="1" si="31"/>
        <v>596.97000000000048</v>
      </c>
      <c r="AY71" s="32">
        <f t="shared" ca="1" si="31"/>
        <v>532.24999999999898</v>
      </c>
      <c r="AZ71" s="32">
        <f t="shared" ca="1" si="31"/>
        <v>866.02000000000044</v>
      </c>
      <c r="BA71" s="31">
        <f t="shared" ca="1" si="57"/>
        <v>0</v>
      </c>
      <c r="BB71" s="31">
        <f t="shared" ca="1" si="35"/>
        <v>1.78</v>
      </c>
      <c r="BC71" s="31">
        <f t="shared" ca="1" si="36"/>
        <v>8.24</v>
      </c>
      <c r="BD71" s="31">
        <f t="shared" ca="1" si="37"/>
        <v>6.16</v>
      </c>
      <c r="BE71" s="31">
        <f t="shared" ca="1" si="38"/>
        <v>5.18</v>
      </c>
      <c r="BF71" s="31">
        <f t="shared" ca="1" si="39"/>
        <v>3.04</v>
      </c>
      <c r="BG71" s="31">
        <f t="shared" ca="1" si="40"/>
        <v>3.97</v>
      </c>
      <c r="BH71" s="31">
        <f t="shared" ca="1" si="41"/>
        <v>4.7</v>
      </c>
      <c r="BI71" s="31">
        <f t="shared" ca="1" si="42"/>
        <v>3.58</v>
      </c>
      <c r="BJ71" s="31">
        <f t="shared" ca="1" si="43"/>
        <v>7.46</v>
      </c>
      <c r="BK71" s="31">
        <f t="shared" ca="1" si="44"/>
        <v>6.66</v>
      </c>
      <c r="BL71" s="31">
        <f t="shared" ca="1" si="45"/>
        <v>10.85</v>
      </c>
      <c r="BM71" s="32">
        <f t="shared" ca="1" si="58"/>
        <v>0</v>
      </c>
      <c r="BN71" s="32">
        <f t="shared" ca="1" si="46"/>
        <v>146.04999999999964</v>
      </c>
      <c r="BO71" s="32">
        <f t="shared" ca="1" si="47"/>
        <v>674.48000000000116</v>
      </c>
      <c r="BP71" s="32">
        <f t="shared" ca="1" si="48"/>
        <v>503.82000000000107</v>
      </c>
      <c r="BQ71" s="32">
        <f t="shared" ca="1" si="49"/>
        <v>422.97000000000077</v>
      </c>
      <c r="BR71" s="32">
        <f t="shared" ca="1" si="50"/>
        <v>247.55999999999941</v>
      </c>
      <c r="BS71" s="32">
        <f t="shared" ca="1" si="51"/>
        <v>323.48999999999899</v>
      </c>
      <c r="BT71" s="32">
        <f t="shared" ca="1" si="52"/>
        <v>382.59000000000026</v>
      </c>
      <c r="BU71" s="32">
        <f t="shared" ca="1" si="53"/>
        <v>291.08</v>
      </c>
      <c r="BV71" s="32">
        <f t="shared" ca="1" si="54"/>
        <v>604.43000000000052</v>
      </c>
      <c r="BW71" s="32">
        <f t="shared" ca="1" si="55"/>
        <v>538.90999999999894</v>
      </c>
      <c r="BX71" s="32">
        <f t="shared" ca="1" si="56"/>
        <v>876.87000000000046</v>
      </c>
    </row>
    <row r="72" spans="1:76" x14ac:dyDescent="0.25">
      <c r="A72" t="s">
        <v>440</v>
      </c>
      <c r="B72" s="1" t="s">
        <v>129</v>
      </c>
      <c r="C72" t="str">
        <f t="shared" ca="1" si="33"/>
        <v>INT</v>
      </c>
      <c r="D72" t="str">
        <f t="shared" ca="1" si="34"/>
        <v>Interlakes Hydro Facility</v>
      </c>
      <c r="E72" s="31">
        <f ca="1">'Module C Corrected'!CW72-'Module C Initial'!CW72</f>
        <v>350.60000000000014</v>
      </c>
      <c r="F72" s="31">
        <f ca="1">'Module C Corrected'!CX72-'Module C Initial'!CX72</f>
        <v>265.13999999999993</v>
      </c>
      <c r="G72" s="31">
        <f ca="1">'Module C Corrected'!CY72-'Module C Initial'!CY72</f>
        <v>207.36999999999995</v>
      </c>
      <c r="H72" s="31">
        <f ca="1">'Module C Corrected'!CZ72-'Module C Initial'!CZ72</f>
        <v>120.07999999999998</v>
      </c>
      <c r="I72" s="31">
        <f ca="1">'Module C Corrected'!DA72-'Module C Initial'!DA72</f>
        <v>629.61999999999978</v>
      </c>
      <c r="J72" s="31">
        <f ca="1">'Module C Corrected'!DB72-'Module C Initial'!DB72</f>
        <v>10.140000000000004</v>
      </c>
      <c r="K72" s="31">
        <f ca="1">'Module C Corrected'!DC72-'Module C Initial'!DC72</f>
        <v>9.32</v>
      </c>
      <c r="L72" s="31">
        <f ca="1">'Module C Corrected'!DD72-'Module C Initial'!DD72</f>
        <v>53.839999999999996</v>
      </c>
      <c r="M72" s="31">
        <f ca="1">'Module C Corrected'!DE72-'Module C Initial'!DE72</f>
        <v>42.17</v>
      </c>
      <c r="N72" s="31">
        <f ca="1">'Module C Corrected'!DF72-'Module C Initial'!DF72</f>
        <v>127.44999999999997</v>
      </c>
      <c r="O72" s="31">
        <f ca="1">'Module C Corrected'!DG72-'Module C Initial'!DG72</f>
        <v>419.69000000000011</v>
      </c>
      <c r="P72" s="31">
        <f ca="1">'Module C Corrected'!DH72-'Module C Initial'!DH72</f>
        <v>692.58</v>
      </c>
      <c r="Q72" s="32">
        <f ca="1">'Module C Corrected'!DI72-'Module C Initial'!DI72</f>
        <v>17.53</v>
      </c>
      <c r="R72" s="32">
        <f ca="1">'Module C Corrected'!DJ72-'Module C Initial'!DJ72</f>
        <v>13.260000000000002</v>
      </c>
      <c r="S72" s="32">
        <f ca="1">'Module C Corrected'!DK72-'Module C Initial'!DK72</f>
        <v>10.370000000000001</v>
      </c>
      <c r="T72" s="32">
        <f ca="1">'Module C Corrected'!DL72-'Module C Initial'!DL72</f>
        <v>6</v>
      </c>
      <c r="U72" s="32">
        <f ca="1">'Module C Corrected'!DM72-'Module C Initial'!DM72</f>
        <v>31.489999999999995</v>
      </c>
      <c r="V72" s="32">
        <f ca="1">'Module C Corrected'!DN72-'Module C Initial'!DN72</f>
        <v>0.51</v>
      </c>
      <c r="W72" s="32">
        <f ca="1">'Module C Corrected'!DO72-'Module C Initial'!DO72</f>
        <v>0.47000000000000003</v>
      </c>
      <c r="X72" s="32">
        <f ca="1">'Module C Corrected'!DP72-'Module C Initial'!DP72</f>
        <v>2.6900000000000004</v>
      </c>
      <c r="Y72" s="32">
        <f ca="1">'Module C Corrected'!DQ72-'Module C Initial'!DQ72</f>
        <v>2.1100000000000003</v>
      </c>
      <c r="Z72" s="32">
        <f ca="1">'Module C Corrected'!DR72-'Module C Initial'!DR72</f>
        <v>6.37</v>
      </c>
      <c r="AA72" s="32">
        <f ca="1">'Module C Corrected'!DS72-'Module C Initial'!DS72</f>
        <v>20.98</v>
      </c>
      <c r="AB72" s="32">
        <f ca="1">'Module C Corrected'!DT72-'Module C Initial'!DT72</f>
        <v>34.620000000000005</v>
      </c>
      <c r="AC72" s="31">
        <f ca="1">'Module C Corrected'!DU72-'Module C Initial'!DU72</f>
        <v>103.72999999999996</v>
      </c>
      <c r="AD72" s="31">
        <f ca="1">'Module C Corrected'!DV72-'Module C Initial'!DV72</f>
        <v>77.990000000000009</v>
      </c>
      <c r="AE72" s="31">
        <f ca="1">'Module C Corrected'!DW72-'Module C Initial'!DW72</f>
        <v>60.680000000000007</v>
      </c>
      <c r="AF72" s="31">
        <f ca="1">'Module C Corrected'!DX72-'Module C Initial'!DX72</f>
        <v>34.93</v>
      </c>
      <c r="AG72" s="31">
        <f ca="1">'Module C Corrected'!DY72-'Module C Initial'!DY72</f>
        <v>182.14999999999998</v>
      </c>
      <c r="AH72" s="31">
        <f ca="1">'Module C Corrected'!DZ72-'Module C Initial'!DZ72</f>
        <v>2.91</v>
      </c>
      <c r="AI72" s="31">
        <f ca="1">'Module C Corrected'!EA72-'Module C Initial'!EA72</f>
        <v>2.66</v>
      </c>
      <c r="AJ72" s="31">
        <f ca="1">'Module C Corrected'!EB72-'Module C Initial'!EB72</f>
        <v>15.27</v>
      </c>
      <c r="AK72" s="31">
        <f ca="1">'Module C Corrected'!EC72-'Module C Initial'!EC72</f>
        <v>11.87</v>
      </c>
      <c r="AL72" s="31">
        <f ca="1">'Module C Corrected'!ED72-'Module C Initial'!ED72</f>
        <v>35.590000000000003</v>
      </c>
      <c r="AM72" s="31">
        <f ca="1">'Module C Corrected'!EE72-'Module C Initial'!EE72</f>
        <v>116.22000000000001</v>
      </c>
      <c r="AN72" s="31">
        <f ca="1">'Module C Corrected'!EF72-'Module C Initial'!EF72</f>
        <v>190.20999999999998</v>
      </c>
      <c r="AO72" s="32">
        <f t="shared" ca="1" si="32"/>
        <v>471.86000000000007</v>
      </c>
      <c r="AP72" s="32">
        <f t="shared" ca="1" si="32"/>
        <v>356.38999999999993</v>
      </c>
      <c r="AQ72" s="32">
        <f t="shared" ca="1" si="32"/>
        <v>278.41999999999996</v>
      </c>
      <c r="AR72" s="32">
        <f t="shared" ca="1" si="31"/>
        <v>161.01</v>
      </c>
      <c r="AS72" s="32">
        <f t="shared" ca="1" si="31"/>
        <v>843.25999999999976</v>
      </c>
      <c r="AT72" s="32">
        <f t="shared" ca="1" si="31"/>
        <v>13.560000000000004</v>
      </c>
      <c r="AU72" s="32">
        <f t="shared" ca="1" si="31"/>
        <v>12.450000000000001</v>
      </c>
      <c r="AV72" s="32">
        <f t="shared" ca="1" si="31"/>
        <v>71.8</v>
      </c>
      <c r="AW72" s="32">
        <f t="shared" ca="1" si="31"/>
        <v>56.15</v>
      </c>
      <c r="AX72" s="32">
        <f t="shared" ca="1" si="31"/>
        <v>169.40999999999997</v>
      </c>
      <c r="AY72" s="32">
        <f t="shared" ca="1" si="31"/>
        <v>556.8900000000001</v>
      </c>
      <c r="AZ72" s="32">
        <f t="shared" ca="1" si="31"/>
        <v>917.41000000000008</v>
      </c>
      <c r="BA72" s="31">
        <f t="shared" ca="1" si="57"/>
        <v>5.82</v>
      </c>
      <c r="BB72" s="31">
        <f t="shared" ca="1" si="35"/>
        <v>4.4000000000000004</v>
      </c>
      <c r="BC72" s="31">
        <f t="shared" ca="1" si="36"/>
        <v>3.44</v>
      </c>
      <c r="BD72" s="31">
        <f t="shared" ca="1" si="37"/>
        <v>1.99</v>
      </c>
      <c r="BE72" s="31">
        <f t="shared" ca="1" si="38"/>
        <v>10.45</v>
      </c>
      <c r="BF72" s="31">
        <f t="shared" ca="1" si="39"/>
        <v>0.17</v>
      </c>
      <c r="BG72" s="31">
        <f t="shared" ca="1" si="40"/>
        <v>0.15</v>
      </c>
      <c r="BH72" s="31">
        <f t="shared" ca="1" si="41"/>
        <v>0.89</v>
      </c>
      <c r="BI72" s="31">
        <f t="shared" ca="1" si="42"/>
        <v>0.7</v>
      </c>
      <c r="BJ72" s="31">
        <f t="shared" ca="1" si="43"/>
        <v>2.12</v>
      </c>
      <c r="BK72" s="31">
        <f t="shared" ca="1" si="44"/>
        <v>6.97</v>
      </c>
      <c r="BL72" s="31">
        <f t="shared" ca="1" si="45"/>
        <v>11.5</v>
      </c>
      <c r="BM72" s="32">
        <f t="shared" ca="1" si="58"/>
        <v>477.68000000000006</v>
      </c>
      <c r="BN72" s="32">
        <f t="shared" ca="1" si="46"/>
        <v>360.78999999999991</v>
      </c>
      <c r="BO72" s="32">
        <f t="shared" ca="1" si="47"/>
        <v>281.85999999999996</v>
      </c>
      <c r="BP72" s="32">
        <f t="shared" ca="1" si="48"/>
        <v>163</v>
      </c>
      <c r="BQ72" s="32">
        <f t="shared" ca="1" si="49"/>
        <v>853.70999999999981</v>
      </c>
      <c r="BR72" s="32">
        <f t="shared" ca="1" si="50"/>
        <v>13.730000000000004</v>
      </c>
      <c r="BS72" s="32">
        <f t="shared" ca="1" si="51"/>
        <v>12.600000000000001</v>
      </c>
      <c r="BT72" s="32">
        <f t="shared" ca="1" si="52"/>
        <v>72.69</v>
      </c>
      <c r="BU72" s="32">
        <f t="shared" ca="1" si="53"/>
        <v>56.85</v>
      </c>
      <c r="BV72" s="32">
        <f t="shared" ca="1" si="54"/>
        <v>171.52999999999997</v>
      </c>
      <c r="BW72" s="32">
        <f t="shared" ca="1" si="55"/>
        <v>563.86000000000013</v>
      </c>
      <c r="BX72" s="32">
        <f t="shared" ca="1" si="56"/>
        <v>928.91000000000008</v>
      </c>
    </row>
    <row r="73" spans="1:76" x14ac:dyDescent="0.25">
      <c r="A73" t="s">
        <v>457</v>
      </c>
      <c r="B73" s="1" t="s">
        <v>81</v>
      </c>
      <c r="C73" t="str">
        <f t="shared" ca="1" si="33"/>
        <v>IOR1</v>
      </c>
      <c r="D73" t="str">
        <f t="shared" ca="1" si="34"/>
        <v>Cold Lake Industrial System</v>
      </c>
      <c r="E73" s="31">
        <f ca="1">'Module C Corrected'!CW73-'Module C Initial'!CW73</f>
        <v>-6460.6399999999994</v>
      </c>
      <c r="F73" s="31">
        <f ca="1">'Module C Corrected'!CX73-'Module C Initial'!CX73</f>
        <v>-5499.6200000000099</v>
      </c>
      <c r="G73" s="31">
        <f ca="1">'Module C Corrected'!CY73-'Module C Initial'!CY73</f>
        <v>-4549.9199999999983</v>
      </c>
      <c r="H73" s="31">
        <f ca="1">'Module C Corrected'!CZ73-'Module C Initial'!CZ73</f>
        <v>-3335.1500000000015</v>
      </c>
      <c r="I73" s="31">
        <f ca="1">'Module C Corrected'!DA73-'Module C Initial'!DA73</f>
        <v>-19251.080000000016</v>
      </c>
      <c r="J73" s="31">
        <f ca="1">'Module C Corrected'!DB73-'Module C Initial'!DB73</f>
        <v>-6985.4100000000035</v>
      </c>
      <c r="K73" s="31">
        <f ca="1">'Module C Corrected'!DC73-'Module C Initial'!DC73</f>
        <v>-4930.9099999999889</v>
      </c>
      <c r="L73" s="31">
        <f ca="1">'Module C Corrected'!DD73-'Module C Initial'!DD73</f>
        <v>-4787.08</v>
      </c>
      <c r="M73" s="31">
        <f ca="1">'Module C Corrected'!DE73-'Module C Initial'!DE73</f>
        <v>-4502.4999999999982</v>
      </c>
      <c r="N73" s="31">
        <f ca="1">'Module C Corrected'!DF73-'Module C Initial'!DF73</f>
        <v>-4593.0400000000081</v>
      </c>
      <c r="O73" s="31">
        <f ca="1">'Module C Corrected'!DG73-'Module C Initial'!DG73</f>
        <v>-7067.179999999993</v>
      </c>
      <c r="P73" s="31">
        <f ca="1">'Module C Corrected'!DH73-'Module C Initial'!DH73</f>
        <v>-8466.6900000000023</v>
      </c>
      <c r="Q73" s="32">
        <f ca="1">'Module C Corrected'!DI73-'Module C Initial'!DI73</f>
        <v>-323.03000000000009</v>
      </c>
      <c r="R73" s="32">
        <f ca="1">'Module C Corrected'!DJ73-'Module C Initial'!DJ73</f>
        <v>-274.97999999999996</v>
      </c>
      <c r="S73" s="32">
        <f ca="1">'Module C Corrected'!DK73-'Module C Initial'!DK73</f>
        <v>-227.5</v>
      </c>
      <c r="T73" s="32">
        <f ca="1">'Module C Corrected'!DL73-'Module C Initial'!DL73</f>
        <v>-166.75</v>
      </c>
      <c r="U73" s="32">
        <f ca="1">'Module C Corrected'!DM73-'Module C Initial'!DM73</f>
        <v>-962.55</v>
      </c>
      <c r="V73" s="32">
        <f ca="1">'Module C Corrected'!DN73-'Module C Initial'!DN73</f>
        <v>-349.2700000000001</v>
      </c>
      <c r="W73" s="32">
        <f ca="1">'Module C Corrected'!DO73-'Module C Initial'!DO73</f>
        <v>-246.53999999999996</v>
      </c>
      <c r="X73" s="32">
        <f ca="1">'Module C Corrected'!DP73-'Module C Initial'!DP73</f>
        <v>-239.35000000000002</v>
      </c>
      <c r="Y73" s="32">
        <f ca="1">'Module C Corrected'!DQ73-'Module C Initial'!DQ73</f>
        <v>-225.12</v>
      </c>
      <c r="Z73" s="32">
        <f ca="1">'Module C Corrected'!DR73-'Module C Initial'!DR73</f>
        <v>-229.64999999999998</v>
      </c>
      <c r="AA73" s="32">
        <f ca="1">'Module C Corrected'!DS73-'Module C Initial'!DS73</f>
        <v>-353.36000000000013</v>
      </c>
      <c r="AB73" s="32">
        <f ca="1">'Module C Corrected'!DT73-'Module C Initial'!DT73</f>
        <v>-423.33999999999992</v>
      </c>
      <c r="AC73" s="31">
        <f ca="1">'Module C Corrected'!DU73-'Module C Initial'!DU73</f>
        <v>-1911.5000000000005</v>
      </c>
      <c r="AD73" s="31">
        <f ca="1">'Module C Corrected'!DV73-'Module C Initial'!DV73</f>
        <v>-1617.8200000000002</v>
      </c>
      <c r="AE73" s="31">
        <f ca="1">'Module C Corrected'!DW73-'Module C Initial'!DW73</f>
        <v>-1331.4699999999998</v>
      </c>
      <c r="AF73" s="31">
        <f ca="1">'Module C Corrected'!DX73-'Module C Initial'!DX73</f>
        <v>-970.31999999999994</v>
      </c>
      <c r="AG73" s="31">
        <f ca="1">'Module C Corrected'!DY73-'Module C Initial'!DY73</f>
        <v>-5569.2200000000012</v>
      </c>
      <c r="AH73" s="31">
        <f ca="1">'Module C Corrected'!DZ73-'Module C Initial'!DZ73</f>
        <v>-2008.9699999999998</v>
      </c>
      <c r="AI73" s="31">
        <f ca="1">'Module C Corrected'!EA73-'Module C Initial'!EA73</f>
        <v>-1408.9900000000007</v>
      </c>
      <c r="AJ73" s="31">
        <f ca="1">'Module C Corrected'!EB73-'Module C Initial'!EB73</f>
        <v>-1357.7299999999996</v>
      </c>
      <c r="AK73" s="31">
        <f ca="1">'Module C Corrected'!EC73-'Module C Initial'!EC73</f>
        <v>-1267.4500000000003</v>
      </c>
      <c r="AL73" s="31">
        <f ca="1">'Module C Corrected'!ED73-'Module C Initial'!ED73</f>
        <v>-1282.5599999999995</v>
      </c>
      <c r="AM73" s="31">
        <f ca="1">'Module C Corrected'!EE73-'Module C Initial'!EE73</f>
        <v>-1956.9300000000003</v>
      </c>
      <c r="AN73" s="31">
        <f ca="1">'Module C Corrected'!EF73-'Module C Initial'!EF73</f>
        <v>-2325.3099999999995</v>
      </c>
      <c r="AO73" s="32">
        <f t="shared" ca="1" si="32"/>
        <v>-8695.17</v>
      </c>
      <c r="AP73" s="32">
        <f t="shared" ca="1" si="32"/>
        <v>-7392.4200000000092</v>
      </c>
      <c r="AQ73" s="32">
        <f t="shared" ca="1" si="32"/>
        <v>-6108.8899999999976</v>
      </c>
      <c r="AR73" s="32">
        <f t="shared" ca="1" si="31"/>
        <v>-4472.2200000000012</v>
      </c>
      <c r="AS73" s="32">
        <f t="shared" ca="1" si="31"/>
        <v>-25782.850000000017</v>
      </c>
      <c r="AT73" s="32">
        <f t="shared" ca="1" si="31"/>
        <v>-9343.6500000000033</v>
      </c>
      <c r="AU73" s="32">
        <f t="shared" ca="1" si="31"/>
        <v>-6586.4399999999896</v>
      </c>
      <c r="AV73" s="32">
        <f t="shared" ca="1" si="31"/>
        <v>-6384.16</v>
      </c>
      <c r="AW73" s="32">
        <f t="shared" ca="1" si="31"/>
        <v>-5995.0699999999979</v>
      </c>
      <c r="AX73" s="32">
        <f t="shared" ca="1" si="31"/>
        <v>-6105.2500000000073</v>
      </c>
      <c r="AY73" s="32">
        <f t="shared" ca="1" si="31"/>
        <v>-9377.4699999999939</v>
      </c>
      <c r="AZ73" s="32">
        <f t="shared" ca="1" si="31"/>
        <v>-11215.340000000002</v>
      </c>
      <c r="BA73" s="31">
        <f t="shared" ca="1" si="57"/>
        <v>-107.26</v>
      </c>
      <c r="BB73" s="31">
        <f t="shared" ca="1" si="35"/>
        <v>-91.31</v>
      </c>
      <c r="BC73" s="31">
        <f t="shared" ca="1" si="36"/>
        <v>-75.540000000000006</v>
      </c>
      <c r="BD73" s="31">
        <f t="shared" ca="1" si="37"/>
        <v>-55.37</v>
      </c>
      <c r="BE73" s="31">
        <f t="shared" ca="1" si="38"/>
        <v>-319.62</v>
      </c>
      <c r="BF73" s="31">
        <f t="shared" ca="1" si="39"/>
        <v>-115.98</v>
      </c>
      <c r="BG73" s="31">
        <f t="shared" ca="1" si="40"/>
        <v>-81.87</v>
      </c>
      <c r="BH73" s="31">
        <f t="shared" ca="1" si="41"/>
        <v>-79.48</v>
      </c>
      <c r="BI73" s="31">
        <f t="shared" ca="1" si="42"/>
        <v>-74.75</v>
      </c>
      <c r="BJ73" s="31">
        <f t="shared" ca="1" si="43"/>
        <v>-76.260000000000005</v>
      </c>
      <c r="BK73" s="31">
        <f t="shared" ca="1" si="44"/>
        <v>-117.33</v>
      </c>
      <c r="BL73" s="31">
        <f t="shared" ca="1" si="45"/>
        <v>-140.57</v>
      </c>
      <c r="BM73" s="32">
        <f t="shared" ca="1" si="58"/>
        <v>-8802.43</v>
      </c>
      <c r="BN73" s="32">
        <f t="shared" ca="1" si="46"/>
        <v>-7483.7300000000096</v>
      </c>
      <c r="BO73" s="32">
        <f t="shared" ca="1" si="47"/>
        <v>-6184.4299999999976</v>
      </c>
      <c r="BP73" s="32">
        <f t="shared" ca="1" si="48"/>
        <v>-4527.5900000000011</v>
      </c>
      <c r="BQ73" s="32">
        <f t="shared" ca="1" si="49"/>
        <v>-26102.470000000016</v>
      </c>
      <c r="BR73" s="32">
        <f t="shared" ca="1" si="50"/>
        <v>-9459.6300000000028</v>
      </c>
      <c r="BS73" s="32">
        <f t="shared" ca="1" si="51"/>
        <v>-6668.3099999999895</v>
      </c>
      <c r="BT73" s="32">
        <f t="shared" ca="1" si="52"/>
        <v>-6463.6399999999994</v>
      </c>
      <c r="BU73" s="32">
        <f t="shared" ca="1" si="53"/>
        <v>-6069.8199999999979</v>
      </c>
      <c r="BV73" s="32">
        <f t="shared" ca="1" si="54"/>
        <v>-6181.5100000000075</v>
      </c>
      <c r="BW73" s="32">
        <f t="shared" ca="1" si="55"/>
        <v>-9494.7999999999938</v>
      </c>
      <c r="BX73" s="32">
        <f t="shared" ca="1" si="56"/>
        <v>-11355.910000000002</v>
      </c>
    </row>
    <row r="74" spans="1:76" x14ac:dyDescent="0.25">
      <c r="A74" t="s">
        <v>440</v>
      </c>
      <c r="B74" s="1" t="s">
        <v>130</v>
      </c>
      <c r="C74" t="str">
        <f t="shared" ca="1" si="33"/>
        <v>KAN</v>
      </c>
      <c r="D74" t="str">
        <f t="shared" ca="1" si="34"/>
        <v>Kananaskis Hydro Facility</v>
      </c>
      <c r="E74" s="31">
        <f ca="1">'Module C Corrected'!CW74-'Module C Initial'!CW74</f>
        <v>387.57000000000153</v>
      </c>
      <c r="F74" s="31">
        <f ca="1">'Module C Corrected'!CX74-'Module C Initial'!CX74</f>
        <v>314.90000000000055</v>
      </c>
      <c r="G74" s="31">
        <f ca="1">'Module C Corrected'!CY74-'Module C Initial'!CY74</f>
        <v>267.68000000000029</v>
      </c>
      <c r="H74" s="31">
        <f ca="1">'Module C Corrected'!CZ74-'Module C Initial'!CZ74</f>
        <v>358.39999999999964</v>
      </c>
      <c r="I74" s="31">
        <f ca="1">'Module C Corrected'!DA74-'Module C Initial'!DA74</f>
        <v>1319.5599999999977</v>
      </c>
      <c r="J74" s="31">
        <f ca="1">'Module C Corrected'!DB74-'Module C Initial'!DB74</f>
        <v>957.27000000000407</v>
      </c>
      <c r="K74" s="31">
        <f ca="1">'Module C Corrected'!DC74-'Module C Initial'!DC74</f>
        <v>599.84999999999854</v>
      </c>
      <c r="L74" s="31">
        <f ca="1">'Module C Corrected'!DD74-'Module C Initial'!DD74</f>
        <v>471.65999999999985</v>
      </c>
      <c r="M74" s="31">
        <f ca="1">'Module C Corrected'!DE74-'Module C Initial'!DE74</f>
        <v>244.03999999999905</v>
      </c>
      <c r="N74" s="31">
        <f ca="1">'Module C Corrected'!DF74-'Module C Initial'!DF74</f>
        <v>286.42000000000007</v>
      </c>
      <c r="O74" s="31">
        <f ca="1">'Module C Corrected'!DG74-'Module C Initial'!DG74</f>
        <v>348.17000000000007</v>
      </c>
      <c r="P74" s="31">
        <f ca="1">'Module C Corrected'!DH74-'Module C Initial'!DH74</f>
        <v>565.82999999999811</v>
      </c>
      <c r="Q74" s="32">
        <f ca="1">'Module C Corrected'!DI74-'Module C Initial'!DI74</f>
        <v>19.379999999999939</v>
      </c>
      <c r="R74" s="32">
        <f ca="1">'Module C Corrected'!DJ74-'Module C Initial'!DJ74</f>
        <v>15.75</v>
      </c>
      <c r="S74" s="32">
        <f ca="1">'Module C Corrected'!DK74-'Module C Initial'!DK74</f>
        <v>13.379999999999995</v>
      </c>
      <c r="T74" s="32">
        <f ca="1">'Module C Corrected'!DL74-'Module C Initial'!DL74</f>
        <v>17.920000000000016</v>
      </c>
      <c r="U74" s="32">
        <f ca="1">'Module C Corrected'!DM74-'Module C Initial'!DM74</f>
        <v>65.979999999999791</v>
      </c>
      <c r="V74" s="32">
        <f ca="1">'Module C Corrected'!DN74-'Module C Initial'!DN74</f>
        <v>47.860000000000127</v>
      </c>
      <c r="W74" s="32">
        <f ca="1">'Module C Corrected'!DO74-'Module C Initial'!DO74</f>
        <v>29.990000000000009</v>
      </c>
      <c r="X74" s="32">
        <f ca="1">'Module C Corrected'!DP74-'Module C Initial'!DP74</f>
        <v>23.589999999999918</v>
      </c>
      <c r="Y74" s="32">
        <f ca="1">'Module C Corrected'!DQ74-'Module C Initial'!DQ74</f>
        <v>12.200000000000045</v>
      </c>
      <c r="Z74" s="32">
        <f ca="1">'Module C Corrected'!DR74-'Module C Initial'!DR74</f>
        <v>14.319999999999993</v>
      </c>
      <c r="AA74" s="32">
        <f ca="1">'Module C Corrected'!DS74-'Module C Initial'!DS74</f>
        <v>17.399999999999977</v>
      </c>
      <c r="AB74" s="32">
        <f ca="1">'Module C Corrected'!DT74-'Module C Initial'!DT74</f>
        <v>28.289999999999964</v>
      </c>
      <c r="AC74" s="31">
        <f ca="1">'Module C Corrected'!DU74-'Module C Initial'!DU74</f>
        <v>114.67000000000007</v>
      </c>
      <c r="AD74" s="31">
        <f ca="1">'Module C Corrected'!DV74-'Module C Initial'!DV74</f>
        <v>92.630000000000109</v>
      </c>
      <c r="AE74" s="31">
        <f ca="1">'Module C Corrected'!DW74-'Module C Initial'!DW74</f>
        <v>78.340000000000146</v>
      </c>
      <c r="AF74" s="31">
        <f ca="1">'Module C Corrected'!DX74-'Module C Initial'!DX74</f>
        <v>104.27000000000044</v>
      </c>
      <c r="AG74" s="31">
        <f ca="1">'Module C Corrected'!DY74-'Module C Initial'!DY74</f>
        <v>381.73999999999978</v>
      </c>
      <c r="AH74" s="31">
        <f ca="1">'Module C Corrected'!DZ74-'Module C Initial'!DZ74</f>
        <v>275.3100000000004</v>
      </c>
      <c r="AI74" s="31">
        <f ca="1">'Module C Corrected'!EA74-'Module C Initial'!EA74</f>
        <v>171.40000000000055</v>
      </c>
      <c r="AJ74" s="31">
        <f ca="1">'Module C Corrected'!EB74-'Module C Initial'!EB74</f>
        <v>133.76999999999998</v>
      </c>
      <c r="AK74" s="31">
        <f ca="1">'Module C Corrected'!EC74-'Module C Initial'!EC74</f>
        <v>68.700000000000045</v>
      </c>
      <c r="AL74" s="31">
        <f ca="1">'Module C Corrected'!ED74-'Module C Initial'!ED74</f>
        <v>79.980000000000018</v>
      </c>
      <c r="AM74" s="31">
        <f ca="1">'Module C Corrected'!EE74-'Module C Initial'!EE74</f>
        <v>96.409999999999854</v>
      </c>
      <c r="AN74" s="31">
        <f ca="1">'Module C Corrected'!EF74-'Module C Initial'!EF74</f>
        <v>155.40000000000055</v>
      </c>
      <c r="AO74" s="32">
        <f t="shared" ca="1" si="32"/>
        <v>521.62000000000148</v>
      </c>
      <c r="AP74" s="32">
        <f t="shared" ca="1" si="32"/>
        <v>423.28000000000065</v>
      </c>
      <c r="AQ74" s="32">
        <f t="shared" ca="1" si="32"/>
        <v>359.40000000000043</v>
      </c>
      <c r="AR74" s="32">
        <f t="shared" ca="1" si="31"/>
        <v>480.59000000000009</v>
      </c>
      <c r="AS74" s="32">
        <f t="shared" ca="1" si="31"/>
        <v>1767.2799999999972</v>
      </c>
      <c r="AT74" s="32">
        <f t="shared" ca="1" si="31"/>
        <v>1280.4400000000046</v>
      </c>
      <c r="AU74" s="32">
        <f t="shared" ca="1" si="31"/>
        <v>801.2399999999991</v>
      </c>
      <c r="AV74" s="32">
        <f t="shared" ca="1" si="31"/>
        <v>629.01999999999975</v>
      </c>
      <c r="AW74" s="32">
        <f t="shared" ca="1" si="31"/>
        <v>324.93999999999915</v>
      </c>
      <c r="AX74" s="32">
        <f t="shared" ca="1" si="31"/>
        <v>380.72000000000008</v>
      </c>
      <c r="AY74" s="32">
        <f t="shared" ca="1" si="31"/>
        <v>461.9799999999999</v>
      </c>
      <c r="AZ74" s="32">
        <f t="shared" ca="1" si="31"/>
        <v>749.51999999999862</v>
      </c>
      <c r="BA74" s="31">
        <f t="shared" ca="1" si="57"/>
        <v>6.43</v>
      </c>
      <c r="BB74" s="31">
        <f t="shared" ca="1" si="35"/>
        <v>5.23</v>
      </c>
      <c r="BC74" s="31">
        <f t="shared" ca="1" si="36"/>
        <v>4.4400000000000004</v>
      </c>
      <c r="BD74" s="31">
        <f t="shared" ca="1" si="37"/>
        <v>5.95</v>
      </c>
      <c r="BE74" s="31">
        <f t="shared" ca="1" si="38"/>
        <v>21.91</v>
      </c>
      <c r="BF74" s="31">
        <f t="shared" ca="1" si="39"/>
        <v>15.89</v>
      </c>
      <c r="BG74" s="31">
        <f t="shared" ca="1" si="40"/>
        <v>9.9600000000000009</v>
      </c>
      <c r="BH74" s="31">
        <f t="shared" ca="1" si="41"/>
        <v>7.83</v>
      </c>
      <c r="BI74" s="31">
        <f t="shared" ca="1" si="42"/>
        <v>4.05</v>
      </c>
      <c r="BJ74" s="31">
        <f t="shared" ca="1" si="43"/>
        <v>4.76</v>
      </c>
      <c r="BK74" s="31">
        <f t="shared" ca="1" si="44"/>
        <v>5.78</v>
      </c>
      <c r="BL74" s="31">
        <f t="shared" ca="1" si="45"/>
        <v>9.39</v>
      </c>
      <c r="BM74" s="32">
        <f t="shared" ca="1" si="58"/>
        <v>528.05000000000143</v>
      </c>
      <c r="BN74" s="32">
        <f t="shared" ca="1" si="46"/>
        <v>428.51000000000067</v>
      </c>
      <c r="BO74" s="32">
        <f t="shared" ca="1" si="47"/>
        <v>363.84000000000043</v>
      </c>
      <c r="BP74" s="32">
        <f t="shared" ca="1" si="48"/>
        <v>486.54000000000008</v>
      </c>
      <c r="BQ74" s="32">
        <f t="shared" ca="1" si="49"/>
        <v>1789.1899999999973</v>
      </c>
      <c r="BR74" s="32">
        <f t="shared" ca="1" si="50"/>
        <v>1296.3300000000047</v>
      </c>
      <c r="BS74" s="32">
        <f t="shared" ca="1" si="51"/>
        <v>811.19999999999914</v>
      </c>
      <c r="BT74" s="32">
        <f t="shared" ca="1" si="52"/>
        <v>636.8499999999998</v>
      </c>
      <c r="BU74" s="32">
        <f t="shared" ca="1" si="53"/>
        <v>328.98999999999916</v>
      </c>
      <c r="BV74" s="32">
        <f t="shared" ca="1" si="54"/>
        <v>385.48000000000008</v>
      </c>
      <c r="BW74" s="32">
        <f t="shared" ca="1" si="55"/>
        <v>467.75999999999988</v>
      </c>
      <c r="BX74" s="32">
        <f t="shared" ca="1" si="56"/>
        <v>758.9099999999986</v>
      </c>
    </row>
    <row r="75" spans="1:76" x14ac:dyDescent="0.25">
      <c r="A75" t="s">
        <v>438</v>
      </c>
      <c r="B75" s="1" t="s">
        <v>63</v>
      </c>
      <c r="C75" t="str">
        <f t="shared" ca="1" si="33"/>
        <v>KH1</v>
      </c>
      <c r="D75" t="str">
        <f t="shared" ca="1" si="34"/>
        <v>Keephills #1</v>
      </c>
      <c r="E75" s="31">
        <f ca="1">'Module C Corrected'!CW75-'Module C Initial'!CW75</f>
        <v>14572.039999999921</v>
      </c>
      <c r="F75" s="31">
        <f ca="1">'Module C Corrected'!CX75-'Module C Initial'!CX75</f>
        <v>13437.640000000014</v>
      </c>
      <c r="G75" s="31">
        <f ca="1">'Module C Corrected'!CY75-'Module C Initial'!CY75</f>
        <v>11382.160000000033</v>
      </c>
      <c r="H75" s="31">
        <f ca="1">'Module C Corrected'!CZ75-'Module C Initial'!CZ75</f>
        <v>14840.449999999953</v>
      </c>
      <c r="I75" s="31">
        <f ca="1">'Module C Corrected'!DA75-'Module C Initial'!DA75</f>
        <v>40066.990000000224</v>
      </c>
      <c r="J75" s="31">
        <f ca="1">'Module C Corrected'!DB75-'Module C Initial'!DB75</f>
        <v>16282.199999999953</v>
      </c>
      <c r="K75" s="31">
        <f ca="1">'Module C Corrected'!DC75-'Module C Initial'!DC75</f>
        <v>13125.699999999953</v>
      </c>
      <c r="L75" s="31">
        <f ca="1">'Module C Corrected'!DD75-'Module C Initial'!DD75</f>
        <v>11630.479999999981</v>
      </c>
      <c r="M75" s="31">
        <f ca="1">'Module C Corrected'!DE75-'Module C Initial'!DE75</f>
        <v>9083.5799999999726</v>
      </c>
      <c r="N75" s="31">
        <f ca="1">'Module C Corrected'!DF75-'Module C Initial'!DF75</f>
        <v>8839.8300000000745</v>
      </c>
      <c r="O75" s="31">
        <f ca="1">'Module C Corrected'!DG75-'Module C Initial'!DG75</f>
        <v>15614.640000000014</v>
      </c>
      <c r="P75" s="31">
        <f ca="1">'Module C Corrected'!DH75-'Module C Initial'!DH75</f>
        <v>15398.809999999939</v>
      </c>
      <c r="Q75" s="32">
        <f ca="1">'Module C Corrected'!DI75-'Module C Initial'!DI75</f>
        <v>728.59999999999854</v>
      </c>
      <c r="R75" s="32">
        <f ca="1">'Module C Corrected'!DJ75-'Module C Initial'!DJ75</f>
        <v>671.88000000000102</v>
      </c>
      <c r="S75" s="32">
        <f ca="1">'Module C Corrected'!DK75-'Module C Initial'!DK75</f>
        <v>569.10999999999876</v>
      </c>
      <c r="T75" s="32">
        <f ca="1">'Module C Corrected'!DL75-'Module C Initial'!DL75</f>
        <v>742.02000000000044</v>
      </c>
      <c r="U75" s="32">
        <f ca="1">'Module C Corrected'!DM75-'Module C Initial'!DM75</f>
        <v>2003.3499999999985</v>
      </c>
      <c r="V75" s="32">
        <f ca="1">'Module C Corrected'!DN75-'Module C Initial'!DN75</f>
        <v>814.11000000000058</v>
      </c>
      <c r="W75" s="32">
        <f ca="1">'Module C Corrected'!DO75-'Module C Initial'!DO75</f>
        <v>656.27999999999884</v>
      </c>
      <c r="X75" s="32">
        <f ca="1">'Module C Corrected'!DP75-'Module C Initial'!DP75</f>
        <v>581.52000000000044</v>
      </c>
      <c r="Y75" s="32">
        <f ca="1">'Module C Corrected'!DQ75-'Module C Initial'!DQ75</f>
        <v>454.18000000000029</v>
      </c>
      <c r="Z75" s="32">
        <f ca="1">'Module C Corrected'!DR75-'Module C Initial'!DR75</f>
        <v>441.98999999999978</v>
      </c>
      <c r="AA75" s="32">
        <f ca="1">'Module C Corrected'!DS75-'Module C Initial'!DS75</f>
        <v>780.72999999999956</v>
      </c>
      <c r="AB75" s="32">
        <f ca="1">'Module C Corrected'!DT75-'Module C Initial'!DT75</f>
        <v>769.94000000000051</v>
      </c>
      <c r="AC75" s="31">
        <f ca="1">'Module C Corrected'!DU75-'Module C Initial'!DU75</f>
        <v>4311.4199999999983</v>
      </c>
      <c r="AD75" s="31">
        <f ca="1">'Module C Corrected'!DV75-'Module C Initial'!DV75</f>
        <v>3952.9499999999971</v>
      </c>
      <c r="AE75" s="31">
        <f ca="1">'Module C Corrected'!DW75-'Module C Initial'!DW75</f>
        <v>3330.8299999999945</v>
      </c>
      <c r="AF75" s="31">
        <f ca="1">'Module C Corrected'!DX75-'Module C Initial'!DX75</f>
        <v>4317.6399999999994</v>
      </c>
      <c r="AG75" s="31">
        <f ca="1">'Module C Corrected'!DY75-'Module C Initial'!DY75</f>
        <v>11591.119999999995</v>
      </c>
      <c r="AH75" s="31">
        <f ca="1">'Module C Corrected'!DZ75-'Module C Initial'!DZ75</f>
        <v>4682.6699999999983</v>
      </c>
      <c r="AI75" s="31">
        <f ca="1">'Module C Corrected'!EA75-'Module C Initial'!EA75</f>
        <v>3750.6099999999933</v>
      </c>
      <c r="AJ75" s="31">
        <f ca="1">'Module C Corrected'!EB75-'Module C Initial'!EB75</f>
        <v>3298.6699999999983</v>
      </c>
      <c r="AK75" s="31">
        <f ca="1">'Module C Corrected'!EC75-'Module C Initial'!EC75</f>
        <v>2557.0200000000041</v>
      </c>
      <c r="AL75" s="31">
        <f ca="1">'Module C Corrected'!ED75-'Module C Initial'!ED75</f>
        <v>2468.4200000000019</v>
      </c>
      <c r="AM75" s="31">
        <f ca="1">'Module C Corrected'!EE75-'Module C Initial'!EE75</f>
        <v>4323.7400000000052</v>
      </c>
      <c r="AN75" s="31">
        <f ca="1">'Module C Corrected'!EF75-'Module C Initial'!EF75</f>
        <v>4229.1699999999983</v>
      </c>
      <c r="AO75" s="32">
        <f t="shared" ca="1" si="32"/>
        <v>19612.059999999918</v>
      </c>
      <c r="AP75" s="32">
        <f t="shared" ca="1" si="32"/>
        <v>18062.470000000012</v>
      </c>
      <c r="AQ75" s="32">
        <f t="shared" ca="1" si="32"/>
        <v>15282.100000000026</v>
      </c>
      <c r="AR75" s="32">
        <f t="shared" ca="1" si="31"/>
        <v>19900.109999999953</v>
      </c>
      <c r="AS75" s="32">
        <f t="shared" ca="1" si="31"/>
        <v>53661.460000000217</v>
      </c>
      <c r="AT75" s="32">
        <f t="shared" ca="1" si="31"/>
        <v>21778.979999999952</v>
      </c>
      <c r="AU75" s="32">
        <f t="shared" ca="1" si="31"/>
        <v>17532.589999999946</v>
      </c>
      <c r="AV75" s="32">
        <f t="shared" ca="1" si="31"/>
        <v>15510.66999999998</v>
      </c>
      <c r="AW75" s="32">
        <f t="shared" ca="1" si="31"/>
        <v>12094.779999999977</v>
      </c>
      <c r="AX75" s="32">
        <f t="shared" ca="1" si="31"/>
        <v>11750.240000000076</v>
      </c>
      <c r="AY75" s="32">
        <f t="shared" ca="1" si="31"/>
        <v>20719.110000000019</v>
      </c>
      <c r="AZ75" s="32">
        <f t="shared" ca="1" si="31"/>
        <v>20397.91999999994</v>
      </c>
      <c r="BA75" s="31">
        <f t="shared" ca="1" si="57"/>
        <v>241.94</v>
      </c>
      <c r="BB75" s="31">
        <f t="shared" ca="1" si="35"/>
        <v>223.1</v>
      </c>
      <c r="BC75" s="31">
        <f t="shared" ca="1" si="36"/>
        <v>188.98</v>
      </c>
      <c r="BD75" s="31">
        <f t="shared" ca="1" si="37"/>
        <v>246.39</v>
      </c>
      <c r="BE75" s="31">
        <f t="shared" ca="1" si="38"/>
        <v>665.22</v>
      </c>
      <c r="BF75" s="31">
        <f t="shared" ca="1" si="39"/>
        <v>270.33</v>
      </c>
      <c r="BG75" s="31">
        <f t="shared" ca="1" si="40"/>
        <v>217.92</v>
      </c>
      <c r="BH75" s="31">
        <f t="shared" ca="1" si="41"/>
        <v>193.1</v>
      </c>
      <c r="BI75" s="31">
        <f t="shared" ca="1" si="42"/>
        <v>150.81</v>
      </c>
      <c r="BJ75" s="31">
        <f t="shared" ca="1" si="43"/>
        <v>146.77000000000001</v>
      </c>
      <c r="BK75" s="31">
        <f t="shared" ca="1" si="44"/>
        <v>259.25</v>
      </c>
      <c r="BL75" s="31">
        <f t="shared" ca="1" si="45"/>
        <v>255.66</v>
      </c>
      <c r="BM75" s="32">
        <f t="shared" ca="1" si="58"/>
        <v>19853.999999999916</v>
      </c>
      <c r="BN75" s="32">
        <f t="shared" ca="1" si="46"/>
        <v>18285.570000000011</v>
      </c>
      <c r="BO75" s="32">
        <f t="shared" ca="1" si="47"/>
        <v>15471.080000000025</v>
      </c>
      <c r="BP75" s="32">
        <f t="shared" ca="1" si="48"/>
        <v>20146.499999999953</v>
      </c>
      <c r="BQ75" s="32">
        <f t="shared" ca="1" si="49"/>
        <v>54326.680000000219</v>
      </c>
      <c r="BR75" s="32">
        <f t="shared" ca="1" si="50"/>
        <v>22049.309999999954</v>
      </c>
      <c r="BS75" s="32">
        <f t="shared" ca="1" si="51"/>
        <v>17750.509999999944</v>
      </c>
      <c r="BT75" s="32">
        <f t="shared" ca="1" si="52"/>
        <v>15703.76999999998</v>
      </c>
      <c r="BU75" s="32">
        <f t="shared" ca="1" si="53"/>
        <v>12245.589999999976</v>
      </c>
      <c r="BV75" s="32">
        <f t="shared" ca="1" si="54"/>
        <v>11897.010000000077</v>
      </c>
      <c r="BW75" s="32">
        <f t="shared" ca="1" si="55"/>
        <v>20978.360000000019</v>
      </c>
      <c r="BX75" s="32">
        <f t="shared" ca="1" si="56"/>
        <v>20653.57999999994</v>
      </c>
    </row>
    <row r="76" spans="1:76" x14ac:dyDescent="0.25">
      <c r="A76" t="s">
        <v>438</v>
      </c>
      <c r="B76" s="1" t="s">
        <v>64</v>
      </c>
      <c r="C76" t="str">
        <f t="shared" ca="1" si="33"/>
        <v>KH2</v>
      </c>
      <c r="D76" t="str">
        <f t="shared" ca="1" si="34"/>
        <v>Keephills #2</v>
      </c>
      <c r="E76" s="31">
        <f ca="1">'Module C Corrected'!CW76-'Module C Initial'!CW76</f>
        <v>11966.010000000009</v>
      </c>
      <c r="F76" s="31">
        <f ca="1">'Module C Corrected'!CX76-'Module C Initial'!CX76</f>
        <v>11178.510000000009</v>
      </c>
      <c r="G76" s="31">
        <f ca="1">'Module C Corrected'!CY76-'Module C Initial'!CY76</f>
        <v>10591.979999999981</v>
      </c>
      <c r="H76" s="31">
        <f ca="1">'Module C Corrected'!CZ76-'Module C Initial'!CZ76</f>
        <v>14723.820000000065</v>
      </c>
      <c r="I76" s="31">
        <f ca="1">'Module C Corrected'!DA76-'Module C Initial'!DA76</f>
        <v>37457.790000000037</v>
      </c>
      <c r="J76" s="31">
        <f ca="1">'Module C Corrected'!DB76-'Module C Initial'!DB76</f>
        <v>12195.229999999981</v>
      </c>
      <c r="K76" s="31">
        <f ca="1">'Module C Corrected'!DC76-'Module C Initial'!DC76</f>
        <v>10779.359999999986</v>
      </c>
      <c r="L76" s="31">
        <f ca="1">'Module C Corrected'!DD76-'Module C Initial'!DD76</f>
        <v>11395.069999999949</v>
      </c>
      <c r="M76" s="31">
        <f ca="1">'Module C Corrected'!DE76-'Module C Initial'!DE76</f>
        <v>7622.9799999999814</v>
      </c>
      <c r="N76" s="31">
        <f ca="1">'Module C Corrected'!DF76-'Module C Initial'!DF76</f>
        <v>9432.3299999999581</v>
      </c>
      <c r="O76" s="31">
        <f ca="1">'Module C Corrected'!DG76-'Module C Initial'!DG76</f>
        <v>13891.599999999977</v>
      </c>
      <c r="P76" s="31">
        <f ca="1">'Module C Corrected'!DH76-'Module C Initial'!DH76</f>
        <v>14576.280000000028</v>
      </c>
      <c r="Q76" s="32">
        <f ca="1">'Module C Corrected'!DI76-'Module C Initial'!DI76</f>
        <v>598.29999999999927</v>
      </c>
      <c r="R76" s="32">
        <f ca="1">'Module C Corrected'!DJ76-'Module C Initial'!DJ76</f>
        <v>558.92000000000007</v>
      </c>
      <c r="S76" s="32">
        <f ca="1">'Module C Corrected'!DK76-'Module C Initial'!DK76</f>
        <v>529.59000000000015</v>
      </c>
      <c r="T76" s="32">
        <f ca="1">'Module C Corrected'!DL76-'Module C Initial'!DL76</f>
        <v>736.19000000000051</v>
      </c>
      <c r="U76" s="32">
        <f ca="1">'Module C Corrected'!DM76-'Module C Initial'!DM76</f>
        <v>1872.8899999999994</v>
      </c>
      <c r="V76" s="32">
        <f ca="1">'Module C Corrected'!DN76-'Module C Initial'!DN76</f>
        <v>609.76000000000022</v>
      </c>
      <c r="W76" s="32">
        <f ca="1">'Module C Corrected'!DO76-'Module C Initial'!DO76</f>
        <v>538.96</v>
      </c>
      <c r="X76" s="32">
        <f ca="1">'Module C Corrected'!DP76-'Module C Initial'!DP76</f>
        <v>569.75</v>
      </c>
      <c r="Y76" s="32">
        <f ca="1">'Module C Corrected'!DQ76-'Module C Initial'!DQ76</f>
        <v>381.15000000000055</v>
      </c>
      <c r="Z76" s="32">
        <f ca="1">'Module C Corrected'!DR76-'Module C Initial'!DR76</f>
        <v>471.61999999999989</v>
      </c>
      <c r="AA76" s="32">
        <f ca="1">'Module C Corrected'!DS76-'Module C Initial'!DS76</f>
        <v>694.57999999999993</v>
      </c>
      <c r="AB76" s="32">
        <f ca="1">'Module C Corrected'!DT76-'Module C Initial'!DT76</f>
        <v>728.80999999999949</v>
      </c>
      <c r="AC76" s="31">
        <f ca="1">'Module C Corrected'!DU76-'Module C Initial'!DU76</f>
        <v>3540.3699999999953</v>
      </c>
      <c r="AD76" s="31">
        <f ca="1">'Module C Corrected'!DV76-'Module C Initial'!DV76</f>
        <v>3288.3899999999994</v>
      </c>
      <c r="AE76" s="31">
        <f ca="1">'Module C Corrected'!DW76-'Module C Initial'!DW76</f>
        <v>3099.5899999999965</v>
      </c>
      <c r="AF76" s="31">
        <f ca="1">'Module C Corrected'!DX76-'Module C Initial'!DX76</f>
        <v>4283.7100000000064</v>
      </c>
      <c r="AG76" s="31">
        <f ca="1">'Module C Corrected'!DY76-'Module C Initial'!DY76</f>
        <v>10836.290000000008</v>
      </c>
      <c r="AH76" s="31">
        <f ca="1">'Module C Corrected'!DZ76-'Module C Initial'!DZ76</f>
        <v>3507.2799999999988</v>
      </c>
      <c r="AI76" s="31">
        <f ca="1">'Module C Corrected'!EA76-'Module C Initial'!EA76</f>
        <v>3080.1500000000015</v>
      </c>
      <c r="AJ76" s="31">
        <f ca="1">'Module C Corrected'!EB76-'Module C Initial'!EB76</f>
        <v>3231.9000000000015</v>
      </c>
      <c r="AK76" s="31">
        <f ca="1">'Module C Corrected'!EC76-'Module C Initial'!EC76</f>
        <v>2145.8600000000006</v>
      </c>
      <c r="AL76" s="31">
        <f ca="1">'Module C Corrected'!ED76-'Module C Initial'!ED76</f>
        <v>2633.8700000000026</v>
      </c>
      <c r="AM76" s="31">
        <f ca="1">'Module C Corrected'!EE76-'Module C Initial'!EE76</f>
        <v>3846.6200000000026</v>
      </c>
      <c r="AN76" s="31">
        <f ca="1">'Module C Corrected'!EF76-'Module C Initial'!EF76</f>
        <v>4003.2700000000041</v>
      </c>
      <c r="AO76" s="32">
        <f t="shared" ca="1" si="32"/>
        <v>16104.680000000004</v>
      </c>
      <c r="AP76" s="32">
        <f t="shared" ca="1" si="32"/>
        <v>15025.820000000009</v>
      </c>
      <c r="AQ76" s="32">
        <f t="shared" ca="1" si="32"/>
        <v>14221.159999999978</v>
      </c>
      <c r="AR76" s="32">
        <f t="shared" ca="1" si="31"/>
        <v>19743.720000000074</v>
      </c>
      <c r="AS76" s="32">
        <f t="shared" ca="1" si="31"/>
        <v>50166.970000000045</v>
      </c>
      <c r="AT76" s="32">
        <f t="shared" ca="1" si="31"/>
        <v>16312.26999999998</v>
      </c>
      <c r="AU76" s="32">
        <f t="shared" ca="1" si="31"/>
        <v>14398.469999999987</v>
      </c>
      <c r="AV76" s="32">
        <f t="shared" ca="1" si="31"/>
        <v>15196.71999999995</v>
      </c>
      <c r="AW76" s="32">
        <f t="shared" ca="1" si="31"/>
        <v>10149.989999999983</v>
      </c>
      <c r="AX76" s="32">
        <f t="shared" ca="1" si="31"/>
        <v>12537.81999999996</v>
      </c>
      <c r="AY76" s="32">
        <f t="shared" ca="1" si="31"/>
        <v>18432.799999999981</v>
      </c>
      <c r="AZ76" s="32">
        <f t="shared" ca="1" si="31"/>
        <v>19308.36000000003</v>
      </c>
      <c r="BA76" s="31">
        <f t="shared" ca="1" si="57"/>
        <v>198.67</v>
      </c>
      <c r="BB76" s="31">
        <f t="shared" ca="1" si="35"/>
        <v>185.59</v>
      </c>
      <c r="BC76" s="31">
        <f t="shared" ca="1" si="36"/>
        <v>175.86</v>
      </c>
      <c r="BD76" s="31">
        <f t="shared" ca="1" si="37"/>
        <v>244.46</v>
      </c>
      <c r="BE76" s="31">
        <f t="shared" ca="1" si="38"/>
        <v>621.9</v>
      </c>
      <c r="BF76" s="31">
        <f t="shared" ca="1" si="39"/>
        <v>202.47</v>
      </c>
      <c r="BG76" s="31">
        <f t="shared" ca="1" si="40"/>
        <v>178.97</v>
      </c>
      <c r="BH76" s="31">
        <f t="shared" ca="1" si="41"/>
        <v>189.19</v>
      </c>
      <c r="BI76" s="31">
        <f t="shared" ca="1" si="42"/>
        <v>126.56</v>
      </c>
      <c r="BJ76" s="31">
        <f t="shared" ca="1" si="43"/>
        <v>156.6</v>
      </c>
      <c r="BK76" s="31">
        <f t="shared" ca="1" si="44"/>
        <v>230.64</v>
      </c>
      <c r="BL76" s="31">
        <f t="shared" ca="1" si="45"/>
        <v>242.01</v>
      </c>
      <c r="BM76" s="32">
        <f t="shared" ca="1" si="58"/>
        <v>16303.350000000004</v>
      </c>
      <c r="BN76" s="32">
        <f t="shared" ca="1" si="46"/>
        <v>15211.410000000009</v>
      </c>
      <c r="BO76" s="32">
        <f t="shared" ca="1" si="47"/>
        <v>14397.019999999979</v>
      </c>
      <c r="BP76" s="32">
        <f t="shared" ca="1" si="48"/>
        <v>19988.180000000073</v>
      </c>
      <c r="BQ76" s="32">
        <f t="shared" ca="1" si="49"/>
        <v>50788.870000000046</v>
      </c>
      <c r="BR76" s="32">
        <f t="shared" ca="1" si="50"/>
        <v>16514.73999999998</v>
      </c>
      <c r="BS76" s="32">
        <f t="shared" ca="1" si="51"/>
        <v>14577.439999999986</v>
      </c>
      <c r="BT76" s="32">
        <f t="shared" ca="1" si="52"/>
        <v>15385.909999999951</v>
      </c>
      <c r="BU76" s="32">
        <f t="shared" ca="1" si="53"/>
        <v>10276.549999999983</v>
      </c>
      <c r="BV76" s="32">
        <f t="shared" ca="1" si="54"/>
        <v>12694.41999999996</v>
      </c>
      <c r="BW76" s="32">
        <f t="shared" ca="1" si="55"/>
        <v>18663.439999999981</v>
      </c>
      <c r="BX76" s="32">
        <f t="shared" ca="1" si="56"/>
        <v>19550.370000000028</v>
      </c>
    </row>
    <row r="77" spans="1:76" x14ac:dyDescent="0.25">
      <c r="A77" t="s">
        <v>458</v>
      </c>
      <c r="B77" s="1" t="s">
        <v>88</v>
      </c>
      <c r="C77" t="str">
        <f t="shared" ca="1" si="33"/>
        <v>KHW1</v>
      </c>
      <c r="D77" t="str">
        <f t="shared" ca="1" si="34"/>
        <v>Kettles Hill Wind Facility</v>
      </c>
      <c r="E77" s="31">
        <f ca="1">'Module C Corrected'!CW77-'Module C Initial'!CW77</f>
        <v>2210.0200000000004</v>
      </c>
      <c r="F77" s="31">
        <f ca="1">'Module C Corrected'!CX77-'Module C Initial'!CX77</f>
        <v>2172.7399999999998</v>
      </c>
      <c r="G77" s="31">
        <f ca="1">'Module C Corrected'!CY77-'Module C Initial'!CY77</f>
        <v>2598.3099999999977</v>
      </c>
      <c r="H77" s="31">
        <f ca="1">'Module C Corrected'!CZ77-'Module C Initial'!CZ77</f>
        <v>2451.59</v>
      </c>
      <c r="I77" s="31">
        <f ca="1">'Module C Corrected'!DA77-'Module C Initial'!DA77</f>
        <v>2507.8200000000015</v>
      </c>
      <c r="J77" s="31">
        <f ca="1">'Module C Corrected'!DB77-'Module C Initial'!DB77</f>
        <v>1379.6599999999999</v>
      </c>
      <c r="K77" s="31">
        <f ca="1">'Module C Corrected'!DC77-'Module C Initial'!DC77</f>
        <v>1612.7299999999996</v>
      </c>
      <c r="L77" s="31">
        <f ca="1">'Module C Corrected'!DD77-'Module C Initial'!DD77</f>
        <v>1504.1599999999996</v>
      </c>
      <c r="M77" s="31">
        <f ca="1">'Module C Corrected'!DE77-'Module C Initial'!DE77</f>
        <v>969.66000000000065</v>
      </c>
      <c r="N77" s="31">
        <f ca="1">'Module C Corrected'!DF77-'Module C Initial'!DF77</f>
        <v>2082.6099999999988</v>
      </c>
      <c r="O77" s="31">
        <f ca="1">'Module C Corrected'!DG77-'Module C Initial'!DG77</f>
        <v>2045.5500000000011</v>
      </c>
      <c r="P77" s="31">
        <f ca="1">'Module C Corrected'!DH77-'Module C Initial'!DH77</f>
        <v>3097.739999999998</v>
      </c>
      <c r="Q77" s="32">
        <f ca="1">'Module C Corrected'!DI77-'Module C Initial'!DI77</f>
        <v>110.5</v>
      </c>
      <c r="R77" s="32">
        <f ca="1">'Module C Corrected'!DJ77-'Module C Initial'!DJ77</f>
        <v>108.64</v>
      </c>
      <c r="S77" s="32">
        <f ca="1">'Module C Corrected'!DK77-'Module C Initial'!DK77</f>
        <v>129.92000000000002</v>
      </c>
      <c r="T77" s="32">
        <f ca="1">'Module C Corrected'!DL77-'Module C Initial'!DL77</f>
        <v>122.58</v>
      </c>
      <c r="U77" s="32">
        <f ca="1">'Module C Corrected'!DM77-'Module C Initial'!DM77</f>
        <v>125.38999999999999</v>
      </c>
      <c r="V77" s="32">
        <f ca="1">'Module C Corrected'!DN77-'Module C Initial'!DN77</f>
        <v>68.990000000000009</v>
      </c>
      <c r="W77" s="32">
        <f ca="1">'Module C Corrected'!DO77-'Module C Initial'!DO77</f>
        <v>80.63000000000001</v>
      </c>
      <c r="X77" s="32">
        <f ca="1">'Module C Corrected'!DP77-'Module C Initial'!DP77</f>
        <v>75.2</v>
      </c>
      <c r="Y77" s="32">
        <f ca="1">'Module C Corrected'!DQ77-'Module C Initial'!DQ77</f>
        <v>48.489999999999995</v>
      </c>
      <c r="Z77" s="32">
        <f ca="1">'Module C Corrected'!DR77-'Module C Initial'!DR77</f>
        <v>104.13</v>
      </c>
      <c r="AA77" s="32">
        <f ca="1">'Module C Corrected'!DS77-'Module C Initial'!DS77</f>
        <v>102.28</v>
      </c>
      <c r="AB77" s="32">
        <f ca="1">'Module C Corrected'!DT77-'Module C Initial'!DT77</f>
        <v>154.88</v>
      </c>
      <c r="AC77" s="31">
        <f ca="1">'Module C Corrected'!DU77-'Module C Initial'!DU77</f>
        <v>653.87</v>
      </c>
      <c r="AD77" s="31">
        <f ca="1">'Module C Corrected'!DV77-'Module C Initial'!DV77</f>
        <v>639.16</v>
      </c>
      <c r="AE77" s="31">
        <f ca="1">'Module C Corrected'!DW77-'Module C Initial'!DW77</f>
        <v>760.35</v>
      </c>
      <c r="AF77" s="31">
        <f ca="1">'Module C Corrected'!DX77-'Module C Initial'!DX77</f>
        <v>713.26</v>
      </c>
      <c r="AG77" s="31">
        <f ca="1">'Module C Corrected'!DY77-'Module C Initial'!DY77</f>
        <v>725.5</v>
      </c>
      <c r="AH77" s="31">
        <f ca="1">'Module C Corrected'!DZ77-'Module C Initial'!DZ77</f>
        <v>396.78</v>
      </c>
      <c r="AI77" s="31">
        <f ca="1">'Module C Corrected'!EA77-'Module C Initial'!EA77</f>
        <v>460.83</v>
      </c>
      <c r="AJ77" s="31">
        <f ca="1">'Module C Corrected'!EB77-'Module C Initial'!EB77</f>
        <v>426.61</v>
      </c>
      <c r="AK77" s="31">
        <f ca="1">'Module C Corrected'!EC77-'Module C Initial'!EC77</f>
        <v>272.95999999999998</v>
      </c>
      <c r="AL77" s="31">
        <f ca="1">'Module C Corrected'!ED77-'Module C Initial'!ED77</f>
        <v>581.54999999999995</v>
      </c>
      <c r="AM77" s="31">
        <f ca="1">'Module C Corrected'!EE77-'Module C Initial'!EE77</f>
        <v>566.41999999999996</v>
      </c>
      <c r="AN77" s="31">
        <f ca="1">'Module C Corrected'!EF77-'Module C Initial'!EF77</f>
        <v>850.77</v>
      </c>
      <c r="AO77" s="32">
        <f t="shared" ca="1" si="32"/>
        <v>2974.3900000000003</v>
      </c>
      <c r="AP77" s="32">
        <f t="shared" ca="1" si="32"/>
        <v>2920.5399999999995</v>
      </c>
      <c r="AQ77" s="32">
        <f t="shared" ca="1" si="32"/>
        <v>3488.5799999999977</v>
      </c>
      <c r="AR77" s="32">
        <f t="shared" ca="1" si="31"/>
        <v>3287.4300000000003</v>
      </c>
      <c r="AS77" s="32">
        <f t="shared" ca="1" si="31"/>
        <v>3358.7100000000014</v>
      </c>
      <c r="AT77" s="32">
        <f t="shared" ca="1" si="31"/>
        <v>1845.4299999999998</v>
      </c>
      <c r="AU77" s="32">
        <f t="shared" ca="1" si="31"/>
        <v>2154.1899999999996</v>
      </c>
      <c r="AV77" s="32">
        <f t="shared" ca="1" si="31"/>
        <v>2005.9699999999998</v>
      </c>
      <c r="AW77" s="32">
        <f t="shared" ca="1" si="31"/>
        <v>1291.1100000000006</v>
      </c>
      <c r="AX77" s="32">
        <f t="shared" ca="1" si="31"/>
        <v>2768.2899999999991</v>
      </c>
      <c r="AY77" s="32">
        <f t="shared" ca="1" si="31"/>
        <v>2714.2500000000014</v>
      </c>
      <c r="AZ77" s="32">
        <f t="shared" ca="1" si="31"/>
        <v>4103.3899999999976</v>
      </c>
      <c r="BA77" s="31">
        <f t="shared" ca="1" si="57"/>
        <v>36.69</v>
      </c>
      <c r="BB77" s="31">
        <f t="shared" ca="1" si="35"/>
        <v>36.07</v>
      </c>
      <c r="BC77" s="31">
        <f t="shared" ca="1" si="36"/>
        <v>43.14</v>
      </c>
      <c r="BD77" s="31">
        <f t="shared" ca="1" si="37"/>
        <v>40.700000000000003</v>
      </c>
      <c r="BE77" s="31">
        <f t="shared" ca="1" si="38"/>
        <v>41.64</v>
      </c>
      <c r="BF77" s="31">
        <f t="shared" ca="1" si="39"/>
        <v>22.91</v>
      </c>
      <c r="BG77" s="31">
        <f t="shared" ca="1" si="40"/>
        <v>26.78</v>
      </c>
      <c r="BH77" s="31">
        <f t="shared" ca="1" si="41"/>
        <v>24.97</v>
      </c>
      <c r="BI77" s="31">
        <f t="shared" ca="1" si="42"/>
        <v>16.100000000000001</v>
      </c>
      <c r="BJ77" s="31">
        <f t="shared" ca="1" si="43"/>
        <v>34.58</v>
      </c>
      <c r="BK77" s="31">
        <f t="shared" ca="1" si="44"/>
        <v>33.96</v>
      </c>
      <c r="BL77" s="31">
        <f t="shared" ca="1" si="45"/>
        <v>51.43</v>
      </c>
      <c r="BM77" s="32">
        <f t="shared" ca="1" si="58"/>
        <v>3011.0800000000004</v>
      </c>
      <c r="BN77" s="32">
        <f t="shared" ca="1" si="46"/>
        <v>2956.6099999999997</v>
      </c>
      <c r="BO77" s="32">
        <f t="shared" ca="1" si="47"/>
        <v>3531.7199999999975</v>
      </c>
      <c r="BP77" s="32">
        <f t="shared" ca="1" si="48"/>
        <v>3328.13</v>
      </c>
      <c r="BQ77" s="32">
        <f t="shared" ca="1" si="49"/>
        <v>3400.3500000000013</v>
      </c>
      <c r="BR77" s="32">
        <f t="shared" ca="1" si="50"/>
        <v>1868.34</v>
      </c>
      <c r="BS77" s="32">
        <f t="shared" ca="1" si="51"/>
        <v>2180.9699999999998</v>
      </c>
      <c r="BT77" s="32">
        <f t="shared" ca="1" si="52"/>
        <v>2030.9399999999998</v>
      </c>
      <c r="BU77" s="32">
        <f t="shared" ca="1" si="53"/>
        <v>1307.2100000000005</v>
      </c>
      <c r="BV77" s="32">
        <f t="shared" ca="1" si="54"/>
        <v>2802.869999999999</v>
      </c>
      <c r="BW77" s="32">
        <f t="shared" ca="1" si="55"/>
        <v>2748.2100000000014</v>
      </c>
      <c r="BX77" s="32">
        <f t="shared" ca="1" si="56"/>
        <v>4154.8199999999979</v>
      </c>
    </row>
    <row r="78" spans="1:76" x14ac:dyDescent="0.25">
      <c r="A78" t="s">
        <v>459</v>
      </c>
      <c r="B78" s="1" t="s">
        <v>90</v>
      </c>
      <c r="C78" t="str">
        <f t="shared" ca="1" si="33"/>
        <v>SPCIMP</v>
      </c>
      <c r="D78" t="str">
        <f t="shared" ca="1" si="34"/>
        <v>Alberta-Saskatchewan Intertie - Import</v>
      </c>
      <c r="E78" s="31">
        <f ca="1">'Module C Corrected'!CW78-'Module C Initial'!CW78</f>
        <v>388.39000000000033</v>
      </c>
      <c r="F78" s="31">
        <f ca="1">'Module C Corrected'!CX78-'Module C Initial'!CX78</f>
        <v>154.53999999999996</v>
      </c>
      <c r="G78" s="31">
        <f ca="1">'Module C Corrected'!CY78-'Module C Initial'!CY78</f>
        <v>135.17000000000007</v>
      </c>
      <c r="H78" s="31">
        <f ca="1">'Module C Corrected'!CZ78-'Module C Initial'!CZ78</f>
        <v>0</v>
      </c>
      <c r="I78" s="31">
        <f ca="1">'Module C Corrected'!DA78-'Module C Initial'!DA78</f>
        <v>2.8599999999999994</v>
      </c>
      <c r="J78" s="31">
        <f ca="1">'Module C Corrected'!DB78-'Module C Initial'!DB78</f>
        <v>370.52</v>
      </c>
      <c r="K78" s="31">
        <f ca="1">'Module C Corrected'!DC78-'Module C Initial'!DC78</f>
        <v>0</v>
      </c>
      <c r="L78" s="31">
        <f ca="1">'Module C Corrected'!DD78-'Module C Initial'!DD78</f>
        <v>83.889999999999873</v>
      </c>
      <c r="M78" s="31">
        <f ca="1">'Module C Corrected'!DE78-'Module C Initial'!DE78</f>
        <v>9.3200000000000074</v>
      </c>
      <c r="N78" s="31">
        <f ca="1">'Module C Corrected'!DF78-'Module C Initial'!DF78</f>
        <v>830.54999999999927</v>
      </c>
      <c r="O78" s="31">
        <f ca="1">'Module C Corrected'!DG78-'Module C Initial'!DG78</f>
        <v>136.52999999999997</v>
      </c>
      <c r="P78" s="31">
        <f ca="1">'Module C Corrected'!DH78-'Module C Initial'!DH78</f>
        <v>166.62999999999988</v>
      </c>
      <c r="Q78" s="32">
        <f ca="1">'Module C Corrected'!DI78-'Module C Initial'!DI78</f>
        <v>19.419999999999987</v>
      </c>
      <c r="R78" s="32">
        <f ca="1">'Module C Corrected'!DJ78-'Module C Initial'!DJ78</f>
        <v>7.7299999999999898</v>
      </c>
      <c r="S78" s="32">
        <f ca="1">'Module C Corrected'!DK78-'Module C Initial'!DK78</f>
        <v>6.7600000000000051</v>
      </c>
      <c r="T78" s="32">
        <f ca="1">'Module C Corrected'!DL78-'Module C Initial'!DL78</f>
        <v>0</v>
      </c>
      <c r="U78" s="32">
        <f ca="1">'Module C Corrected'!DM78-'Module C Initial'!DM78</f>
        <v>0.1399999999999999</v>
      </c>
      <c r="V78" s="32">
        <f ca="1">'Module C Corrected'!DN78-'Module C Initial'!DN78</f>
        <v>18.52000000000001</v>
      </c>
      <c r="W78" s="32">
        <f ca="1">'Module C Corrected'!DO78-'Module C Initial'!DO78</f>
        <v>0</v>
      </c>
      <c r="X78" s="32">
        <f ca="1">'Module C Corrected'!DP78-'Module C Initial'!DP78</f>
        <v>4.1899999999999977</v>
      </c>
      <c r="Y78" s="32">
        <f ca="1">'Module C Corrected'!DQ78-'Module C Initial'!DQ78</f>
        <v>0.46999999999999975</v>
      </c>
      <c r="Z78" s="32">
        <f ca="1">'Module C Corrected'!DR78-'Module C Initial'!DR78</f>
        <v>41.519999999999982</v>
      </c>
      <c r="AA78" s="32">
        <f ca="1">'Module C Corrected'!DS78-'Module C Initial'!DS78</f>
        <v>6.8199999999999932</v>
      </c>
      <c r="AB78" s="32">
        <f ca="1">'Module C Corrected'!DT78-'Module C Initial'!DT78</f>
        <v>8.3299999999999983</v>
      </c>
      <c r="AC78" s="31">
        <f ca="1">'Module C Corrected'!DU78-'Module C Initial'!DU78</f>
        <v>114.91000000000008</v>
      </c>
      <c r="AD78" s="31">
        <f ca="1">'Module C Corrected'!DV78-'Module C Initial'!DV78</f>
        <v>45.460000000000036</v>
      </c>
      <c r="AE78" s="31">
        <f ca="1">'Module C Corrected'!DW78-'Module C Initial'!DW78</f>
        <v>39.56</v>
      </c>
      <c r="AF78" s="31">
        <f ca="1">'Module C Corrected'!DX78-'Module C Initial'!DX78</f>
        <v>0</v>
      </c>
      <c r="AG78" s="31">
        <f ca="1">'Module C Corrected'!DY78-'Module C Initial'!DY78</f>
        <v>0.82999999999999918</v>
      </c>
      <c r="AH78" s="31">
        <f ca="1">'Module C Corrected'!DZ78-'Module C Initial'!DZ78</f>
        <v>106.56000000000006</v>
      </c>
      <c r="AI78" s="31">
        <f ca="1">'Module C Corrected'!EA78-'Module C Initial'!EA78</f>
        <v>0</v>
      </c>
      <c r="AJ78" s="31">
        <f ca="1">'Module C Corrected'!EB78-'Module C Initial'!EB78</f>
        <v>23.79000000000002</v>
      </c>
      <c r="AK78" s="31">
        <f ca="1">'Module C Corrected'!EC78-'Module C Initial'!EC78</f>
        <v>2.6199999999999974</v>
      </c>
      <c r="AL78" s="31">
        <f ca="1">'Module C Corrected'!ED78-'Module C Initial'!ED78</f>
        <v>231.92000000000007</v>
      </c>
      <c r="AM78" s="31">
        <f ca="1">'Module C Corrected'!EE78-'Module C Initial'!EE78</f>
        <v>37.81</v>
      </c>
      <c r="AN78" s="31">
        <f ca="1">'Module C Corrected'!EF78-'Module C Initial'!EF78</f>
        <v>45.759999999999991</v>
      </c>
      <c r="AO78" s="32">
        <f t="shared" ca="1" si="32"/>
        <v>522.72000000000037</v>
      </c>
      <c r="AP78" s="32">
        <f t="shared" ca="1" si="32"/>
        <v>207.73</v>
      </c>
      <c r="AQ78" s="32">
        <f t="shared" ca="1" si="32"/>
        <v>181.49000000000007</v>
      </c>
      <c r="AR78" s="32">
        <f t="shared" ca="1" si="31"/>
        <v>0</v>
      </c>
      <c r="AS78" s="32">
        <f t="shared" ca="1" si="31"/>
        <v>3.8299999999999983</v>
      </c>
      <c r="AT78" s="32">
        <f t="shared" ca="1" si="31"/>
        <v>495.6</v>
      </c>
      <c r="AU78" s="32">
        <f t="shared" ca="1" si="31"/>
        <v>0</v>
      </c>
      <c r="AV78" s="32">
        <f t="shared" ca="1" si="31"/>
        <v>111.86999999999989</v>
      </c>
      <c r="AW78" s="32">
        <f t="shared" ca="1" si="31"/>
        <v>12.410000000000004</v>
      </c>
      <c r="AX78" s="32">
        <f t="shared" ca="1" si="31"/>
        <v>1103.9899999999993</v>
      </c>
      <c r="AY78" s="32">
        <f t="shared" ca="1" si="31"/>
        <v>181.15999999999997</v>
      </c>
      <c r="AZ78" s="32">
        <f t="shared" ca="1" si="31"/>
        <v>220.71999999999986</v>
      </c>
      <c r="BA78" s="31">
        <f t="shared" ca="1" si="57"/>
        <v>6.45</v>
      </c>
      <c r="BB78" s="31">
        <f t="shared" ca="1" si="35"/>
        <v>2.57</v>
      </c>
      <c r="BC78" s="31">
        <f t="shared" ca="1" si="36"/>
        <v>2.2400000000000002</v>
      </c>
      <c r="BD78" s="31">
        <f t="shared" ca="1" si="37"/>
        <v>0</v>
      </c>
      <c r="BE78" s="31">
        <f t="shared" ca="1" si="38"/>
        <v>0.05</v>
      </c>
      <c r="BF78" s="31">
        <f t="shared" ca="1" si="39"/>
        <v>6.15</v>
      </c>
      <c r="BG78" s="31">
        <f t="shared" ca="1" si="40"/>
        <v>0</v>
      </c>
      <c r="BH78" s="31">
        <f t="shared" ca="1" si="41"/>
        <v>1.39</v>
      </c>
      <c r="BI78" s="31">
        <f t="shared" ca="1" si="42"/>
        <v>0.15</v>
      </c>
      <c r="BJ78" s="31">
        <f t="shared" ca="1" si="43"/>
        <v>13.79</v>
      </c>
      <c r="BK78" s="31">
        <f t="shared" ca="1" si="44"/>
        <v>2.27</v>
      </c>
      <c r="BL78" s="31">
        <f t="shared" ca="1" si="45"/>
        <v>2.77</v>
      </c>
      <c r="BM78" s="32">
        <f t="shared" ca="1" si="58"/>
        <v>529.17000000000041</v>
      </c>
      <c r="BN78" s="32">
        <f t="shared" ca="1" si="46"/>
        <v>210.29999999999998</v>
      </c>
      <c r="BO78" s="32">
        <f t="shared" ca="1" si="47"/>
        <v>183.73000000000008</v>
      </c>
      <c r="BP78" s="32">
        <f t="shared" ca="1" si="48"/>
        <v>0</v>
      </c>
      <c r="BQ78" s="32">
        <f t="shared" ca="1" si="49"/>
        <v>3.8799999999999981</v>
      </c>
      <c r="BR78" s="32">
        <f t="shared" ca="1" si="50"/>
        <v>501.75</v>
      </c>
      <c r="BS78" s="32">
        <f t="shared" ca="1" si="51"/>
        <v>0</v>
      </c>
      <c r="BT78" s="32">
        <f t="shared" ca="1" si="52"/>
        <v>113.25999999999989</v>
      </c>
      <c r="BU78" s="32">
        <f t="shared" ca="1" si="53"/>
        <v>12.560000000000004</v>
      </c>
      <c r="BV78" s="32">
        <f t="shared" ca="1" si="54"/>
        <v>1117.7799999999993</v>
      </c>
      <c r="BW78" s="32">
        <f t="shared" ca="1" si="55"/>
        <v>183.42999999999998</v>
      </c>
      <c r="BX78" s="32">
        <f t="shared" ca="1" si="56"/>
        <v>223.48999999999987</v>
      </c>
    </row>
    <row r="79" spans="1:76" x14ac:dyDescent="0.25">
      <c r="A79" t="s">
        <v>460</v>
      </c>
      <c r="B79" s="1" t="s">
        <v>91</v>
      </c>
      <c r="C79" t="str">
        <f t="shared" ca="1" si="33"/>
        <v>MEG1</v>
      </c>
      <c r="D79" t="str">
        <f t="shared" ca="1" si="34"/>
        <v>MEG Christina Lake Industrial System</v>
      </c>
      <c r="E79" s="31">
        <f ca="1">'Module C Corrected'!CW79-'Module C Initial'!CW79</f>
        <v>-1835.1499999999942</v>
      </c>
      <c r="F79" s="31">
        <f ca="1">'Module C Corrected'!CX79-'Module C Initial'!CX79</f>
        <v>-1530.859999999986</v>
      </c>
      <c r="G79" s="31">
        <f ca="1">'Module C Corrected'!CY79-'Module C Initial'!CY79</f>
        <v>-1273.4999999999854</v>
      </c>
      <c r="H79" s="31">
        <f ca="1">'Module C Corrected'!CZ79-'Module C Initial'!CZ79</f>
        <v>-1776.9500000000116</v>
      </c>
      <c r="I79" s="31">
        <f ca="1">'Module C Corrected'!DA79-'Module C Initial'!DA79</f>
        <v>-4529.6600000000326</v>
      </c>
      <c r="J79" s="31">
        <f ca="1">'Module C Corrected'!DB79-'Module C Initial'!DB79</f>
        <v>-1912.4700000000012</v>
      </c>
      <c r="K79" s="31">
        <f ca="1">'Module C Corrected'!DC79-'Module C Initial'!DC79</f>
        <v>-1224.3800000000047</v>
      </c>
      <c r="L79" s="31">
        <f ca="1">'Module C Corrected'!DD79-'Module C Initial'!DD79</f>
        <v>-1314.8799999999756</v>
      </c>
      <c r="M79" s="31">
        <f ca="1">'Module C Corrected'!DE79-'Module C Initial'!DE79</f>
        <v>-209.15999999999985</v>
      </c>
      <c r="N79" s="31">
        <f ca="1">'Module C Corrected'!DF79-'Module C Initial'!DF79</f>
        <v>-1092.1499999999942</v>
      </c>
      <c r="O79" s="31">
        <f ca="1">'Module C Corrected'!DG79-'Module C Initial'!DG79</f>
        <v>-1951.6100000000151</v>
      </c>
      <c r="P79" s="31">
        <f ca="1">'Module C Corrected'!DH79-'Module C Initial'!DH79</f>
        <v>-2033.6700000000128</v>
      </c>
      <c r="Q79" s="32">
        <f ca="1">'Module C Corrected'!DI79-'Module C Initial'!DI79</f>
        <v>-91.760000000000218</v>
      </c>
      <c r="R79" s="32">
        <f ca="1">'Module C Corrected'!DJ79-'Module C Initial'!DJ79</f>
        <v>-76.549999999999727</v>
      </c>
      <c r="S79" s="32">
        <f ca="1">'Module C Corrected'!DK79-'Module C Initial'!DK79</f>
        <v>-63.679999999999836</v>
      </c>
      <c r="T79" s="32">
        <f ca="1">'Module C Corrected'!DL79-'Module C Initial'!DL79</f>
        <v>-88.839999999999691</v>
      </c>
      <c r="U79" s="32">
        <f ca="1">'Module C Corrected'!DM79-'Module C Initial'!DM79</f>
        <v>-226.48999999999978</v>
      </c>
      <c r="V79" s="32">
        <f ca="1">'Module C Corrected'!DN79-'Module C Initial'!DN79</f>
        <v>-95.630000000000109</v>
      </c>
      <c r="W79" s="32">
        <f ca="1">'Module C Corrected'!DO79-'Module C Initial'!DO79</f>
        <v>-61.220000000000027</v>
      </c>
      <c r="X79" s="32">
        <f ca="1">'Module C Corrected'!DP79-'Module C Initial'!DP79</f>
        <v>-65.740000000000009</v>
      </c>
      <c r="Y79" s="32">
        <f ca="1">'Module C Corrected'!DQ79-'Module C Initial'!DQ79</f>
        <v>-10.460000000000008</v>
      </c>
      <c r="Z79" s="32">
        <f ca="1">'Module C Corrected'!DR79-'Module C Initial'!DR79</f>
        <v>-54.600000000000136</v>
      </c>
      <c r="AA79" s="32">
        <f ca="1">'Module C Corrected'!DS79-'Module C Initial'!DS79</f>
        <v>-97.579999999999927</v>
      </c>
      <c r="AB79" s="32">
        <f ca="1">'Module C Corrected'!DT79-'Module C Initial'!DT79</f>
        <v>-101.69000000000005</v>
      </c>
      <c r="AC79" s="31">
        <f ca="1">'Module C Corrected'!DU79-'Module C Initial'!DU79</f>
        <v>-542.96999999999935</v>
      </c>
      <c r="AD79" s="31">
        <f ca="1">'Module C Corrected'!DV79-'Module C Initial'!DV79</f>
        <v>-450.32999999999993</v>
      </c>
      <c r="AE79" s="31">
        <f ca="1">'Module C Corrected'!DW79-'Module C Initial'!DW79</f>
        <v>-372.67000000000007</v>
      </c>
      <c r="AF79" s="31">
        <f ca="1">'Module C Corrected'!DX79-'Module C Initial'!DX79</f>
        <v>-516.97999999999956</v>
      </c>
      <c r="AG79" s="31">
        <f ca="1">'Module C Corrected'!DY79-'Module C Initial'!DY79</f>
        <v>-1310.4000000000015</v>
      </c>
      <c r="AH79" s="31">
        <f ca="1">'Module C Corrected'!DZ79-'Module C Initial'!DZ79</f>
        <v>-550.02000000000044</v>
      </c>
      <c r="AI79" s="31">
        <f ca="1">'Module C Corrected'!EA79-'Module C Initial'!EA79</f>
        <v>-349.86000000000058</v>
      </c>
      <c r="AJ79" s="31">
        <f ca="1">'Module C Corrected'!EB79-'Module C Initial'!EB79</f>
        <v>-372.92999999999938</v>
      </c>
      <c r="AK79" s="31">
        <f ca="1">'Module C Corrected'!EC79-'Module C Initial'!EC79</f>
        <v>-58.879999999999882</v>
      </c>
      <c r="AL79" s="31">
        <f ca="1">'Module C Corrected'!ED79-'Module C Initial'!ED79</f>
        <v>-304.96999999999935</v>
      </c>
      <c r="AM79" s="31">
        <f ca="1">'Module C Corrected'!EE79-'Module C Initial'!EE79</f>
        <v>-540.39999999999964</v>
      </c>
      <c r="AN79" s="31">
        <f ca="1">'Module C Corrected'!EF79-'Module C Initial'!EF79</f>
        <v>-558.53999999999905</v>
      </c>
      <c r="AO79" s="32">
        <f t="shared" ca="1" si="32"/>
        <v>-2469.8799999999937</v>
      </c>
      <c r="AP79" s="32">
        <f t="shared" ca="1" si="32"/>
        <v>-2057.7399999999857</v>
      </c>
      <c r="AQ79" s="32">
        <f t="shared" ca="1" si="32"/>
        <v>-1709.8499999999854</v>
      </c>
      <c r="AR79" s="32">
        <f t="shared" ca="1" si="31"/>
        <v>-2382.7700000000109</v>
      </c>
      <c r="AS79" s="32">
        <f t="shared" ca="1" si="31"/>
        <v>-6066.5500000000338</v>
      </c>
      <c r="AT79" s="32">
        <f t="shared" ca="1" si="31"/>
        <v>-2558.1200000000017</v>
      </c>
      <c r="AU79" s="32">
        <f t="shared" ca="1" si="31"/>
        <v>-1635.4600000000053</v>
      </c>
      <c r="AV79" s="32">
        <f t="shared" ca="1" si="31"/>
        <v>-1753.5499999999749</v>
      </c>
      <c r="AW79" s="32">
        <f t="shared" ca="1" si="31"/>
        <v>-278.49999999999977</v>
      </c>
      <c r="AX79" s="32">
        <f t="shared" ca="1" si="31"/>
        <v>-1451.7199999999937</v>
      </c>
      <c r="AY79" s="32">
        <f t="shared" ca="1" si="31"/>
        <v>-2589.5900000000147</v>
      </c>
      <c r="AZ79" s="32">
        <f t="shared" ca="1" si="31"/>
        <v>-2693.9000000000119</v>
      </c>
      <c r="BA79" s="31">
        <f t="shared" ca="1" si="57"/>
        <v>-30.47</v>
      </c>
      <c r="BB79" s="31">
        <f t="shared" ca="1" si="35"/>
        <v>-25.42</v>
      </c>
      <c r="BC79" s="31">
        <f t="shared" ca="1" si="36"/>
        <v>-21.14</v>
      </c>
      <c r="BD79" s="31">
        <f t="shared" ca="1" si="37"/>
        <v>-29.5</v>
      </c>
      <c r="BE79" s="31">
        <f t="shared" ca="1" si="38"/>
        <v>-75.2</v>
      </c>
      <c r="BF79" s="31">
        <f t="shared" ca="1" si="39"/>
        <v>-31.75</v>
      </c>
      <c r="BG79" s="31">
        <f t="shared" ca="1" si="40"/>
        <v>-20.329999999999998</v>
      </c>
      <c r="BH79" s="31">
        <f t="shared" ca="1" si="41"/>
        <v>-21.83</v>
      </c>
      <c r="BI79" s="31">
        <f t="shared" ca="1" si="42"/>
        <v>-3.47</v>
      </c>
      <c r="BJ79" s="31">
        <f t="shared" ca="1" si="43"/>
        <v>-18.13</v>
      </c>
      <c r="BK79" s="31">
        <f t="shared" ca="1" si="44"/>
        <v>-32.4</v>
      </c>
      <c r="BL79" s="31">
        <f t="shared" ca="1" si="45"/>
        <v>-33.76</v>
      </c>
      <c r="BM79" s="32">
        <f t="shared" ca="1" si="58"/>
        <v>-2500.3499999999935</v>
      </c>
      <c r="BN79" s="32">
        <f t="shared" ca="1" si="46"/>
        <v>-2083.1599999999858</v>
      </c>
      <c r="BO79" s="32">
        <f t="shared" ca="1" si="47"/>
        <v>-1730.9899999999855</v>
      </c>
      <c r="BP79" s="32">
        <f t="shared" ca="1" si="48"/>
        <v>-2412.2700000000109</v>
      </c>
      <c r="BQ79" s="32">
        <f t="shared" ca="1" si="49"/>
        <v>-6141.7500000000337</v>
      </c>
      <c r="BR79" s="32">
        <f t="shared" ca="1" si="50"/>
        <v>-2589.8700000000017</v>
      </c>
      <c r="BS79" s="32">
        <f t="shared" ca="1" si="51"/>
        <v>-1655.7900000000052</v>
      </c>
      <c r="BT79" s="32">
        <f t="shared" ca="1" si="52"/>
        <v>-1775.3799999999749</v>
      </c>
      <c r="BU79" s="32">
        <f t="shared" ca="1" si="53"/>
        <v>-281.9699999999998</v>
      </c>
      <c r="BV79" s="32">
        <f t="shared" ca="1" si="54"/>
        <v>-1469.8499999999938</v>
      </c>
      <c r="BW79" s="32">
        <f t="shared" ca="1" si="55"/>
        <v>-2621.9900000000148</v>
      </c>
      <c r="BX79" s="32">
        <f t="shared" ca="1" si="56"/>
        <v>-2727.6600000000121</v>
      </c>
    </row>
    <row r="80" spans="1:76" x14ac:dyDescent="0.25">
      <c r="A80" t="s">
        <v>461</v>
      </c>
      <c r="B80" s="1" t="s">
        <v>111</v>
      </c>
      <c r="C80" t="str">
        <f t="shared" ca="1" si="33"/>
        <v>MKR1</v>
      </c>
      <c r="D80" t="str">
        <f t="shared" ca="1" si="34"/>
        <v>Muskeg River Industrial System</v>
      </c>
      <c r="E80" s="31">
        <f ca="1">'Module C Corrected'!CW80-'Module C Initial'!CW80</f>
        <v>-2344.320000000007</v>
      </c>
      <c r="F80" s="31">
        <f ca="1">'Module C Corrected'!CX80-'Module C Initial'!CX80</f>
        <v>-2052.9700000000012</v>
      </c>
      <c r="G80" s="31">
        <f ca="1">'Module C Corrected'!CY80-'Module C Initial'!CY80</f>
        <v>-1732.7700000000186</v>
      </c>
      <c r="H80" s="31">
        <f ca="1">'Module C Corrected'!CZ80-'Module C Initial'!CZ80</f>
        <v>-1132.179999999993</v>
      </c>
      <c r="I80" s="31">
        <f ca="1">'Module C Corrected'!DA80-'Module C Initial'!DA80</f>
        <v>-7751.4300000000512</v>
      </c>
      <c r="J80" s="31">
        <f ca="1">'Module C Corrected'!DB80-'Module C Initial'!DB80</f>
        <v>-2494.4700000000012</v>
      </c>
      <c r="K80" s="31">
        <f ca="1">'Module C Corrected'!DC80-'Module C Initial'!DC80</f>
        <v>-1624.7600000000093</v>
      </c>
      <c r="L80" s="31">
        <f ca="1">'Module C Corrected'!DD80-'Module C Initial'!DD80</f>
        <v>-1558.3600000000151</v>
      </c>
      <c r="M80" s="31">
        <f ca="1">'Module C Corrected'!DE80-'Module C Initial'!DE80</f>
        <v>-832.55000000000291</v>
      </c>
      <c r="N80" s="31">
        <f ca="1">'Module C Corrected'!DF80-'Module C Initial'!DF80</f>
        <v>-1063.6900000000023</v>
      </c>
      <c r="O80" s="31">
        <f ca="1">'Module C Corrected'!DG80-'Module C Initial'!DG80</f>
        <v>-1987.4899999999907</v>
      </c>
      <c r="P80" s="31">
        <f ca="1">'Module C Corrected'!DH80-'Module C Initial'!DH80</f>
        <v>-2345.070000000007</v>
      </c>
      <c r="Q80" s="32">
        <f ca="1">'Module C Corrected'!DI80-'Module C Initial'!DI80</f>
        <v>-117.21000000000004</v>
      </c>
      <c r="R80" s="32">
        <f ca="1">'Module C Corrected'!DJ80-'Module C Initial'!DJ80</f>
        <v>-102.65000000000009</v>
      </c>
      <c r="S80" s="32">
        <f ca="1">'Module C Corrected'!DK80-'Module C Initial'!DK80</f>
        <v>-86.6400000000001</v>
      </c>
      <c r="T80" s="32">
        <f ca="1">'Module C Corrected'!DL80-'Module C Initial'!DL80</f>
        <v>-56.6099999999999</v>
      </c>
      <c r="U80" s="32">
        <f ca="1">'Module C Corrected'!DM80-'Module C Initial'!DM80</f>
        <v>-387.57000000000062</v>
      </c>
      <c r="V80" s="32">
        <f ca="1">'Module C Corrected'!DN80-'Module C Initial'!DN80</f>
        <v>-124.7199999999998</v>
      </c>
      <c r="W80" s="32">
        <f ca="1">'Module C Corrected'!DO80-'Module C Initial'!DO80</f>
        <v>-81.240000000000009</v>
      </c>
      <c r="X80" s="32">
        <f ca="1">'Module C Corrected'!DP80-'Module C Initial'!DP80</f>
        <v>-77.920000000000073</v>
      </c>
      <c r="Y80" s="32">
        <f ca="1">'Module C Corrected'!DQ80-'Module C Initial'!DQ80</f>
        <v>-41.629999999999995</v>
      </c>
      <c r="Z80" s="32">
        <f ca="1">'Module C Corrected'!DR80-'Module C Initial'!DR80</f>
        <v>-53.190000000000055</v>
      </c>
      <c r="AA80" s="32">
        <f ca="1">'Module C Corrected'!DS80-'Module C Initial'!DS80</f>
        <v>-99.369999999999891</v>
      </c>
      <c r="AB80" s="32">
        <f ca="1">'Module C Corrected'!DT80-'Module C Initial'!DT80</f>
        <v>-117.25</v>
      </c>
      <c r="AC80" s="31">
        <f ca="1">'Module C Corrected'!DU80-'Module C Initial'!DU80</f>
        <v>-693.60999999999876</v>
      </c>
      <c r="AD80" s="31">
        <f ca="1">'Module C Corrected'!DV80-'Module C Initial'!DV80</f>
        <v>-603.92000000000007</v>
      </c>
      <c r="AE80" s="31">
        <f ca="1">'Module C Corrected'!DW80-'Module C Initial'!DW80</f>
        <v>-507.06999999999971</v>
      </c>
      <c r="AF80" s="31">
        <f ca="1">'Module C Corrected'!DX80-'Module C Initial'!DX80</f>
        <v>-329.39999999999964</v>
      </c>
      <c r="AG80" s="31">
        <f ca="1">'Module C Corrected'!DY80-'Module C Initial'!DY80</f>
        <v>-2242.4400000000023</v>
      </c>
      <c r="AH80" s="31">
        <f ca="1">'Module C Corrected'!DZ80-'Module C Initial'!DZ80</f>
        <v>-717.39999999999964</v>
      </c>
      <c r="AI80" s="31">
        <f ca="1">'Module C Corrected'!EA80-'Module C Initial'!EA80</f>
        <v>-464.26000000000022</v>
      </c>
      <c r="AJ80" s="31">
        <f ca="1">'Module C Corrected'!EB80-'Module C Initial'!EB80</f>
        <v>-441.97999999999956</v>
      </c>
      <c r="AK80" s="31">
        <f ca="1">'Module C Corrected'!EC80-'Module C Initial'!EC80</f>
        <v>-234.36000000000013</v>
      </c>
      <c r="AL80" s="31">
        <f ca="1">'Module C Corrected'!ED80-'Module C Initial'!ED80</f>
        <v>-297.03000000000065</v>
      </c>
      <c r="AM80" s="31">
        <f ca="1">'Module C Corrected'!EE80-'Module C Initial'!EE80</f>
        <v>-550.34000000000106</v>
      </c>
      <c r="AN80" s="31">
        <f ca="1">'Module C Corrected'!EF80-'Module C Initial'!EF80</f>
        <v>-644.05999999999949</v>
      </c>
      <c r="AO80" s="32">
        <f t="shared" ca="1" si="32"/>
        <v>-3155.1400000000058</v>
      </c>
      <c r="AP80" s="32">
        <f t="shared" ca="1" si="32"/>
        <v>-2759.5400000000013</v>
      </c>
      <c r="AQ80" s="32">
        <f t="shared" ca="1" si="32"/>
        <v>-2326.4800000000187</v>
      </c>
      <c r="AR80" s="32">
        <f t="shared" ca="1" si="31"/>
        <v>-1518.1899999999926</v>
      </c>
      <c r="AS80" s="32">
        <f t="shared" ca="1" si="31"/>
        <v>-10381.440000000053</v>
      </c>
      <c r="AT80" s="32">
        <f t="shared" ca="1" si="31"/>
        <v>-3336.5900000000006</v>
      </c>
      <c r="AU80" s="32">
        <f t="shared" ca="1" si="31"/>
        <v>-2170.2600000000093</v>
      </c>
      <c r="AV80" s="32">
        <f t="shared" ca="1" si="31"/>
        <v>-2078.2600000000148</v>
      </c>
      <c r="AW80" s="32">
        <f t="shared" ca="1" si="31"/>
        <v>-1108.5400000000031</v>
      </c>
      <c r="AX80" s="32">
        <f t="shared" ca="1" si="31"/>
        <v>-1413.910000000003</v>
      </c>
      <c r="AY80" s="32">
        <f t="shared" ca="1" si="31"/>
        <v>-2637.1999999999916</v>
      </c>
      <c r="AZ80" s="32">
        <f t="shared" ca="1" si="31"/>
        <v>-3106.3800000000065</v>
      </c>
      <c r="BA80" s="31">
        <f t="shared" ca="1" si="57"/>
        <v>-38.92</v>
      </c>
      <c r="BB80" s="31">
        <f t="shared" ca="1" si="35"/>
        <v>-34.08</v>
      </c>
      <c r="BC80" s="31">
        <f t="shared" ca="1" si="36"/>
        <v>-28.77</v>
      </c>
      <c r="BD80" s="31">
        <f t="shared" ca="1" si="37"/>
        <v>-18.8</v>
      </c>
      <c r="BE80" s="31">
        <f t="shared" ca="1" si="38"/>
        <v>-128.69</v>
      </c>
      <c r="BF80" s="31">
        <f t="shared" ca="1" si="39"/>
        <v>-41.42</v>
      </c>
      <c r="BG80" s="31">
        <f t="shared" ca="1" si="40"/>
        <v>-26.98</v>
      </c>
      <c r="BH80" s="31">
        <f t="shared" ca="1" si="41"/>
        <v>-25.87</v>
      </c>
      <c r="BI80" s="31">
        <f t="shared" ca="1" si="42"/>
        <v>-13.82</v>
      </c>
      <c r="BJ80" s="31">
        <f t="shared" ca="1" si="43"/>
        <v>-17.66</v>
      </c>
      <c r="BK80" s="31">
        <f t="shared" ca="1" si="44"/>
        <v>-33</v>
      </c>
      <c r="BL80" s="31">
        <f t="shared" ca="1" si="45"/>
        <v>-38.93</v>
      </c>
      <c r="BM80" s="32">
        <f t="shared" ca="1" si="58"/>
        <v>-3194.0600000000059</v>
      </c>
      <c r="BN80" s="32">
        <f t="shared" ca="1" si="46"/>
        <v>-2793.6200000000013</v>
      </c>
      <c r="BO80" s="32">
        <f t="shared" ca="1" si="47"/>
        <v>-2355.2500000000186</v>
      </c>
      <c r="BP80" s="32">
        <f t="shared" ca="1" si="48"/>
        <v>-1536.9899999999925</v>
      </c>
      <c r="BQ80" s="32">
        <f t="shared" ca="1" si="49"/>
        <v>-10510.130000000054</v>
      </c>
      <c r="BR80" s="32">
        <f t="shared" ca="1" si="50"/>
        <v>-3378.0100000000007</v>
      </c>
      <c r="BS80" s="32">
        <f t="shared" ca="1" si="51"/>
        <v>-2197.2400000000093</v>
      </c>
      <c r="BT80" s="32">
        <f t="shared" ca="1" si="52"/>
        <v>-2104.1300000000147</v>
      </c>
      <c r="BU80" s="32">
        <f t="shared" ca="1" si="53"/>
        <v>-1122.3600000000031</v>
      </c>
      <c r="BV80" s="32">
        <f t="shared" ca="1" si="54"/>
        <v>-1431.5700000000031</v>
      </c>
      <c r="BW80" s="32">
        <f t="shared" ca="1" si="55"/>
        <v>-2670.1999999999916</v>
      </c>
      <c r="BX80" s="32">
        <f t="shared" ca="1" si="56"/>
        <v>-3145.3100000000063</v>
      </c>
    </row>
    <row r="81" spans="1:76" x14ac:dyDescent="0.25">
      <c r="A81" t="s">
        <v>441</v>
      </c>
      <c r="B81" s="1" t="s">
        <v>140</v>
      </c>
      <c r="C81" t="str">
        <f t="shared" ca="1" si="33"/>
        <v>MKRC</v>
      </c>
      <c r="D81" t="str">
        <f t="shared" ca="1" si="34"/>
        <v>MacKay River Industrial System</v>
      </c>
      <c r="E81" s="31">
        <f ca="1">'Module C Corrected'!CW81-'Module C Initial'!CW81</f>
        <v>-4160.4899999999907</v>
      </c>
      <c r="F81" s="31">
        <f ca="1">'Module C Corrected'!CX81-'Module C Initial'!CX81</f>
        <v>-4049.2900000000373</v>
      </c>
      <c r="G81" s="31">
        <f ca="1">'Module C Corrected'!CY81-'Module C Initial'!CY81</f>
        <v>-3216.7200000000012</v>
      </c>
      <c r="H81" s="31">
        <f ca="1">'Module C Corrected'!CZ81-'Module C Initial'!CZ81</f>
        <v>-4574.0900000000256</v>
      </c>
      <c r="I81" s="31">
        <f ca="1">'Module C Corrected'!DA81-'Module C Initial'!DA81</f>
        <v>-13465.530000000028</v>
      </c>
      <c r="J81" s="31">
        <f ca="1">'Module C Corrected'!DB81-'Module C Initial'!DB81</f>
        <v>-5362.5499999999884</v>
      </c>
      <c r="K81" s="31">
        <f ca="1">'Module C Corrected'!DC81-'Module C Initial'!DC81</f>
        <v>-3791.9100000000326</v>
      </c>
      <c r="L81" s="31">
        <f ca="1">'Module C Corrected'!DD81-'Module C Initial'!DD81</f>
        <v>-3715.5</v>
      </c>
      <c r="M81" s="31">
        <f ca="1">'Module C Corrected'!DE81-'Module C Initial'!DE81</f>
        <v>-1725.5400000000081</v>
      </c>
      <c r="N81" s="31">
        <f ca="1">'Module C Corrected'!DF81-'Module C Initial'!DF81</f>
        <v>-2901.2900000000081</v>
      </c>
      <c r="O81" s="31">
        <f ca="1">'Module C Corrected'!DG81-'Module C Initial'!DG81</f>
        <v>-5037.359999999986</v>
      </c>
      <c r="P81" s="31">
        <f ca="1">'Module C Corrected'!DH81-'Module C Initial'!DH81</f>
        <v>-6211.1500000000451</v>
      </c>
      <c r="Q81" s="32">
        <f ca="1">'Module C Corrected'!DI81-'Module C Initial'!DI81</f>
        <v>-208.01999999999998</v>
      </c>
      <c r="R81" s="32">
        <f ca="1">'Module C Corrected'!DJ81-'Module C Initial'!DJ81</f>
        <v>-202.46000000000004</v>
      </c>
      <c r="S81" s="32">
        <f ca="1">'Module C Corrected'!DK81-'Module C Initial'!DK81</f>
        <v>-160.82999999999993</v>
      </c>
      <c r="T81" s="32">
        <f ca="1">'Module C Corrected'!DL81-'Module C Initial'!DL81</f>
        <v>-228.70000000000005</v>
      </c>
      <c r="U81" s="32">
        <f ca="1">'Module C Corrected'!DM81-'Module C Initial'!DM81</f>
        <v>-673.27999999999975</v>
      </c>
      <c r="V81" s="32">
        <f ca="1">'Module C Corrected'!DN81-'Module C Initial'!DN81</f>
        <v>-268.12999999999988</v>
      </c>
      <c r="W81" s="32">
        <f ca="1">'Module C Corrected'!DO81-'Module C Initial'!DO81</f>
        <v>-189.59</v>
      </c>
      <c r="X81" s="32">
        <f ca="1">'Module C Corrected'!DP81-'Module C Initial'!DP81</f>
        <v>-185.77999999999997</v>
      </c>
      <c r="Y81" s="32">
        <f ca="1">'Module C Corrected'!DQ81-'Module C Initial'!DQ81</f>
        <v>-86.27</v>
      </c>
      <c r="Z81" s="32">
        <f ca="1">'Module C Corrected'!DR81-'Module C Initial'!DR81</f>
        <v>-145.07</v>
      </c>
      <c r="AA81" s="32">
        <f ca="1">'Module C Corrected'!DS81-'Module C Initial'!DS81</f>
        <v>-251.87</v>
      </c>
      <c r="AB81" s="32">
        <f ca="1">'Module C Corrected'!DT81-'Module C Initial'!DT81</f>
        <v>-310.56</v>
      </c>
      <c r="AC81" s="31">
        <f ca="1">'Module C Corrected'!DU81-'Module C Initial'!DU81</f>
        <v>-1230.9599999999991</v>
      </c>
      <c r="AD81" s="31">
        <f ca="1">'Module C Corrected'!DV81-'Module C Initial'!DV81</f>
        <v>-1191.1800000000003</v>
      </c>
      <c r="AE81" s="31">
        <f ca="1">'Module C Corrected'!DW81-'Module C Initial'!DW81</f>
        <v>-941.32999999999993</v>
      </c>
      <c r="AF81" s="31">
        <f ca="1">'Module C Corrected'!DX81-'Module C Initial'!DX81</f>
        <v>-1330.7799999999988</v>
      </c>
      <c r="AG81" s="31">
        <f ca="1">'Module C Corrected'!DY81-'Module C Initial'!DY81</f>
        <v>-3895.4900000000016</v>
      </c>
      <c r="AH81" s="31">
        <f ca="1">'Module C Corrected'!DZ81-'Module C Initial'!DZ81</f>
        <v>-1542.2399999999998</v>
      </c>
      <c r="AI81" s="31">
        <f ca="1">'Module C Corrected'!EA81-'Module C Initial'!EA81</f>
        <v>-1083.52</v>
      </c>
      <c r="AJ81" s="31">
        <f ca="1">'Module C Corrected'!EB81-'Module C Initial'!EB81</f>
        <v>-1053.8000000000002</v>
      </c>
      <c r="AK81" s="31">
        <f ca="1">'Module C Corrected'!EC81-'Module C Initial'!EC81</f>
        <v>-485.74</v>
      </c>
      <c r="AL81" s="31">
        <f ca="1">'Module C Corrected'!ED81-'Module C Initial'!ED81</f>
        <v>-810.16</v>
      </c>
      <c r="AM81" s="31">
        <f ca="1">'Module C Corrected'!EE81-'Module C Initial'!EE81</f>
        <v>-1394.86</v>
      </c>
      <c r="AN81" s="31">
        <f ca="1">'Module C Corrected'!EF81-'Module C Initial'!EF81</f>
        <v>-1705.85</v>
      </c>
      <c r="AO81" s="32">
        <f t="shared" ca="1" si="32"/>
        <v>-5599.4699999999903</v>
      </c>
      <c r="AP81" s="32">
        <f t="shared" ca="1" si="32"/>
        <v>-5442.9300000000376</v>
      </c>
      <c r="AQ81" s="32">
        <f t="shared" ca="1" si="32"/>
        <v>-4318.880000000001</v>
      </c>
      <c r="AR81" s="32">
        <f t="shared" ca="1" si="31"/>
        <v>-6133.5700000000243</v>
      </c>
      <c r="AS81" s="32">
        <f t="shared" ca="1" si="31"/>
        <v>-18034.300000000028</v>
      </c>
      <c r="AT81" s="32">
        <f t="shared" ca="1" si="31"/>
        <v>-7172.9199999999882</v>
      </c>
      <c r="AU81" s="32">
        <f t="shared" ca="1" si="31"/>
        <v>-5065.0200000000332</v>
      </c>
      <c r="AV81" s="32">
        <f t="shared" ca="1" si="31"/>
        <v>-4955.08</v>
      </c>
      <c r="AW81" s="32">
        <f t="shared" ca="1" si="31"/>
        <v>-2297.5500000000084</v>
      </c>
      <c r="AX81" s="32">
        <f t="shared" ca="1" si="31"/>
        <v>-3856.5200000000082</v>
      </c>
      <c r="AY81" s="32">
        <f t="shared" ca="1" si="31"/>
        <v>-6684.0899999999856</v>
      </c>
      <c r="AZ81" s="32">
        <f t="shared" ca="1" si="31"/>
        <v>-8227.560000000045</v>
      </c>
      <c r="BA81" s="31">
        <f t="shared" ca="1" si="57"/>
        <v>-69.08</v>
      </c>
      <c r="BB81" s="31">
        <f t="shared" ca="1" si="35"/>
        <v>-67.23</v>
      </c>
      <c r="BC81" s="31">
        <f t="shared" ca="1" si="36"/>
        <v>-53.41</v>
      </c>
      <c r="BD81" s="31">
        <f t="shared" ca="1" si="37"/>
        <v>-75.94</v>
      </c>
      <c r="BE81" s="31">
        <f t="shared" ca="1" si="38"/>
        <v>-223.56</v>
      </c>
      <c r="BF81" s="31">
        <f t="shared" ca="1" si="39"/>
        <v>-89.03</v>
      </c>
      <c r="BG81" s="31">
        <f t="shared" ca="1" si="40"/>
        <v>-62.96</v>
      </c>
      <c r="BH81" s="31">
        <f t="shared" ca="1" si="41"/>
        <v>-61.69</v>
      </c>
      <c r="BI81" s="31">
        <f t="shared" ca="1" si="42"/>
        <v>-28.65</v>
      </c>
      <c r="BJ81" s="31">
        <f t="shared" ca="1" si="43"/>
        <v>-48.17</v>
      </c>
      <c r="BK81" s="31">
        <f t="shared" ca="1" si="44"/>
        <v>-83.63</v>
      </c>
      <c r="BL81" s="31">
        <f t="shared" ca="1" si="45"/>
        <v>-103.12</v>
      </c>
      <c r="BM81" s="32">
        <f t="shared" ca="1" si="58"/>
        <v>-5668.5499999999902</v>
      </c>
      <c r="BN81" s="32">
        <f t="shared" ca="1" si="46"/>
        <v>-5510.1600000000371</v>
      </c>
      <c r="BO81" s="32">
        <f t="shared" ca="1" si="47"/>
        <v>-4372.2900000000009</v>
      </c>
      <c r="BP81" s="32">
        <f t="shared" ca="1" si="48"/>
        <v>-6209.5100000000239</v>
      </c>
      <c r="BQ81" s="32">
        <f t="shared" ca="1" si="49"/>
        <v>-18257.86000000003</v>
      </c>
      <c r="BR81" s="32">
        <f t="shared" ca="1" si="50"/>
        <v>-7261.949999999988</v>
      </c>
      <c r="BS81" s="32">
        <f t="shared" ca="1" si="51"/>
        <v>-5127.9800000000332</v>
      </c>
      <c r="BT81" s="32">
        <f t="shared" ca="1" si="52"/>
        <v>-5016.7699999999995</v>
      </c>
      <c r="BU81" s="32">
        <f t="shared" ca="1" si="53"/>
        <v>-2326.2000000000085</v>
      </c>
      <c r="BV81" s="32">
        <f t="shared" ca="1" si="54"/>
        <v>-3904.6900000000082</v>
      </c>
      <c r="BW81" s="32">
        <f t="shared" ca="1" si="55"/>
        <v>-6767.7199999999857</v>
      </c>
      <c r="BX81" s="32">
        <f t="shared" ca="1" si="56"/>
        <v>-8330.6800000000458</v>
      </c>
    </row>
    <row r="82" spans="1:76" x14ac:dyDescent="0.25">
      <c r="A82" t="s">
        <v>462</v>
      </c>
      <c r="B82" s="1" t="s">
        <v>93</v>
      </c>
      <c r="C82" t="str">
        <f t="shared" ca="1" si="33"/>
        <v>BCHIMP</v>
      </c>
      <c r="D82" t="str">
        <f t="shared" ca="1" si="34"/>
        <v>Alberta-BC Intertie - Import</v>
      </c>
      <c r="E82" s="31">
        <f ca="1">'Module C Corrected'!CW82-'Module C Initial'!CW82</f>
        <v>0</v>
      </c>
      <c r="F82" s="31">
        <f ca="1">'Module C Corrected'!CX82-'Module C Initial'!CX82</f>
        <v>0.67000000000000171</v>
      </c>
      <c r="G82" s="31">
        <f ca="1">'Module C Corrected'!CY82-'Module C Initial'!CY82</f>
        <v>0.60000000000000853</v>
      </c>
      <c r="H82" s="31">
        <f ca="1">'Module C Corrected'!CZ82-'Module C Initial'!CZ82</f>
        <v>60.690000000000509</v>
      </c>
      <c r="I82" s="31">
        <f ca="1">'Module C Corrected'!DA82-'Module C Initial'!DA82</f>
        <v>85.5</v>
      </c>
      <c r="J82" s="31">
        <f ca="1">'Module C Corrected'!DB82-'Module C Initial'!DB82</f>
        <v>184.15000000000146</v>
      </c>
      <c r="K82" s="31">
        <f ca="1">'Module C Corrected'!DC82-'Module C Initial'!DC82</f>
        <v>229.65000000000146</v>
      </c>
      <c r="L82" s="31">
        <f ca="1">'Module C Corrected'!DD82-'Module C Initial'!DD82</f>
        <v>127</v>
      </c>
      <c r="M82" s="31">
        <f ca="1">'Module C Corrected'!DE82-'Module C Initial'!DE82</f>
        <v>2.1900000000000546</v>
      </c>
      <c r="N82" s="31">
        <f ca="1">'Module C Corrected'!DF82-'Module C Initial'!DF82</f>
        <v>58.409999999999854</v>
      </c>
      <c r="O82" s="31">
        <f ca="1">'Module C Corrected'!DG82-'Module C Initial'!DG82</f>
        <v>194.94000000000233</v>
      </c>
      <c r="P82" s="31">
        <f ca="1">'Module C Corrected'!DH82-'Module C Initial'!DH82</f>
        <v>125.88000000000102</v>
      </c>
      <c r="Q82" s="32">
        <f ca="1">'Module C Corrected'!DI82-'Module C Initial'!DI82</f>
        <v>0</v>
      </c>
      <c r="R82" s="32">
        <f ca="1">'Module C Corrected'!DJ82-'Module C Initial'!DJ82</f>
        <v>3.0000000000000249E-2</v>
      </c>
      <c r="S82" s="32">
        <f ca="1">'Module C Corrected'!DK82-'Module C Initial'!DK82</f>
        <v>3.0000000000000249E-2</v>
      </c>
      <c r="T82" s="32">
        <f ca="1">'Module C Corrected'!DL82-'Module C Initial'!DL82</f>
        <v>3.0299999999999727</v>
      </c>
      <c r="U82" s="32">
        <f ca="1">'Module C Corrected'!DM82-'Module C Initial'!DM82</f>
        <v>4.2699999999999818</v>
      </c>
      <c r="V82" s="32">
        <f ca="1">'Module C Corrected'!DN82-'Module C Initial'!DN82</f>
        <v>9.2099999999999227</v>
      </c>
      <c r="W82" s="32">
        <f ca="1">'Module C Corrected'!DO82-'Module C Initial'!DO82</f>
        <v>11.480000000000018</v>
      </c>
      <c r="X82" s="32">
        <f ca="1">'Module C Corrected'!DP82-'Module C Initial'!DP82</f>
        <v>6.3500000000000227</v>
      </c>
      <c r="Y82" s="32">
        <f ca="1">'Module C Corrected'!DQ82-'Module C Initial'!DQ82</f>
        <v>0.11000000000000121</v>
      </c>
      <c r="Z82" s="32">
        <f ca="1">'Module C Corrected'!DR82-'Module C Initial'!DR82</f>
        <v>2.9200000000000159</v>
      </c>
      <c r="AA82" s="32">
        <f ca="1">'Module C Corrected'!DS82-'Module C Initial'!DS82</f>
        <v>9.75</v>
      </c>
      <c r="AB82" s="32">
        <f ca="1">'Module C Corrected'!DT82-'Module C Initial'!DT82</f>
        <v>6.2899999999999636</v>
      </c>
      <c r="AC82" s="31">
        <f ca="1">'Module C Corrected'!DU82-'Module C Initial'!DU82</f>
        <v>0</v>
      </c>
      <c r="AD82" s="31">
        <f ca="1">'Module C Corrected'!DV82-'Module C Initial'!DV82</f>
        <v>0.19000000000000128</v>
      </c>
      <c r="AE82" s="31">
        <f ca="1">'Module C Corrected'!DW82-'Module C Initial'!DW82</f>
        <v>0.17999999999999972</v>
      </c>
      <c r="AF82" s="31">
        <f ca="1">'Module C Corrected'!DX82-'Module C Initial'!DX82</f>
        <v>17.650000000000091</v>
      </c>
      <c r="AG82" s="31">
        <f ca="1">'Module C Corrected'!DY82-'Module C Initial'!DY82</f>
        <v>24.730000000000018</v>
      </c>
      <c r="AH82" s="31">
        <f ca="1">'Module C Corrected'!DZ82-'Module C Initial'!DZ82</f>
        <v>52.960000000000036</v>
      </c>
      <c r="AI82" s="31">
        <f ca="1">'Module C Corrected'!EA82-'Module C Initial'!EA82</f>
        <v>65.619999999998981</v>
      </c>
      <c r="AJ82" s="31">
        <f ca="1">'Module C Corrected'!EB82-'Module C Initial'!EB82</f>
        <v>36.019999999999527</v>
      </c>
      <c r="AK82" s="31">
        <f ca="1">'Module C Corrected'!EC82-'Module C Initial'!EC82</f>
        <v>0.60999999999999943</v>
      </c>
      <c r="AL82" s="31">
        <f ca="1">'Module C Corrected'!ED82-'Module C Initial'!ED82</f>
        <v>16.309999999999945</v>
      </c>
      <c r="AM82" s="31">
        <f ca="1">'Module C Corrected'!EE82-'Module C Initial'!EE82</f>
        <v>53.979999999999563</v>
      </c>
      <c r="AN82" s="31">
        <f ca="1">'Module C Corrected'!EF82-'Module C Initial'!EF82</f>
        <v>34.569999999999709</v>
      </c>
      <c r="AO82" s="32">
        <f t="shared" ca="1" si="32"/>
        <v>0</v>
      </c>
      <c r="AP82" s="32">
        <f t="shared" ca="1" si="32"/>
        <v>0.89000000000000323</v>
      </c>
      <c r="AQ82" s="32">
        <f t="shared" ca="1" si="32"/>
        <v>0.81000000000000849</v>
      </c>
      <c r="AR82" s="32">
        <f t="shared" ca="1" si="31"/>
        <v>81.370000000000573</v>
      </c>
      <c r="AS82" s="32">
        <f t="shared" ca="1" si="31"/>
        <v>114.5</v>
      </c>
      <c r="AT82" s="32">
        <f t="shared" ca="1" si="31"/>
        <v>246.32000000000141</v>
      </c>
      <c r="AU82" s="32">
        <f t="shared" ca="1" si="31"/>
        <v>306.75000000000045</v>
      </c>
      <c r="AV82" s="32">
        <f t="shared" ca="1" si="31"/>
        <v>169.36999999999955</v>
      </c>
      <c r="AW82" s="32">
        <f t="shared" ca="1" si="31"/>
        <v>2.9100000000000552</v>
      </c>
      <c r="AX82" s="32">
        <f t="shared" ca="1" si="31"/>
        <v>77.639999999999816</v>
      </c>
      <c r="AY82" s="32">
        <f t="shared" ca="1" si="31"/>
        <v>258.67000000000189</v>
      </c>
      <c r="AZ82" s="32">
        <f t="shared" ca="1" si="31"/>
        <v>166.74000000000069</v>
      </c>
      <c r="BA82" s="31">
        <f t="shared" ca="1" si="57"/>
        <v>0</v>
      </c>
      <c r="BB82" s="31">
        <f t="shared" ca="1" si="35"/>
        <v>0.01</v>
      </c>
      <c r="BC82" s="31">
        <f t="shared" ca="1" si="36"/>
        <v>0.01</v>
      </c>
      <c r="BD82" s="31">
        <f t="shared" ca="1" si="37"/>
        <v>1.01</v>
      </c>
      <c r="BE82" s="31">
        <f t="shared" ca="1" si="38"/>
        <v>1.42</v>
      </c>
      <c r="BF82" s="31">
        <f t="shared" ca="1" si="39"/>
        <v>3.06</v>
      </c>
      <c r="BG82" s="31">
        <f t="shared" ca="1" si="40"/>
        <v>3.81</v>
      </c>
      <c r="BH82" s="31">
        <f t="shared" ca="1" si="41"/>
        <v>2.11</v>
      </c>
      <c r="BI82" s="31">
        <f t="shared" ca="1" si="42"/>
        <v>0.04</v>
      </c>
      <c r="BJ82" s="31">
        <f t="shared" ca="1" si="43"/>
        <v>0.97</v>
      </c>
      <c r="BK82" s="31">
        <f t="shared" ca="1" si="44"/>
        <v>3.24</v>
      </c>
      <c r="BL82" s="31">
        <f t="shared" ca="1" si="45"/>
        <v>2.09</v>
      </c>
      <c r="BM82" s="32">
        <f t="shared" ca="1" si="58"/>
        <v>0</v>
      </c>
      <c r="BN82" s="32">
        <f t="shared" ca="1" si="46"/>
        <v>0.90000000000000324</v>
      </c>
      <c r="BO82" s="32">
        <f t="shared" ca="1" si="47"/>
        <v>0.8200000000000085</v>
      </c>
      <c r="BP82" s="32">
        <f t="shared" ca="1" si="48"/>
        <v>82.380000000000578</v>
      </c>
      <c r="BQ82" s="32">
        <f t="shared" ca="1" si="49"/>
        <v>115.92</v>
      </c>
      <c r="BR82" s="32">
        <f t="shared" ca="1" si="50"/>
        <v>249.38000000000142</v>
      </c>
      <c r="BS82" s="32">
        <f t="shared" ca="1" si="51"/>
        <v>310.56000000000046</v>
      </c>
      <c r="BT82" s="32">
        <f t="shared" ca="1" si="52"/>
        <v>171.47999999999956</v>
      </c>
      <c r="BU82" s="32">
        <f t="shared" ca="1" si="53"/>
        <v>2.9500000000000552</v>
      </c>
      <c r="BV82" s="32">
        <f t="shared" ca="1" si="54"/>
        <v>78.609999999999815</v>
      </c>
      <c r="BW82" s="32">
        <f t="shared" ca="1" si="55"/>
        <v>261.9100000000019</v>
      </c>
      <c r="BX82" s="32">
        <f t="shared" ca="1" si="56"/>
        <v>168.83000000000069</v>
      </c>
    </row>
    <row r="83" spans="1:76" x14ac:dyDescent="0.25">
      <c r="A83" t="s">
        <v>462</v>
      </c>
      <c r="B83" s="1" t="s">
        <v>386</v>
      </c>
      <c r="C83" t="str">
        <f t="shared" ca="1" si="33"/>
        <v>SPCIMP</v>
      </c>
      <c r="D83" t="str">
        <f t="shared" ca="1" si="34"/>
        <v>Alberta-Saskatchewan Intertie - Import</v>
      </c>
      <c r="E83" s="31">
        <f ca="1">'Module C Corrected'!CW83-'Module C Initial'!CW83</f>
        <v>0</v>
      </c>
      <c r="F83" s="31">
        <f ca="1">'Module C Corrected'!CX83-'Module C Initial'!CX83</f>
        <v>0</v>
      </c>
      <c r="G83" s="31">
        <f ca="1">'Module C Corrected'!CY83-'Module C Initial'!CY83</f>
        <v>0</v>
      </c>
      <c r="H83" s="31">
        <f ca="1">'Module C Corrected'!CZ83-'Module C Initial'!CZ83</f>
        <v>0</v>
      </c>
      <c r="I83" s="31">
        <f ca="1">'Module C Corrected'!DA83-'Module C Initial'!DA83</f>
        <v>0</v>
      </c>
      <c r="J83" s="31">
        <f ca="1">'Module C Corrected'!DB83-'Module C Initial'!DB83</f>
        <v>0</v>
      </c>
      <c r="K83" s="31">
        <f ca="1">'Module C Corrected'!DC83-'Module C Initial'!DC83</f>
        <v>0</v>
      </c>
      <c r="L83" s="31">
        <f ca="1">'Module C Corrected'!DD83-'Module C Initial'!DD83</f>
        <v>7.1000000000000085</v>
      </c>
      <c r="M83" s="31">
        <f ca="1">'Module C Corrected'!DE83-'Module C Initial'!DE83</f>
        <v>0</v>
      </c>
      <c r="N83" s="31">
        <f ca="1">'Module C Corrected'!DF83-'Module C Initial'!DF83</f>
        <v>0</v>
      </c>
      <c r="O83" s="31">
        <f ca="1">'Module C Corrected'!DG83-'Module C Initial'!DG83</f>
        <v>11.829999999999998</v>
      </c>
      <c r="P83" s="31">
        <f ca="1">'Module C Corrected'!DH83-'Module C Initial'!DH83</f>
        <v>0</v>
      </c>
      <c r="Q83" s="32">
        <f ca="1">'Module C Corrected'!DI83-'Module C Initial'!DI83</f>
        <v>0</v>
      </c>
      <c r="R83" s="32">
        <f ca="1">'Module C Corrected'!DJ83-'Module C Initial'!DJ83</f>
        <v>0</v>
      </c>
      <c r="S83" s="32">
        <f ca="1">'Module C Corrected'!DK83-'Module C Initial'!DK83</f>
        <v>0</v>
      </c>
      <c r="T83" s="32">
        <f ca="1">'Module C Corrected'!DL83-'Module C Initial'!DL83</f>
        <v>0</v>
      </c>
      <c r="U83" s="32">
        <f ca="1">'Module C Corrected'!DM83-'Module C Initial'!DM83</f>
        <v>0</v>
      </c>
      <c r="V83" s="32">
        <f ca="1">'Module C Corrected'!DN83-'Module C Initial'!DN83</f>
        <v>0</v>
      </c>
      <c r="W83" s="32">
        <f ca="1">'Module C Corrected'!DO83-'Module C Initial'!DO83</f>
        <v>0</v>
      </c>
      <c r="X83" s="32">
        <f ca="1">'Module C Corrected'!DP83-'Module C Initial'!DP83</f>
        <v>0.34999999999999964</v>
      </c>
      <c r="Y83" s="32">
        <f ca="1">'Module C Corrected'!DQ83-'Module C Initial'!DQ83</f>
        <v>0</v>
      </c>
      <c r="Z83" s="32">
        <f ca="1">'Module C Corrected'!DR83-'Module C Initial'!DR83</f>
        <v>0</v>
      </c>
      <c r="AA83" s="32">
        <f ca="1">'Module C Corrected'!DS83-'Module C Initial'!DS83</f>
        <v>0.59000000000000075</v>
      </c>
      <c r="AB83" s="32">
        <f ca="1">'Module C Corrected'!DT83-'Module C Initial'!DT83</f>
        <v>0</v>
      </c>
      <c r="AC83" s="31">
        <f ca="1">'Module C Corrected'!DU83-'Module C Initial'!DU83</f>
        <v>0</v>
      </c>
      <c r="AD83" s="31">
        <f ca="1">'Module C Corrected'!DV83-'Module C Initial'!DV83</f>
        <v>0</v>
      </c>
      <c r="AE83" s="31">
        <f ca="1">'Module C Corrected'!DW83-'Module C Initial'!DW83</f>
        <v>0</v>
      </c>
      <c r="AF83" s="31">
        <f ca="1">'Module C Corrected'!DX83-'Module C Initial'!DX83</f>
        <v>0</v>
      </c>
      <c r="AG83" s="31">
        <f ca="1">'Module C Corrected'!DY83-'Module C Initial'!DY83</f>
        <v>0</v>
      </c>
      <c r="AH83" s="31">
        <f ca="1">'Module C Corrected'!DZ83-'Module C Initial'!DZ83</f>
        <v>0</v>
      </c>
      <c r="AI83" s="31">
        <f ca="1">'Module C Corrected'!EA83-'Module C Initial'!EA83</f>
        <v>0</v>
      </c>
      <c r="AJ83" s="31">
        <f ca="1">'Module C Corrected'!EB83-'Module C Initial'!EB83</f>
        <v>2.009999999999998</v>
      </c>
      <c r="AK83" s="31">
        <f ca="1">'Module C Corrected'!EC83-'Module C Initial'!EC83</f>
        <v>0</v>
      </c>
      <c r="AL83" s="31">
        <f ca="1">'Module C Corrected'!ED83-'Module C Initial'!ED83</f>
        <v>0</v>
      </c>
      <c r="AM83" s="31">
        <f ca="1">'Module C Corrected'!EE83-'Module C Initial'!EE83</f>
        <v>3.269999999999996</v>
      </c>
      <c r="AN83" s="31">
        <f ca="1">'Module C Corrected'!EF83-'Module C Initial'!EF83</f>
        <v>0</v>
      </c>
      <c r="AO83" s="32">
        <f t="shared" ca="1" si="32"/>
        <v>0</v>
      </c>
      <c r="AP83" s="32">
        <f t="shared" ca="1" si="32"/>
        <v>0</v>
      </c>
      <c r="AQ83" s="32">
        <f t="shared" ca="1" si="32"/>
        <v>0</v>
      </c>
      <c r="AR83" s="32">
        <f t="shared" ca="1" si="31"/>
        <v>0</v>
      </c>
      <c r="AS83" s="32">
        <f t="shared" ca="1" si="31"/>
        <v>0</v>
      </c>
      <c r="AT83" s="32">
        <f t="shared" ca="1" si="31"/>
        <v>0</v>
      </c>
      <c r="AU83" s="32">
        <f t="shared" ca="1" si="31"/>
        <v>0</v>
      </c>
      <c r="AV83" s="32">
        <f t="shared" ca="1" si="31"/>
        <v>9.4600000000000062</v>
      </c>
      <c r="AW83" s="32">
        <f t="shared" ca="1" si="31"/>
        <v>0</v>
      </c>
      <c r="AX83" s="32">
        <f t="shared" ca="1" si="31"/>
        <v>0</v>
      </c>
      <c r="AY83" s="32">
        <f t="shared" ca="1" si="31"/>
        <v>15.689999999999994</v>
      </c>
      <c r="AZ83" s="32">
        <f t="shared" ca="1" si="31"/>
        <v>0</v>
      </c>
      <c r="BA83" s="31">
        <f t="shared" ca="1" si="57"/>
        <v>0</v>
      </c>
      <c r="BB83" s="31">
        <f t="shared" ca="1" si="35"/>
        <v>0</v>
      </c>
      <c r="BC83" s="31">
        <f t="shared" ca="1" si="36"/>
        <v>0</v>
      </c>
      <c r="BD83" s="31">
        <f t="shared" ca="1" si="37"/>
        <v>0</v>
      </c>
      <c r="BE83" s="31">
        <f t="shared" ca="1" si="38"/>
        <v>0</v>
      </c>
      <c r="BF83" s="31">
        <f t="shared" ca="1" si="39"/>
        <v>0</v>
      </c>
      <c r="BG83" s="31">
        <f t="shared" ca="1" si="40"/>
        <v>0</v>
      </c>
      <c r="BH83" s="31">
        <f t="shared" ca="1" si="41"/>
        <v>0.12</v>
      </c>
      <c r="BI83" s="31">
        <f t="shared" ca="1" si="42"/>
        <v>0</v>
      </c>
      <c r="BJ83" s="31">
        <f t="shared" ca="1" si="43"/>
        <v>0</v>
      </c>
      <c r="BK83" s="31">
        <f t="shared" ca="1" si="44"/>
        <v>0.2</v>
      </c>
      <c r="BL83" s="31">
        <f t="shared" ca="1" si="45"/>
        <v>0</v>
      </c>
      <c r="BM83" s="32">
        <f t="shared" ca="1" si="58"/>
        <v>0</v>
      </c>
      <c r="BN83" s="32">
        <f t="shared" ca="1" si="46"/>
        <v>0</v>
      </c>
      <c r="BO83" s="32">
        <f t="shared" ca="1" si="47"/>
        <v>0</v>
      </c>
      <c r="BP83" s="32">
        <f t="shared" ca="1" si="48"/>
        <v>0</v>
      </c>
      <c r="BQ83" s="32">
        <f t="shared" ca="1" si="49"/>
        <v>0</v>
      </c>
      <c r="BR83" s="32">
        <f t="shared" ca="1" si="50"/>
        <v>0</v>
      </c>
      <c r="BS83" s="32">
        <f t="shared" ca="1" si="51"/>
        <v>0</v>
      </c>
      <c r="BT83" s="32">
        <f t="shared" ca="1" si="52"/>
        <v>9.5800000000000054</v>
      </c>
      <c r="BU83" s="32">
        <f t="shared" ca="1" si="53"/>
        <v>0</v>
      </c>
      <c r="BV83" s="32">
        <f t="shared" ca="1" si="54"/>
        <v>0</v>
      </c>
      <c r="BW83" s="32">
        <f t="shared" ca="1" si="55"/>
        <v>15.889999999999993</v>
      </c>
      <c r="BX83" s="32">
        <f t="shared" ca="1" si="56"/>
        <v>0</v>
      </c>
    </row>
    <row r="84" spans="1:76" x14ac:dyDescent="0.25">
      <c r="A84" t="s">
        <v>462</v>
      </c>
      <c r="B84" s="1" t="s">
        <v>95</v>
      </c>
      <c r="C84" t="str">
        <f t="shared" ca="1" si="33"/>
        <v>BCHEXP</v>
      </c>
      <c r="D84" t="str">
        <f t="shared" ca="1" si="34"/>
        <v>Alberta-BC Intertie - Export</v>
      </c>
      <c r="E84" s="31">
        <f ca="1">'Module C Corrected'!CW84-'Module C Initial'!CW84</f>
        <v>0</v>
      </c>
      <c r="F84" s="31">
        <f ca="1">'Module C Corrected'!CX84-'Module C Initial'!CX84</f>
        <v>0</v>
      </c>
      <c r="G84" s="31">
        <f ca="1">'Module C Corrected'!CY84-'Module C Initial'!CY84</f>
        <v>0</v>
      </c>
      <c r="H84" s="31">
        <f ca="1">'Module C Corrected'!CZ84-'Module C Initial'!CZ84</f>
        <v>0</v>
      </c>
      <c r="I84" s="31">
        <f ca="1">'Module C Corrected'!DA84-'Module C Initial'!DA84</f>
        <v>0</v>
      </c>
      <c r="J84" s="31">
        <f ca="1">'Module C Corrected'!DB84-'Module C Initial'!DB84</f>
        <v>0</v>
      </c>
      <c r="K84" s="31">
        <f ca="1">'Module C Corrected'!DC84-'Module C Initial'!DC84</f>
        <v>0</v>
      </c>
      <c r="L84" s="31">
        <f ca="1">'Module C Corrected'!DD84-'Module C Initial'!DD84</f>
        <v>0</v>
      </c>
      <c r="M84" s="31">
        <f ca="1">'Module C Corrected'!DE84-'Module C Initial'!DE84</f>
        <v>0</v>
      </c>
      <c r="N84" s="31">
        <f ca="1">'Module C Corrected'!DF84-'Module C Initial'!DF84</f>
        <v>0</v>
      </c>
      <c r="O84" s="31">
        <f ca="1">'Module C Corrected'!DG84-'Module C Initial'!DG84</f>
        <v>0</v>
      </c>
      <c r="P84" s="31">
        <f ca="1">'Module C Corrected'!DH84-'Module C Initial'!DH84</f>
        <v>0</v>
      </c>
      <c r="Q84" s="32">
        <f ca="1">'Module C Corrected'!DI84-'Module C Initial'!DI84</f>
        <v>0</v>
      </c>
      <c r="R84" s="32">
        <f ca="1">'Module C Corrected'!DJ84-'Module C Initial'!DJ84</f>
        <v>0</v>
      </c>
      <c r="S84" s="32">
        <f ca="1">'Module C Corrected'!DK84-'Module C Initial'!DK84</f>
        <v>0</v>
      </c>
      <c r="T84" s="32">
        <f ca="1">'Module C Corrected'!DL84-'Module C Initial'!DL84</f>
        <v>0</v>
      </c>
      <c r="U84" s="32">
        <f ca="1">'Module C Corrected'!DM84-'Module C Initial'!DM84</f>
        <v>0</v>
      </c>
      <c r="V84" s="32">
        <f ca="1">'Module C Corrected'!DN84-'Module C Initial'!DN84</f>
        <v>0</v>
      </c>
      <c r="W84" s="32">
        <f ca="1">'Module C Corrected'!DO84-'Module C Initial'!DO84</f>
        <v>0</v>
      </c>
      <c r="X84" s="32">
        <f ca="1">'Module C Corrected'!DP84-'Module C Initial'!DP84</f>
        <v>0</v>
      </c>
      <c r="Y84" s="32">
        <f ca="1">'Module C Corrected'!DQ84-'Module C Initial'!DQ84</f>
        <v>0</v>
      </c>
      <c r="Z84" s="32">
        <f ca="1">'Module C Corrected'!DR84-'Module C Initial'!DR84</f>
        <v>0</v>
      </c>
      <c r="AA84" s="32">
        <f ca="1">'Module C Corrected'!DS84-'Module C Initial'!DS84</f>
        <v>0</v>
      </c>
      <c r="AB84" s="32">
        <f ca="1">'Module C Corrected'!DT84-'Module C Initial'!DT84</f>
        <v>0</v>
      </c>
      <c r="AC84" s="31">
        <f ca="1">'Module C Corrected'!DU84-'Module C Initial'!DU84</f>
        <v>0</v>
      </c>
      <c r="AD84" s="31">
        <f ca="1">'Module C Corrected'!DV84-'Module C Initial'!DV84</f>
        <v>0</v>
      </c>
      <c r="AE84" s="31">
        <f ca="1">'Module C Corrected'!DW84-'Module C Initial'!DW84</f>
        <v>0</v>
      </c>
      <c r="AF84" s="31">
        <f ca="1">'Module C Corrected'!DX84-'Module C Initial'!DX84</f>
        <v>0</v>
      </c>
      <c r="AG84" s="31">
        <f ca="1">'Module C Corrected'!DY84-'Module C Initial'!DY84</f>
        <v>0</v>
      </c>
      <c r="AH84" s="31">
        <f ca="1">'Module C Corrected'!DZ84-'Module C Initial'!DZ84</f>
        <v>0</v>
      </c>
      <c r="AI84" s="31">
        <f ca="1">'Module C Corrected'!EA84-'Module C Initial'!EA84</f>
        <v>0</v>
      </c>
      <c r="AJ84" s="31">
        <f ca="1">'Module C Corrected'!EB84-'Module C Initial'!EB84</f>
        <v>0</v>
      </c>
      <c r="AK84" s="31">
        <f ca="1">'Module C Corrected'!EC84-'Module C Initial'!EC84</f>
        <v>0</v>
      </c>
      <c r="AL84" s="31">
        <f ca="1">'Module C Corrected'!ED84-'Module C Initial'!ED84</f>
        <v>0</v>
      </c>
      <c r="AM84" s="31">
        <f ca="1">'Module C Corrected'!EE84-'Module C Initial'!EE84</f>
        <v>0</v>
      </c>
      <c r="AN84" s="31">
        <f ca="1">'Module C Corrected'!EF84-'Module C Initial'!EF84</f>
        <v>0</v>
      </c>
      <c r="AO84" s="32">
        <f t="shared" ca="1" si="32"/>
        <v>0</v>
      </c>
      <c r="AP84" s="32">
        <f t="shared" ca="1" si="32"/>
        <v>0</v>
      </c>
      <c r="AQ84" s="32">
        <f t="shared" ca="1" si="32"/>
        <v>0</v>
      </c>
      <c r="AR84" s="32">
        <f t="shared" ca="1" si="31"/>
        <v>0</v>
      </c>
      <c r="AS84" s="32">
        <f t="shared" ca="1" si="31"/>
        <v>0</v>
      </c>
      <c r="AT84" s="32">
        <f t="shared" ca="1" si="31"/>
        <v>0</v>
      </c>
      <c r="AU84" s="32">
        <f t="shared" ca="1" si="31"/>
        <v>0</v>
      </c>
      <c r="AV84" s="32">
        <f t="shared" ca="1" si="31"/>
        <v>0</v>
      </c>
      <c r="AW84" s="32">
        <f t="shared" ca="1" si="31"/>
        <v>0</v>
      </c>
      <c r="AX84" s="32">
        <f t="shared" ca="1" si="31"/>
        <v>0</v>
      </c>
      <c r="AY84" s="32">
        <f t="shared" ca="1" si="31"/>
        <v>0</v>
      </c>
      <c r="AZ84" s="32">
        <f t="shared" ca="1" si="31"/>
        <v>0</v>
      </c>
      <c r="BA84" s="31">
        <f t="shared" ca="1" si="57"/>
        <v>0</v>
      </c>
      <c r="BB84" s="31">
        <f t="shared" ca="1" si="35"/>
        <v>0</v>
      </c>
      <c r="BC84" s="31">
        <f t="shared" ca="1" si="36"/>
        <v>0</v>
      </c>
      <c r="BD84" s="31">
        <f t="shared" ca="1" si="37"/>
        <v>0</v>
      </c>
      <c r="BE84" s="31">
        <f t="shared" ca="1" si="38"/>
        <v>0</v>
      </c>
      <c r="BF84" s="31">
        <f t="shared" ca="1" si="39"/>
        <v>0</v>
      </c>
      <c r="BG84" s="31">
        <f t="shared" ca="1" si="40"/>
        <v>0</v>
      </c>
      <c r="BH84" s="31">
        <f t="shared" ca="1" si="41"/>
        <v>0</v>
      </c>
      <c r="BI84" s="31">
        <f t="shared" ca="1" si="42"/>
        <v>0</v>
      </c>
      <c r="BJ84" s="31">
        <f t="shared" ca="1" si="43"/>
        <v>0</v>
      </c>
      <c r="BK84" s="31">
        <f t="shared" ca="1" si="44"/>
        <v>0</v>
      </c>
      <c r="BL84" s="31">
        <f t="shared" ca="1" si="45"/>
        <v>0</v>
      </c>
      <c r="BM84" s="32">
        <f t="shared" ca="1" si="58"/>
        <v>0</v>
      </c>
      <c r="BN84" s="32">
        <f t="shared" ca="1" si="46"/>
        <v>0</v>
      </c>
      <c r="BO84" s="32">
        <f t="shared" ca="1" si="47"/>
        <v>0</v>
      </c>
      <c r="BP84" s="32">
        <f t="shared" ca="1" si="48"/>
        <v>0</v>
      </c>
      <c r="BQ84" s="32">
        <f t="shared" ca="1" si="49"/>
        <v>0</v>
      </c>
      <c r="BR84" s="32">
        <f t="shared" ca="1" si="50"/>
        <v>0</v>
      </c>
      <c r="BS84" s="32">
        <f t="shared" ca="1" si="51"/>
        <v>0</v>
      </c>
      <c r="BT84" s="32">
        <f t="shared" ca="1" si="52"/>
        <v>0</v>
      </c>
      <c r="BU84" s="32">
        <f t="shared" ca="1" si="53"/>
        <v>0</v>
      </c>
      <c r="BV84" s="32">
        <f t="shared" ca="1" si="54"/>
        <v>0</v>
      </c>
      <c r="BW84" s="32">
        <f t="shared" ca="1" si="55"/>
        <v>0</v>
      </c>
      <c r="BX84" s="32">
        <f t="shared" ca="1" si="56"/>
        <v>0</v>
      </c>
    </row>
    <row r="85" spans="1:76" x14ac:dyDescent="0.25">
      <c r="A85" t="s">
        <v>463</v>
      </c>
      <c r="B85" s="1" t="s">
        <v>83</v>
      </c>
      <c r="C85" t="str">
        <f t="shared" ca="1" si="33"/>
        <v>NEP1</v>
      </c>
      <c r="D85" t="str">
        <f t="shared" ca="1" si="34"/>
        <v>Ghost Pine Wind Facility</v>
      </c>
      <c r="E85" s="31">
        <f ca="1">'Module C Corrected'!CW85-'Module C Initial'!CW85</f>
        <v>0</v>
      </c>
      <c r="F85" s="31">
        <f ca="1">'Module C Corrected'!CX85-'Module C Initial'!CX85</f>
        <v>0</v>
      </c>
      <c r="G85" s="31">
        <f ca="1">'Module C Corrected'!CY85-'Module C Initial'!CY85</f>
        <v>0</v>
      </c>
      <c r="H85" s="31">
        <f ca="1">'Module C Corrected'!CZ85-'Module C Initial'!CZ85</f>
        <v>0</v>
      </c>
      <c r="I85" s="31">
        <f ca="1">'Module C Corrected'!DA85-'Module C Initial'!DA85</f>
        <v>0</v>
      </c>
      <c r="J85" s="31">
        <f ca="1">'Module C Corrected'!DB85-'Module C Initial'!DB85</f>
        <v>0</v>
      </c>
      <c r="K85" s="31">
        <f ca="1">'Module C Corrected'!DC85-'Module C Initial'!DC85</f>
        <v>0</v>
      </c>
      <c r="L85" s="31">
        <f ca="1">'Module C Corrected'!DD85-'Module C Initial'!DD85</f>
        <v>0</v>
      </c>
      <c r="M85" s="31">
        <f ca="1">'Module C Corrected'!DE85-'Module C Initial'!DE85</f>
        <v>0</v>
      </c>
      <c r="N85" s="31">
        <f ca="1">'Module C Corrected'!DF85-'Module C Initial'!DF85</f>
        <v>0</v>
      </c>
      <c r="O85" s="31">
        <f ca="1">'Module C Corrected'!DG85-'Module C Initial'!DG85</f>
        <v>0</v>
      </c>
      <c r="P85" s="31">
        <f ca="1">'Module C Corrected'!DH85-'Module C Initial'!DH85</f>
        <v>0</v>
      </c>
      <c r="Q85" s="32">
        <f ca="1">'Module C Corrected'!DI85-'Module C Initial'!DI85</f>
        <v>0</v>
      </c>
      <c r="R85" s="32">
        <f ca="1">'Module C Corrected'!DJ85-'Module C Initial'!DJ85</f>
        <v>0</v>
      </c>
      <c r="S85" s="32">
        <f ca="1">'Module C Corrected'!DK85-'Module C Initial'!DK85</f>
        <v>0</v>
      </c>
      <c r="T85" s="32">
        <f ca="1">'Module C Corrected'!DL85-'Module C Initial'!DL85</f>
        <v>0</v>
      </c>
      <c r="U85" s="32">
        <f ca="1">'Module C Corrected'!DM85-'Module C Initial'!DM85</f>
        <v>0</v>
      </c>
      <c r="V85" s="32">
        <f ca="1">'Module C Corrected'!DN85-'Module C Initial'!DN85</f>
        <v>0</v>
      </c>
      <c r="W85" s="32">
        <f ca="1">'Module C Corrected'!DO85-'Module C Initial'!DO85</f>
        <v>0</v>
      </c>
      <c r="X85" s="32">
        <f ca="1">'Module C Corrected'!DP85-'Module C Initial'!DP85</f>
        <v>0</v>
      </c>
      <c r="Y85" s="32">
        <f ca="1">'Module C Corrected'!DQ85-'Module C Initial'!DQ85</f>
        <v>0</v>
      </c>
      <c r="Z85" s="32">
        <f ca="1">'Module C Corrected'!DR85-'Module C Initial'!DR85</f>
        <v>0</v>
      </c>
      <c r="AA85" s="32">
        <f ca="1">'Module C Corrected'!DS85-'Module C Initial'!DS85</f>
        <v>0</v>
      </c>
      <c r="AB85" s="32">
        <f ca="1">'Module C Corrected'!DT85-'Module C Initial'!DT85</f>
        <v>0</v>
      </c>
      <c r="AC85" s="31">
        <f ca="1">'Module C Corrected'!DU85-'Module C Initial'!DU85</f>
        <v>0</v>
      </c>
      <c r="AD85" s="31">
        <f ca="1">'Module C Corrected'!DV85-'Module C Initial'!DV85</f>
        <v>0</v>
      </c>
      <c r="AE85" s="31">
        <f ca="1">'Module C Corrected'!DW85-'Module C Initial'!DW85</f>
        <v>0</v>
      </c>
      <c r="AF85" s="31">
        <f ca="1">'Module C Corrected'!DX85-'Module C Initial'!DX85</f>
        <v>0</v>
      </c>
      <c r="AG85" s="31">
        <f ca="1">'Module C Corrected'!DY85-'Module C Initial'!DY85</f>
        <v>0</v>
      </c>
      <c r="AH85" s="31">
        <f ca="1">'Module C Corrected'!DZ85-'Module C Initial'!DZ85</f>
        <v>0</v>
      </c>
      <c r="AI85" s="31">
        <f ca="1">'Module C Corrected'!EA85-'Module C Initial'!EA85</f>
        <v>0</v>
      </c>
      <c r="AJ85" s="31">
        <f ca="1">'Module C Corrected'!EB85-'Module C Initial'!EB85</f>
        <v>0</v>
      </c>
      <c r="AK85" s="31">
        <f ca="1">'Module C Corrected'!EC85-'Module C Initial'!EC85</f>
        <v>0</v>
      </c>
      <c r="AL85" s="31">
        <f ca="1">'Module C Corrected'!ED85-'Module C Initial'!ED85</f>
        <v>0</v>
      </c>
      <c r="AM85" s="31">
        <f ca="1">'Module C Corrected'!EE85-'Module C Initial'!EE85</f>
        <v>0</v>
      </c>
      <c r="AN85" s="31">
        <f ca="1">'Module C Corrected'!EF85-'Module C Initial'!EF85</f>
        <v>0</v>
      </c>
      <c r="AO85" s="32">
        <f t="shared" ca="1" si="32"/>
        <v>0</v>
      </c>
      <c r="AP85" s="32">
        <f t="shared" ca="1" si="32"/>
        <v>0</v>
      </c>
      <c r="AQ85" s="32">
        <f t="shared" ca="1" si="32"/>
        <v>0</v>
      </c>
      <c r="AR85" s="32">
        <f t="shared" ca="1" si="31"/>
        <v>0</v>
      </c>
      <c r="AS85" s="32">
        <f t="shared" ca="1" si="31"/>
        <v>0</v>
      </c>
      <c r="AT85" s="32">
        <f t="shared" ca="1" si="31"/>
        <v>0</v>
      </c>
      <c r="AU85" s="32">
        <f t="shared" ca="1" si="31"/>
        <v>0</v>
      </c>
      <c r="AV85" s="32">
        <f t="shared" ca="1" si="31"/>
        <v>0</v>
      </c>
      <c r="AW85" s="32">
        <f t="shared" ca="1" si="31"/>
        <v>0</v>
      </c>
      <c r="AX85" s="32">
        <f t="shared" ca="1" si="31"/>
        <v>0</v>
      </c>
      <c r="AY85" s="32">
        <f t="shared" ca="1" si="31"/>
        <v>0</v>
      </c>
      <c r="AZ85" s="32">
        <f t="shared" ca="1" si="31"/>
        <v>0</v>
      </c>
      <c r="BA85" s="31">
        <f t="shared" ca="1" si="57"/>
        <v>0</v>
      </c>
      <c r="BB85" s="31">
        <f t="shared" ca="1" si="35"/>
        <v>0</v>
      </c>
      <c r="BC85" s="31">
        <f t="shared" ca="1" si="36"/>
        <v>0</v>
      </c>
      <c r="BD85" s="31">
        <f t="shared" ca="1" si="37"/>
        <v>0</v>
      </c>
      <c r="BE85" s="31">
        <f t="shared" ca="1" si="38"/>
        <v>0</v>
      </c>
      <c r="BF85" s="31">
        <f t="shared" ca="1" si="39"/>
        <v>0</v>
      </c>
      <c r="BG85" s="31">
        <f t="shared" ca="1" si="40"/>
        <v>0</v>
      </c>
      <c r="BH85" s="31">
        <f t="shared" ca="1" si="41"/>
        <v>0</v>
      </c>
      <c r="BI85" s="31">
        <f t="shared" ca="1" si="42"/>
        <v>0</v>
      </c>
      <c r="BJ85" s="31">
        <f t="shared" ca="1" si="43"/>
        <v>0</v>
      </c>
      <c r="BK85" s="31">
        <f t="shared" ca="1" si="44"/>
        <v>0</v>
      </c>
      <c r="BL85" s="31">
        <f t="shared" ca="1" si="45"/>
        <v>0</v>
      </c>
      <c r="BM85" s="32">
        <f t="shared" ca="1" si="58"/>
        <v>0</v>
      </c>
      <c r="BN85" s="32">
        <f t="shared" ca="1" si="46"/>
        <v>0</v>
      </c>
      <c r="BO85" s="32">
        <f t="shared" ca="1" si="47"/>
        <v>0</v>
      </c>
      <c r="BP85" s="32">
        <f t="shared" ca="1" si="48"/>
        <v>0</v>
      </c>
      <c r="BQ85" s="32">
        <f t="shared" ca="1" si="49"/>
        <v>0</v>
      </c>
      <c r="BR85" s="32">
        <f t="shared" ca="1" si="50"/>
        <v>0</v>
      </c>
      <c r="BS85" s="32">
        <f t="shared" ca="1" si="51"/>
        <v>0</v>
      </c>
      <c r="BT85" s="32">
        <f t="shared" ca="1" si="52"/>
        <v>0</v>
      </c>
      <c r="BU85" s="32">
        <f t="shared" ca="1" si="53"/>
        <v>0</v>
      </c>
      <c r="BV85" s="32">
        <f t="shared" ca="1" si="54"/>
        <v>0</v>
      </c>
      <c r="BW85" s="32">
        <f t="shared" ca="1" si="55"/>
        <v>0</v>
      </c>
      <c r="BX85" s="32">
        <f t="shared" ca="1" si="56"/>
        <v>0</v>
      </c>
    </row>
    <row r="86" spans="1:76" x14ac:dyDescent="0.25">
      <c r="A86" t="s">
        <v>464</v>
      </c>
      <c r="B86" s="1" t="s">
        <v>22</v>
      </c>
      <c r="C86" t="str">
        <f t="shared" ca="1" si="33"/>
        <v>NOVAGEN15M</v>
      </c>
      <c r="D86" t="str">
        <f t="shared" ca="1" si="34"/>
        <v>Joffre Industrial System</v>
      </c>
      <c r="E86" s="31">
        <f ca="1">'Module C Corrected'!CW86-'Module C Initial'!CW86</f>
        <v>356.10999999999694</v>
      </c>
      <c r="F86" s="31">
        <f ca="1">'Module C Corrected'!CX86-'Module C Initial'!CX86</f>
        <v>349.14000000000306</v>
      </c>
      <c r="G86" s="31">
        <f ca="1">'Module C Corrected'!CY86-'Module C Initial'!CY86</f>
        <v>340.34000000000015</v>
      </c>
      <c r="H86" s="31">
        <f ca="1">'Module C Corrected'!CZ86-'Module C Initial'!CZ86</f>
        <v>993.93000000000029</v>
      </c>
      <c r="I86" s="31">
        <f ca="1">'Module C Corrected'!DA86-'Module C Initial'!DA86</f>
        <v>2971.4300000000076</v>
      </c>
      <c r="J86" s="31">
        <f ca="1">'Module C Corrected'!DB86-'Module C Initial'!DB86</f>
        <v>731.88000000000102</v>
      </c>
      <c r="K86" s="31">
        <f ca="1">'Module C Corrected'!DC86-'Module C Initial'!DC86</f>
        <v>718.34999999999854</v>
      </c>
      <c r="L86" s="31">
        <f ca="1">'Module C Corrected'!DD86-'Module C Initial'!DD86</f>
        <v>533.7599999999984</v>
      </c>
      <c r="M86" s="31">
        <f ca="1">'Module C Corrected'!DE86-'Module C Initial'!DE86</f>
        <v>238.18000000000029</v>
      </c>
      <c r="N86" s="31">
        <f ca="1">'Module C Corrected'!DF86-'Module C Initial'!DF86</f>
        <v>494.98999999999796</v>
      </c>
      <c r="O86" s="31">
        <f ca="1">'Module C Corrected'!DG86-'Module C Initial'!DG86</f>
        <v>739.7699999999968</v>
      </c>
      <c r="P86" s="31">
        <f ca="1">'Module C Corrected'!DH86-'Module C Initial'!DH86</f>
        <v>993.58999999999651</v>
      </c>
      <c r="Q86" s="32">
        <f ca="1">'Module C Corrected'!DI86-'Module C Initial'!DI86</f>
        <v>17.799999999999955</v>
      </c>
      <c r="R86" s="32">
        <f ca="1">'Module C Corrected'!DJ86-'Module C Initial'!DJ86</f>
        <v>17.45999999999998</v>
      </c>
      <c r="S86" s="32">
        <f ca="1">'Module C Corrected'!DK86-'Module C Initial'!DK86</f>
        <v>17.020000000000039</v>
      </c>
      <c r="T86" s="32">
        <f ca="1">'Module C Corrected'!DL86-'Module C Initial'!DL86</f>
        <v>49.699999999999818</v>
      </c>
      <c r="U86" s="32">
        <f ca="1">'Module C Corrected'!DM86-'Module C Initial'!DM86</f>
        <v>148.56999999999971</v>
      </c>
      <c r="V86" s="32">
        <f ca="1">'Module C Corrected'!DN86-'Module C Initial'!DN86</f>
        <v>36.590000000000146</v>
      </c>
      <c r="W86" s="32">
        <f ca="1">'Module C Corrected'!DO86-'Module C Initial'!DO86</f>
        <v>35.920000000000073</v>
      </c>
      <c r="X86" s="32">
        <f ca="1">'Module C Corrected'!DP86-'Module C Initial'!DP86</f>
        <v>26.690000000000055</v>
      </c>
      <c r="Y86" s="32">
        <f ca="1">'Module C Corrected'!DQ86-'Module C Initial'!DQ86</f>
        <v>11.910000000000082</v>
      </c>
      <c r="Z86" s="32">
        <f ca="1">'Module C Corrected'!DR86-'Module C Initial'!DR86</f>
        <v>24.75</v>
      </c>
      <c r="AA86" s="32">
        <f ca="1">'Module C Corrected'!DS86-'Module C Initial'!DS86</f>
        <v>36.989999999999782</v>
      </c>
      <c r="AB86" s="32">
        <f ca="1">'Module C Corrected'!DT86-'Module C Initial'!DT86</f>
        <v>49.680000000000291</v>
      </c>
      <c r="AC86" s="31">
        <f ca="1">'Module C Corrected'!DU86-'Module C Initial'!DU86</f>
        <v>105.36000000000013</v>
      </c>
      <c r="AD86" s="31">
        <f ca="1">'Module C Corrected'!DV86-'Module C Initial'!DV86</f>
        <v>102.71000000000004</v>
      </c>
      <c r="AE86" s="31">
        <f ca="1">'Module C Corrected'!DW86-'Module C Initial'!DW86</f>
        <v>99.599999999999909</v>
      </c>
      <c r="AF86" s="31">
        <f ca="1">'Module C Corrected'!DX86-'Module C Initial'!DX86</f>
        <v>289.17000000000007</v>
      </c>
      <c r="AG86" s="31">
        <f ca="1">'Module C Corrected'!DY86-'Module C Initial'!DY86</f>
        <v>859.61000000000058</v>
      </c>
      <c r="AH86" s="31">
        <f ca="1">'Module C Corrected'!DZ86-'Module C Initial'!DZ86</f>
        <v>210.48999999999978</v>
      </c>
      <c r="AI86" s="31">
        <f ca="1">'Module C Corrected'!EA86-'Module C Initial'!EA86</f>
        <v>205.27000000000044</v>
      </c>
      <c r="AJ86" s="31">
        <f ca="1">'Module C Corrected'!EB86-'Module C Initial'!EB86</f>
        <v>151.39000000000033</v>
      </c>
      <c r="AK86" s="31">
        <f ca="1">'Module C Corrected'!EC86-'Module C Initial'!EC86</f>
        <v>67.050000000000182</v>
      </c>
      <c r="AL86" s="31">
        <f ca="1">'Module C Corrected'!ED86-'Module C Initial'!ED86</f>
        <v>138.22000000000025</v>
      </c>
      <c r="AM86" s="31">
        <f ca="1">'Module C Corrected'!EE86-'Module C Initial'!EE86</f>
        <v>204.83999999999833</v>
      </c>
      <c r="AN86" s="31">
        <f ca="1">'Module C Corrected'!EF86-'Module C Initial'!EF86</f>
        <v>272.88999999999942</v>
      </c>
      <c r="AO86" s="32">
        <f t="shared" ca="1" si="32"/>
        <v>479.26999999999703</v>
      </c>
      <c r="AP86" s="32">
        <f t="shared" ca="1" si="32"/>
        <v>469.31000000000307</v>
      </c>
      <c r="AQ86" s="32">
        <f t="shared" ca="1" si="32"/>
        <v>456.96000000000009</v>
      </c>
      <c r="AR86" s="32">
        <f t="shared" ca="1" si="31"/>
        <v>1332.8000000000002</v>
      </c>
      <c r="AS86" s="32">
        <f t="shared" ca="1" si="31"/>
        <v>3979.6100000000079</v>
      </c>
      <c r="AT86" s="32">
        <f t="shared" ca="1" si="31"/>
        <v>978.96000000000095</v>
      </c>
      <c r="AU86" s="32">
        <f t="shared" ca="1" si="31"/>
        <v>959.53999999999905</v>
      </c>
      <c r="AV86" s="32">
        <f t="shared" ca="1" si="31"/>
        <v>711.83999999999878</v>
      </c>
      <c r="AW86" s="32">
        <f t="shared" ca="1" si="31"/>
        <v>317.14000000000055</v>
      </c>
      <c r="AX86" s="32">
        <f t="shared" ca="1" si="31"/>
        <v>657.95999999999822</v>
      </c>
      <c r="AY86" s="32">
        <f t="shared" ca="1" si="31"/>
        <v>981.59999999999491</v>
      </c>
      <c r="AZ86" s="32">
        <f t="shared" ca="1" si="31"/>
        <v>1316.1599999999962</v>
      </c>
      <c r="BA86" s="31">
        <f t="shared" ca="1" si="57"/>
        <v>5.91</v>
      </c>
      <c r="BB86" s="31">
        <f t="shared" ca="1" si="35"/>
        <v>5.8</v>
      </c>
      <c r="BC86" s="31">
        <f t="shared" ca="1" si="36"/>
        <v>5.65</v>
      </c>
      <c r="BD86" s="31">
        <f t="shared" ca="1" si="37"/>
        <v>16.5</v>
      </c>
      <c r="BE86" s="31">
        <f t="shared" ca="1" si="38"/>
        <v>49.33</v>
      </c>
      <c r="BF86" s="31">
        <f t="shared" ca="1" si="39"/>
        <v>12.15</v>
      </c>
      <c r="BG86" s="31">
        <f t="shared" ca="1" si="40"/>
        <v>11.93</v>
      </c>
      <c r="BH86" s="31">
        <f t="shared" ca="1" si="41"/>
        <v>8.86</v>
      </c>
      <c r="BI86" s="31">
        <f t="shared" ca="1" si="42"/>
        <v>3.95</v>
      </c>
      <c r="BJ86" s="31">
        <f t="shared" ca="1" si="43"/>
        <v>8.2200000000000006</v>
      </c>
      <c r="BK86" s="31">
        <f t="shared" ca="1" si="44"/>
        <v>12.28</v>
      </c>
      <c r="BL86" s="31">
        <f t="shared" ca="1" si="45"/>
        <v>16.5</v>
      </c>
      <c r="BM86" s="32">
        <f t="shared" ca="1" si="58"/>
        <v>485.17999999999705</v>
      </c>
      <c r="BN86" s="32">
        <f t="shared" ca="1" si="46"/>
        <v>475.11000000000308</v>
      </c>
      <c r="BO86" s="32">
        <f t="shared" ca="1" si="47"/>
        <v>462.61000000000007</v>
      </c>
      <c r="BP86" s="32">
        <f t="shared" ca="1" si="48"/>
        <v>1349.3000000000002</v>
      </c>
      <c r="BQ86" s="32">
        <f t="shared" ca="1" si="49"/>
        <v>4028.9400000000078</v>
      </c>
      <c r="BR86" s="32">
        <f t="shared" ca="1" si="50"/>
        <v>991.11000000000092</v>
      </c>
      <c r="BS86" s="32">
        <f t="shared" ca="1" si="51"/>
        <v>971.469999999999</v>
      </c>
      <c r="BT86" s="32">
        <f t="shared" ca="1" si="52"/>
        <v>720.69999999999879</v>
      </c>
      <c r="BU86" s="32">
        <f t="shared" ca="1" si="53"/>
        <v>321.09000000000054</v>
      </c>
      <c r="BV86" s="32">
        <f t="shared" ca="1" si="54"/>
        <v>666.17999999999824</v>
      </c>
      <c r="BW86" s="32">
        <f t="shared" ca="1" si="55"/>
        <v>993.87999999999488</v>
      </c>
      <c r="BX86" s="32">
        <f t="shared" ca="1" si="56"/>
        <v>1332.6599999999962</v>
      </c>
    </row>
    <row r="87" spans="1:76" x14ac:dyDescent="0.25">
      <c r="A87" t="s">
        <v>465</v>
      </c>
      <c r="B87" s="1" t="s">
        <v>101</v>
      </c>
      <c r="C87" t="str">
        <f t="shared" ca="1" si="33"/>
        <v>NPC1</v>
      </c>
      <c r="D87" t="str">
        <f t="shared" ca="1" si="34"/>
        <v>Northstone Power</v>
      </c>
      <c r="E87" s="31">
        <f ca="1">'Module C Corrected'!CW87-'Module C Initial'!CW87</f>
        <v>0</v>
      </c>
      <c r="F87" s="31">
        <f ca="1">'Module C Corrected'!CX87-'Module C Initial'!CX87</f>
        <v>0</v>
      </c>
      <c r="G87" s="31">
        <f ca="1">'Module C Corrected'!CY87-'Module C Initial'!CY87</f>
        <v>0</v>
      </c>
      <c r="H87" s="31">
        <f ca="1">'Module C Corrected'!CZ87-'Module C Initial'!CZ87</f>
        <v>0</v>
      </c>
      <c r="I87" s="31">
        <f ca="1">'Module C Corrected'!DA87-'Module C Initial'!DA87</f>
        <v>0</v>
      </c>
      <c r="J87" s="31">
        <f ca="1">'Module C Corrected'!DB87-'Module C Initial'!DB87</f>
        <v>0</v>
      </c>
      <c r="K87" s="31">
        <f ca="1">'Module C Corrected'!DC87-'Module C Initial'!DC87</f>
        <v>0</v>
      </c>
      <c r="L87" s="31">
        <f ca="1">'Module C Corrected'!DD87-'Module C Initial'!DD87</f>
        <v>0</v>
      </c>
      <c r="M87" s="31">
        <f ca="1">'Module C Corrected'!DE87-'Module C Initial'!DE87</f>
        <v>0</v>
      </c>
      <c r="N87" s="31">
        <f ca="1">'Module C Corrected'!DF87-'Module C Initial'!DF87</f>
        <v>0</v>
      </c>
      <c r="O87" s="31">
        <f ca="1">'Module C Corrected'!DG87-'Module C Initial'!DG87</f>
        <v>0</v>
      </c>
      <c r="P87" s="31">
        <f ca="1">'Module C Corrected'!DH87-'Module C Initial'!DH87</f>
        <v>0</v>
      </c>
      <c r="Q87" s="32">
        <f ca="1">'Module C Corrected'!DI87-'Module C Initial'!DI87</f>
        <v>0</v>
      </c>
      <c r="R87" s="32">
        <f ca="1">'Module C Corrected'!DJ87-'Module C Initial'!DJ87</f>
        <v>0</v>
      </c>
      <c r="S87" s="32">
        <f ca="1">'Module C Corrected'!DK87-'Module C Initial'!DK87</f>
        <v>0</v>
      </c>
      <c r="T87" s="32">
        <f ca="1">'Module C Corrected'!DL87-'Module C Initial'!DL87</f>
        <v>0</v>
      </c>
      <c r="U87" s="32">
        <f ca="1">'Module C Corrected'!DM87-'Module C Initial'!DM87</f>
        <v>0</v>
      </c>
      <c r="V87" s="32">
        <f ca="1">'Module C Corrected'!DN87-'Module C Initial'!DN87</f>
        <v>0</v>
      </c>
      <c r="W87" s="32">
        <f ca="1">'Module C Corrected'!DO87-'Module C Initial'!DO87</f>
        <v>0</v>
      </c>
      <c r="X87" s="32">
        <f ca="1">'Module C Corrected'!DP87-'Module C Initial'!DP87</f>
        <v>0</v>
      </c>
      <c r="Y87" s="32">
        <f ca="1">'Module C Corrected'!DQ87-'Module C Initial'!DQ87</f>
        <v>0</v>
      </c>
      <c r="Z87" s="32">
        <f ca="1">'Module C Corrected'!DR87-'Module C Initial'!DR87</f>
        <v>0</v>
      </c>
      <c r="AA87" s="32">
        <f ca="1">'Module C Corrected'!DS87-'Module C Initial'!DS87</f>
        <v>0</v>
      </c>
      <c r="AB87" s="32">
        <f ca="1">'Module C Corrected'!DT87-'Module C Initial'!DT87</f>
        <v>0</v>
      </c>
      <c r="AC87" s="31">
        <f ca="1">'Module C Corrected'!DU87-'Module C Initial'!DU87</f>
        <v>0</v>
      </c>
      <c r="AD87" s="31">
        <f ca="1">'Module C Corrected'!DV87-'Module C Initial'!DV87</f>
        <v>0</v>
      </c>
      <c r="AE87" s="31">
        <f ca="1">'Module C Corrected'!DW87-'Module C Initial'!DW87</f>
        <v>0</v>
      </c>
      <c r="AF87" s="31">
        <f ca="1">'Module C Corrected'!DX87-'Module C Initial'!DX87</f>
        <v>0</v>
      </c>
      <c r="AG87" s="31">
        <f ca="1">'Module C Corrected'!DY87-'Module C Initial'!DY87</f>
        <v>0</v>
      </c>
      <c r="AH87" s="31">
        <f ca="1">'Module C Corrected'!DZ87-'Module C Initial'!DZ87</f>
        <v>0</v>
      </c>
      <c r="AI87" s="31">
        <f ca="1">'Module C Corrected'!EA87-'Module C Initial'!EA87</f>
        <v>0</v>
      </c>
      <c r="AJ87" s="31">
        <f ca="1">'Module C Corrected'!EB87-'Module C Initial'!EB87</f>
        <v>0</v>
      </c>
      <c r="AK87" s="31">
        <f ca="1">'Module C Corrected'!EC87-'Module C Initial'!EC87</f>
        <v>0</v>
      </c>
      <c r="AL87" s="31">
        <f ca="1">'Module C Corrected'!ED87-'Module C Initial'!ED87</f>
        <v>0</v>
      </c>
      <c r="AM87" s="31">
        <f ca="1">'Module C Corrected'!EE87-'Module C Initial'!EE87</f>
        <v>0</v>
      </c>
      <c r="AN87" s="31">
        <f ca="1">'Module C Corrected'!EF87-'Module C Initial'!EF87</f>
        <v>0</v>
      </c>
      <c r="AO87" s="32">
        <f t="shared" ca="1" si="32"/>
        <v>0</v>
      </c>
      <c r="AP87" s="32">
        <f t="shared" ca="1" si="32"/>
        <v>0</v>
      </c>
      <c r="AQ87" s="32">
        <f t="shared" ca="1" si="32"/>
        <v>0</v>
      </c>
      <c r="AR87" s="32">
        <f t="shared" ca="1" si="31"/>
        <v>0</v>
      </c>
      <c r="AS87" s="32">
        <f t="shared" ca="1" si="31"/>
        <v>0</v>
      </c>
      <c r="AT87" s="32">
        <f t="shared" ca="1" si="31"/>
        <v>0</v>
      </c>
      <c r="AU87" s="32">
        <f t="shared" ca="1" si="31"/>
        <v>0</v>
      </c>
      <c r="AV87" s="32">
        <f t="shared" ca="1" si="31"/>
        <v>0</v>
      </c>
      <c r="AW87" s="32">
        <f t="shared" ca="1" si="31"/>
        <v>0</v>
      </c>
      <c r="AX87" s="32">
        <f t="shared" ca="1" si="31"/>
        <v>0</v>
      </c>
      <c r="AY87" s="32">
        <f t="shared" ca="1" si="31"/>
        <v>0</v>
      </c>
      <c r="AZ87" s="32">
        <f t="shared" ca="1" si="31"/>
        <v>0</v>
      </c>
      <c r="BA87" s="31">
        <f t="shared" ca="1" si="57"/>
        <v>0</v>
      </c>
      <c r="BB87" s="31">
        <f t="shared" ca="1" si="35"/>
        <v>0</v>
      </c>
      <c r="BC87" s="31">
        <f t="shared" ca="1" si="36"/>
        <v>0</v>
      </c>
      <c r="BD87" s="31">
        <f t="shared" ca="1" si="37"/>
        <v>0</v>
      </c>
      <c r="BE87" s="31">
        <f t="shared" ca="1" si="38"/>
        <v>0</v>
      </c>
      <c r="BF87" s="31">
        <f t="shared" ca="1" si="39"/>
        <v>0</v>
      </c>
      <c r="BG87" s="31">
        <f t="shared" ca="1" si="40"/>
        <v>0</v>
      </c>
      <c r="BH87" s="31">
        <f t="shared" ca="1" si="41"/>
        <v>0</v>
      </c>
      <c r="BI87" s="31">
        <f t="shared" ca="1" si="42"/>
        <v>0</v>
      </c>
      <c r="BJ87" s="31">
        <f t="shared" ca="1" si="43"/>
        <v>0</v>
      </c>
      <c r="BK87" s="31">
        <f t="shared" ca="1" si="44"/>
        <v>0</v>
      </c>
      <c r="BL87" s="31">
        <f t="shared" ca="1" si="45"/>
        <v>0</v>
      </c>
      <c r="BM87" s="32">
        <f t="shared" ca="1" si="58"/>
        <v>0</v>
      </c>
      <c r="BN87" s="32">
        <f t="shared" ca="1" si="46"/>
        <v>0</v>
      </c>
      <c r="BO87" s="32">
        <f t="shared" ca="1" si="47"/>
        <v>0</v>
      </c>
      <c r="BP87" s="32">
        <f t="shared" ca="1" si="48"/>
        <v>0</v>
      </c>
      <c r="BQ87" s="32">
        <f t="shared" ca="1" si="49"/>
        <v>0</v>
      </c>
      <c r="BR87" s="32">
        <f t="shared" ca="1" si="50"/>
        <v>0</v>
      </c>
      <c r="BS87" s="32">
        <f t="shared" ca="1" si="51"/>
        <v>0</v>
      </c>
      <c r="BT87" s="32">
        <f t="shared" ca="1" si="52"/>
        <v>0</v>
      </c>
      <c r="BU87" s="32">
        <f t="shared" ca="1" si="53"/>
        <v>0</v>
      </c>
      <c r="BV87" s="32">
        <f t="shared" ca="1" si="54"/>
        <v>0</v>
      </c>
      <c r="BW87" s="32">
        <f t="shared" ca="1" si="55"/>
        <v>0</v>
      </c>
      <c r="BX87" s="32">
        <f t="shared" ca="1" si="56"/>
        <v>0</v>
      </c>
    </row>
    <row r="88" spans="1:76" x14ac:dyDescent="0.25">
      <c r="A88" t="s">
        <v>466</v>
      </c>
      <c r="B88" s="1" t="s">
        <v>82</v>
      </c>
      <c r="C88" t="str">
        <f t="shared" ca="1" si="33"/>
        <v>NPP1</v>
      </c>
      <c r="D88" t="str">
        <f t="shared" ca="1" si="34"/>
        <v>Northern Prairie Power Project</v>
      </c>
      <c r="E88" s="31">
        <f ca="1">'Module C Corrected'!CW88-'Module C Initial'!CW88</f>
        <v>0</v>
      </c>
      <c r="F88" s="31">
        <f ca="1">'Module C Corrected'!CX88-'Module C Initial'!CX88</f>
        <v>-1.9999999999999574E-2</v>
      </c>
      <c r="G88" s="31">
        <f ca="1">'Module C Corrected'!CY88-'Module C Initial'!CY88</f>
        <v>-0.51999999999998181</v>
      </c>
      <c r="H88" s="31">
        <f ca="1">'Module C Corrected'!CZ88-'Module C Initial'!CZ88</f>
        <v>-18.020000000000437</v>
      </c>
      <c r="I88" s="31">
        <f ca="1">'Module C Corrected'!DA88-'Module C Initial'!DA88</f>
        <v>-1031.6599999999162</v>
      </c>
      <c r="J88" s="31">
        <f ca="1">'Module C Corrected'!DB88-'Module C Initial'!DB88</f>
        <v>-252.72999999998137</v>
      </c>
      <c r="K88" s="31">
        <f ca="1">'Module C Corrected'!DC88-'Module C Initial'!DC88</f>
        <v>-144.5</v>
      </c>
      <c r="L88" s="31">
        <f ca="1">'Module C Corrected'!DD88-'Module C Initial'!DD88</f>
        <v>-154.91999999999825</v>
      </c>
      <c r="M88" s="31">
        <f ca="1">'Module C Corrected'!DE88-'Module C Initial'!DE88</f>
        <v>-27.290000000000873</v>
      </c>
      <c r="N88" s="31">
        <f ca="1">'Module C Corrected'!DF88-'Module C Initial'!DF88</f>
        <v>-39.75</v>
      </c>
      <c r="O88" s="31">
        <f ca="1">'Module C Corrected'!DG88-'Module C Initial'!DG88</f>
        <v>-259.44000000000233</v>
      </c>
      <c r="P88" s="31">
        <f ca="1">'Module C Corrected'!DH88-'Module C Initial'!DH88</f>
        <v>-372.60000000000582</v>
      </c>
      <c r="Q88" s="32">
        <f ca="1">'Module C Corrected'!DI88-'Module C Initial'!DI88</f>
        <v>0</v>
      </c>
      <c r="R88" s="32">
        <f ca="1">'Module C Corrected'!DJ88-'Module C Initial'!DJ88</f>
        <v>0</v>
      </c>
      <c r="S88" s="32">
        <f ca="1">'Module C Corrected'!DK88-'Module C Initial'!DK88</f>
        <v>-1.9999999999999574E-2</v>
      </c>
      <c r="T88" s="32">
        <f ca="1">'Module C Corrected'!DL88-'Module C Initial'!DL88</f>
        <v>-0.89999999999997726</v>
      </c>
      <c r="U88" s="32">
        <f ca="1">'Module C Corrected'!DM88-'Module C Initial'!DM88</f>
        <v>-51.579999999998108</v>
      </c>
      <c r="V88" s="32">
        <f ca="1">'Module C Corrected'!DN88-'Module C Initial'!DN88</f>
        <v>-12.640000000000327</v>
      </c>
      <c r="W88" s="32">
        <f ca="1">'Module C Corrected'!DO88-'Module C Initial'!DO88</f>
        <v>-7.2199999999997999</v>
      </c>
      <c r="X88" s="32">
        <f ca="1">'Module C Corrected'!DP88-'Module C Initial'!DP88</f>
        <v>-7.75</v>
      </c>
      <c r="Y88" s="32">
        <f ca="1">'Module C Corrected'!DQ88-'Module C Initial'!DQ88</f>
        <v>-1.3600000000000136</v>
      </c>
      <c r="Z88" s="32">
        <f ca="1">'Module C Corrected'!DR88-'Module C Initial'!DR88</f>
        <v>-1.9900000000000091</v>
      </c>
      <c r="AA88" s="32">
        <f ca="1">'Module C Corrected'!DS88-'Module C Initial'!DS88</f>
        <v>-12.970000000000255</v>
      </c>
      <c r="AB88" s="32">
        <f ca="1">'Module C Corrected'!DT88-'Module C Initial'!DT88</f>
        <v>-18.630000000000109</v>
      </c>
      <c r="AC88" s="31">
        <f ca="1">'Module C Corrected'!DU88-'Module C Initial'!DU88</f>
        <v>0</v>
      </c>
      <c r="AD88" s="31">
        <f ca="1">'Module C Corrected'!DV88-'Module C Initial'!DV88</f>
        <v>-1.0000000000000009E-2</v>
      </c>
      <c r="AE88" s="31">
        <f ca="1">'Module C Corrected'!DW88-'Module C Initial'!DW88</f>
        <v>-0.14999999999999858</v>
      </c>
      <c r="AF88" s="31">
        <f ca="1">'Module C Corrected'!DX88-'Module C Initial'!DX88</f>
        <v>-5.25</v>
      </c>
      <c r="AG88" s="31">
        <f ca="1">'Module C Corrected'!DY88-'Module C Initial'!DY88</f>
        <v>-298.4600000000064</v>
      </c>
      <c r="AH88" s="31">
        <f ca="1">'Module C Corrected'!DZ88-'Module C Initial'!DZ88</f>
        <v>-72.68999999999869</v>
      </c>
      <c r="AI88" s="31">
        <f ca="1">'Module C Corrected'!EA88-'Module C Initial'!EA88</f>
        <v>-41.289999999999054</v>
      </c>
      <c r="AJ88" s="31">
        <f ca="1">'Module C Corrected'!EB88-'Module C Initial'!EB88</f>
        <v>-43.93999999999869</v>
      </c>
      <c r="AK88" s="31">
        <f ca="1">'Module C Corrected'!EC88-'Module C Initial'!EC88</f>
        <v>-7.6900000000000546</v>
      </c>
      <c r="AL88" s="31">
        <f ca="1">'Module C Corrected'!ED88-'Module C Initial'!ED88</f>
        <v>-11.100000000000364</v>
      </c>
      <c r="AM88" s="31">
        <f ca="1">'Module C Corrected'!EE88-'Module C Initial'!EE88</f>
        <v>-71.840000000000146</v>
      </c>
      <c r="AN88" s="31">
        <f ca="1">'Module C Corrected'!EF88-'Module C Initial'!EF88</f>
        <v>-102.32999999999447</v>
      </c>
      <c r="AO88" s="32">
        <f t="shared" ca="1" si="32"/>
        <v>0</v>
      </c>
      <c r="AP88" s="32">
        <f t="shared" ca="1" si="32"/>
        <v>-2.9999999999999583E-2</v>
      </c>
      <c r="AQ88" s="32">
        <f t="shared" ca="1" si="32"/>
        <v>-0.68999999999997996</v>
      </c>
      <c r="AR88" s="32">
        <f t="shared" ca="1" si="31"/>
        <v>-24.170000000000414</v>
      </c>
      <c r="AS88" s="32">
        <f t="shared" ca="1" si="31"/>
        <v>-1381.6999999999207</v>
      </c>
      <c r="AT88" s="32">
        <f t="shared" ca="1" si="31"/>
        <v>-338.05999999998039</v>
      </c>
      <c r="AU88" s="32">
        <f t="shared" ca="1" si="31"/>
        <v>-193.00999999999885</v>
      </c>
      <c r="AV88" s="32">
        <f t="shared" ca="1" si="31"/>
        <v>-206.60999999999694</v>
      </c>
      <c r="AW88" s="32">
        <f t="shared" ca="1" si="31"/>
        <v>-36.340000000000941</v>
      </c>
      <c r="AX88" s="32">
        <f t="shared" ca="1" si="31"/>
        <v>-52.840000000000373</v>
      </c>
      <c r="AY88" s="32">
        <f t="shared" ca="1" si="31"/>
        <v>-344.25000000000273</v>
      </c>
      <c r="AZ88" s="32">
        <f t="shared" ca="1" si="31"/>
        <v>-493.5600000000004</v>
      </c>
      <c r="BA88" s="31">
        <f t="shared" ca="1" si="57"/>
        <v>0</v>
      </c>
      <c r="BB88" s="31">
        <f t="shared" ca="1" si="35"/>
        <v>0</v>
      </c>
      <c r="BC88" s="31">
        <f t="shared" ca="1" si="36"/>
        <v>-0.01</v>
      </c>
      <c r="BD88" s="31">
        <f t="shared" ca="1" si="37"/>
        <v>-0.3</v>
      </c>
      <c r="BE88" s="31">
        <f t="shared" ca="1" si="38"/>
        <v>-17.13</v>
      </c>
      <c r="BF88" s="31">
        <f t="shared" ca="1" si="39"/>
        <v>-4.2</v>
      </c>
      <c r="BG88" s="31">
        <f t="shared" ca="1" si="40"/>
        <v>-2.4</v>
      </c>
      <c r="BH88" s="31">
        <f t="shared" ca="1" si="41"/>
        <v>-2.57</v>
      </c>
      <c r="BI88" s="31">
        <f t="shared" ca="1" si="42"/>
        <v>-0.45</v>
      </c>
      <c r="BJ88" s="31">
        <f t="shared" ca="1" si="43"/>
        <v>-0.66</v>
      </c>
      <c r="BK88" s="31">
        <f t="shared" ca="1" si="44"/>
        <v>-4.3099999999999996</v>
      </c>
      <c r="BL88" s="31">
        <f t="shared" ca="1" si="45"/>
        <v>-6.19</v>
      </c>
      <c r="BM88" s="32">
        <f t="shared" ca="1" si="58"/>
        <v>0</v>
      </c>
      <c r="BN88" s="32">
        <f t="shared" ca="1" si="46"/>
        <v>-2.9999999999999583E-2</v>
      </c>
      <c r="BO88" s="32">
        <f t="shared" ca="1" si="47"/>
        <v>-0.69999999999997997</v>
      </c>
      <c r="BP88" s="32">
        <f t="shared" ca="1" si="48"/>
        <v>-24.470000000000415</v>
      </c>
      <c r="BQ88" s="32">
        <f t="shared" ca="1" si="49"/>
        <v>-1398.8299999999208</v>
      </c>
      <c r="BR88" s="32">
        <f t="shared" ca="1" si="50"/>
        <v>-342.25999999998038</v>
      </c>
      <c r="BS88" s="32">
        <f t="shared" ca="1" si="51"/>
        <v>-195.40999999999886</v>
      </c>
      <c r="BT88" s="32">
        <f t="shared" ca="1" si="52"/>
        <v>-209.17999999999694</v>
      </c>
      <c r="BU88" s="32">
        <f t="shared" ca="1" si="53"/>
        <v>-36.790000000000944</v>
      </c>
      <c r="BV88" s="32">
        <f t="shared" ca="1" si="54"/>
        <v>-53.500000000000369</v>
      </c>
      <c r="BW88" s="32">
        <f t="shared" ca="1" si="55"/>
        <v>-348.56000000000273</v>
      </c>
      <c r="BX88" s="32">
        <f t="shared" ca="1" si="56"/>
        <v>-499.7500000000004</v>
      </c>
    </row>
    <row r="89" spans="1:76" x14ac:dyDescent="0.25">
      <c r="A89" t="s">
        <v>467</v>
      </c>
      <c r="B89" s="1" t="s">
        <v>103</v>
      </c>
      <c r="C89" t="str">
        <f t="shared" ca="1" si="33"/>
        <v>NX01</v>
      </c>
      <c r="D89" t="str">
        <f t="shared" ca="1" si="34"/>
        <v>Nexen Balzac</v>
      </c>
      <c r="E89" s="31">
        <f ca="1">'Module C Corrected'!CW89-'Module C Initial'!CW89</f>
        <v>469.50999999999476</v>
      </c>
      <c r="F89" s="31">
        <f ca="1">'Module C Corrected'!CX89-'Module C Initial'!CX89</f>
        <v>436.23999999999796</v>
      </c>
      <c r="G89" s="31">
        <f ca="1">'Module C Corrected'!CY89-'Module C Initial'!CY89</f>
        <v>381.67000000000553</v>
      </c>
      <c r="H89" s="31">
        <f ca="1">'Module C Corrected'!CZ89-'Module C Initial'!CZ89</f>
        <v>752.66999999999825</v>
      </c>
      <c r="I89" s="31">
        <f ca="1">'Module C Corrected'!DA89-'Module C Initial'!DA89</f>
        <v>2929.4599999999627</v>
      </c>
      <c r="J89" s="31">
        <f ca="1">'Module C Corrected'!DB89-'Module C Initial'!DB89</f>
        <v>1031.7799999999988</v>
      </c>
      <c r="K89" s="31">
        <f ca="1">'Module C Corrected'!DC89-'Module C Initial'!DC89</f>
        <v>698.00999999999476</v>
      </c>
      <c r="L89" s="31">
        <f ca="1">'Module C Corrected'!DD89-'Module C Initial'!DD89</f>
        <v>622.62999999997555</v>
      </c>
      <c r="M89" s="31">
        <f ca="1">'Module C Corrected'!DE89-'Module C Initial'!DE89</f>
        <v>344.99000000000524</v>
      </c>
      <c r="N89" s="31">
        <f ca="1">'Module C Corrected'!DF89-'Module C Initial'!DF89</f>
        <v>477.23999999999796</v>
      </c>
      <c r="O89" s="31">
        <f ca="1">'Module C Corrected'!DG89-'Module C Initial'!DG89</f>
        <v>808.09999999999127</v>
      </c>
      <c r="P89" s="31">
        <f ca="1">'Module C Corrected'!DH89-'Module C Initial'!DH89</f>
        <v>985.52999999999884</v>
      </c>
      <c r="Q89" s="32">
        <f ca="1">'Module C Corrected'!DI89-'Module C Initial'!DI89</f>
        <v>23.480000000000018</v>
      </c>
      <c r="R89" s="32">
        <f ca="1">'Module C Corrected'!DJ89-'Module C Initial'!DJ89</f>
        <v>21.809999999999945</v>
      </c>
      <c r="S89" s="32">
        <f ca="1">'Module C Corrected'!DK89-'Module C Initial'!DK89</f>
        <v>19.079999999999927</v>
      </c>
      <c r="T89" s="32">
        <f ca="1">'Module C Corrected'!DL89-'Module C Initial'!DL89</f>
        <v>37.630000000000109</v>
      </c>
      <c r="U89" s="32">
        <f ca="1">'Module C Corrected'!DM89-'Module C Initial'!DM89</f>
        <v>146.46999999999753</v>
      </c>
      <c r="V89" s="32">
        <f ca="1">'Module C Corrected'!DN89-'Module C Initial'!DN89</f>
        <v>51.590000000000146</v>
      </c>
      <c r="W89" s="32">
        <f ca="1">'Module C Corrected'!DO89-'Module C Initial'!DO89</f>
        <v>34.899999999999636</v>
      </c>
      <c r="X89" s="32">
        <f ca="1">'Module C Corrected'!DP89-'Module C Initial'!DP89</f>
        <v>31.130000000000109</v>
      </c>
      <c r="Y89" s="32">
        <f ca="1">'Module C Corrected'!DQ89-'Module C Initial'!DQ89</f>
        <v>17.25</v>
      </c>
      <c r="Z89" s="32">
        <f ca="1">'Module C Corrected'!DR89-'Module C Initial'!DR89</f>
        <v>23.860000000000127</v>
      </c>
      <c r="AA89" s="32">
        <f ca="1">'Module C Corrected'!DS89-'Module C Initial'!DS89</f>
        <v>40.409999999999854</v>
      </c>
      <c r="AB89" s="32">
        <f ca="1">'Module C Corrected'!DT89-'Module C Initial'!DT89</f>
        <v>49.279999999999745</v>
      </c>
      <c r="AC89" s="31">
        <f ca="1">'Module C Corrected'!DU89-'Module C Initial'!DU89</f>
        <v>138.90999999999985</v>
      </c>
      <c r="AD89" s="31">
        <f ca="1">'Module C Corrected'!DV89-'Module C Initial'!DV89</f>
        <v>128.32999999999993</v>
      </c>
      <c r="AE89" s="31">
        <f ca="1">'Module C Corrected'!DW89-'Module C Initial'!DW89</f>
        <v>111.70000000000073</v>
      </c>
      <c r="AF89" s="31">
        <f ca="1">'Module C Corrected'!DX89-'Module C Initial'!DX89</f>
        <v>218.9800000000032</v>
      </c>
      <c r="AG89" s="31">
        <f ca="1">'Module C Corrected'!DY89-'Module C Initial'!DY89</f>
        <v>847.47000000000116</v>
      </c>
      <c r="AH89" s="31">
        <f ca="1">'Module C Corrected'!DZ89-'Module C Initial'!DZ89</f>
        <v>296.74000000000524</v>
      </c>
      <c r="AI89" s="31">
        <f ca="1">'Module C Corrected'!EA89-'Module C Initial'!EA89</f>
        <v>199.44999999999709</v>
      </c>
      <c r="AJ89" s="31">
        <f ca="1">'Module C Corrected'!EB89-'Module C Initial'!EB89</f>
        <v>176.59999999999854</v>
      </c>
      <c r="AK89" s="31">
        <f ca="1">'Module C Corrected'!EC89-'Module C Initial'!EC89</f>
        <v>97.110000000000582</v>
      </c>
      <c r="AL89" s="31">
        <f ca="1">'Module C Corrected'!ED89-'Module C Initial'!ED89</f>
        <v>133.27000000000044</v>
      </c>
      <c r="AM89" s="31">
        <f ca="1">'Module C Corrected'!EE89-'Module C Initial'!EE89</f>
        <v>223.77000000000044</v>
      </c>
      <c r="AN89" s="31">
        <f ca="1">'Module C Corrected'!EF89-'Module C Initial'!EF89</f>
        <v>270.66999999999825</v>
      </c>
      <c r="AO89" s="32">
        <f t="shared" ca="1" si="32"/>
        <v>631.89999999999463</v>
      </c>
      <c r="AP89" s="32">
        <f t="shared" ca="1" si="32"/>
        <v>586.37999999999784</v>
      </c>
      <c r="AQ89" s="32">
        <f t="shared" ca="1" si="32"/>
        <v>512.45000000000618</v>
      </c>
      <c r="AR89" s="32">
        <f t="shared" ca="1" si="31"/>
        <v>1009.2800000000016</v>
      </c>
      <c r="AS89" s="32">
        <f t="shared" ca="1" si="31"/>
        <v>3923.3999999999614</v>
      </c>
      <c r="AT89" s="32">
        <f t="shared" ca="1" si="31"/>
        <v>1380.1100000000042</v>
      </c>
      <c r="AU89" s="32">
        <f t="shared" ca="1" si="31"/>
        <v>932.35999999999149</v>
      </c>
      <c r="AV89" s="32">
        <f t="shared" ca="1" si="31"/>
        <v>830.35999999997421</v>
      </c>
      <c r="AW89" s="32">
        <f t="shared" ca="1" si="31"/>
        <v>459.35000000000582</v>
      </c>
      <c r="AX89" s="32">
        <f t="shared" ca="1" si="31"/>
        <v>634.36999999999853</v>
      </c>
      <c r="AY89" s="32">
        <f t="shared" ca="1" si="31"/>
        <v>1072.2799999999916</v>
      </c>
      <c r="AZ89" s="32">
        <f t="shared" ca="1" si="31"/>
        <v>1305.4799999999968</v>
      </c>
      <c r="BA89" s="31">
        <f t="shared" ca="1" si="57"/>
        <v>7.8</v>
      </c>
      <c r="BB89" s="31">
        <f t="shared" ca="1" si="35"/>
        <v>7.24</v>
      </c>
      <c r="BC89" s="31">
        <f t="shared" ca="1" si="36"/>
        <v>6.34</v>
      </c>
      <c r="BD89" s="31">
        <f t="shared" ca="1" si="37"/>
        <v>12.5</v>
      </c>
      <c r="BE89" s="31">
        <f t="shared" ca="1" si="38"/>
        <v>48.64</v>
      </c>
      <c r="BF89" s="31">
        <f t="shared" ca="1" si="39"/>
        <v>17.13</v>
      </c>
      <c r="BG89" s="31">
        <f t="shared" ca="1" si="40"/>
        <v>11.59</v>
      </c>
      <c r="BH89" s="31">
        <f t="shared" ca="1" si="41"/>
        <v>10.34</v>
      </c>
      <c r="BI89" s="31">
        <f t="shared" ca="1" si="42"/>
        <v>5.73</v>
      </c>
      <c r="BJ89" s="31">
        <f t="shared" ca="1" si="43"/>
        <v>7.92</v>
      </c>
      <c r="BK89" s="31">
        <f t="shared" ca="1" si="44"/>
        <v>13.42</v>
      </c>
      <c r="BL89" s="31">
        <f t="shared" ca="1" si="45"/>
        <v>16.36</v>
      </c>
      <c r="BM89" s="32">
        <f t="shared" ca="1" si="58"/>
        <v>639.69999999999459</v>
      </c>
      <c r="BN89" s="32">
        <f t="shared" ca="1" si="46"/>
        <v>593.61999999999784</v>
      </c>
      <c r="BO89" s="32">
        <f t="shared" ca="1" si="47"/>
        <v>518.79000000000622</v>
      </c>
      <c r="BP89" s="32">
        <f t="shared" ca="1" si="48"/>
        <v>1021.7800000000016</v>
      </c>
      <c r="BQ89" s="32">
        <f t="shared" ca="1" si="49"/>
        <v>3972.0399999999613</v>
      </c>
      <c r="BR89" s="32">
        <f t="shared" ca="1" si="50"/>
        <v>1397.2400000000043</v>
      </c>
      <c r="BS89" s="32">
        <f t="shared" ca="1" si="51"/>
        <v>943.94999999999152</v>
      </c>
      <c r="BT89" s="32">
        <f t="shared" ca="1" si="52"/>
        <v>840.69999999997424</v>
      </c>
      <c r="BU89" s="32">
        <f t="shared" ca="1" si="53"/>
        <v>465.08000000000584</v>
      </c>
      <c r="BV89" s="32">
        <f t="shared" ca="1" si="54"/>
        <v>642.28999999999849</v>
      </c>
      <c r="BW89" s="32">
        <f t="shared" ca="1" si="55"/>
        <v>1085.6999999999916</v>
      </c>
      <c r="BX89" s="32">
        <f t="shared" ca="1" si="56"/>
        <v>1321.8399999999967</v>
      </c>
    </row>
    <row r="90" spans="1:76" x14ac:dyDescent="0.25">
      <c r="A90" t="s">
        <v>467</v>
      </c>
      <c r="B90" s="1" t="s">
        <v>104</v>
      </c>
      <c r="C90" t="str">
        <f t="shared" ca="1" si="33"/>
        <v>NX02</v>
      </c>
      <c r="D90" t="str">
        <f t="shared" ca="1" si="34"/>
        <v>Nexen Long Lake Industrial System</v>
      </c>
      <c r="E90" s="31">
        <f ca="1">'Module C Corrected'!CW90-'Module C Initial'!CW90</f>
        <v>-1069.1199999999953</v>
      </c>
      <c r="F90" s="31">
        <f ca="1">'Module C Corrected'!CX90-'Module C Initial'!CX90</f>
        <v>-1101.25</v>
      </c>
      <c r="G90" s="31">
        <f ca="1">'Module C Corrected'!CY90-'Module C Initial'!CY90</f>
        <v>-747.65000000002328</v>
      </c>
      <c r="H90" s="31">
        <f ca="1">'Module C Corrected'!CZ90-'Module C Initial'!CZ90</f>
        <v>-869.27000000001863</v>
      </c>
      <c r="I90" s="31">
        <f ca="1">'Module C Corrected'!DA90-'Module C Initial'!DA90</f>
        <v>-2283.8299999999581</v>
      </c>
      <c r="J90" s="31">
        <f ca="1">'Module C Corrected'!DB90-'Module C Initial'!DB90</f>
        <v>-532.68000000000757</v>
      </c>
      <c r="K90" s="31">
        <f ca="1">'Module C Corrected'!DC90-'Module C Initial'!DC90</f>
        <v>-700.41999999999825</v>
      </c>
      <c r="L90" s="31">
        <f ca="1">'Module C Corrected'!DD90-'Module C Initial'!DD90</f>
        <v>-766.33999999999651</v>
      </c>
      <c r="M90" s="31">
        <f ca="1">'Module C Corrected'!DE90-'Module C Initial'!DE90</f>
        <v>-356.75</v>
      </c>
      <c r="N90" s="31">
        <f ca="1">'Module C Corrected'!DF90-'Module C Initial'!DF90</f>
        <v>-359.06000000000495</v>
      </c>
      <c r="O90" s="31">
        <f ca="1">'Module C Corrected'!DG90-'Module C Initial'!DG90</f>
        <v>-718.44000000000233</v>
      </c>
      <c r="P90" s="31">
        <f ca="1">'Module C Corrected'!DH90-'Module C Initial'!DH90</f>
        <v>-1139.2099999999919</v>
      </c>
      <c r="Q90" s="32">
        <f ca="1">'Module C Corrected'!DI90-'Module C Initial'!DI90</f>
        <v>-53.460000000000036</v>
      </c>
      <c r="R90" s="32">
        <f ca="1">'Module C Corrected'!DJ90-'Module C Initial'!DJ90</f>
        <v>-55.070000000000164</v>
      </c>
      <c r="S90" s="32">
        <f ca="1">'Module C Corrected'!DK90-'Module C Initial'!DK90</f>
        <v>-37.380000000000109</v>
      </c>
      <c r="T90" s="32">
        <f ca="1">'Module C Corrected'!DL90-'Module C Initial'!DL90</f>
        <v>-43.4699999999998</v>
      </c>
      <c r="U90" s="32">
        <f ca="1">'Module C Corrected'!DM90-'Module C Initial'!DM90</f>
        <v>-114.1899999999996</v>
      </c>
      <c r="V90" s="32">
        <f ca="1">'Module C Corrected'!DN90-'Module C Initial'!DN90</f>
        <v>-26.630000000000109</v>
      </c>
      <c r="W90" s="32">
        <f ca="1">'Module C Corrected'!DO90-'Module C Initial'!DO90</f>
        <v>-35.019999999999982</v>
      </c>
      <c r="X90" s="32">
        <f ca="1">'Module C Corrected'!DP90-'Module C Initial'!DP90</f>
        <v>-38.309999999999945</v>
      </c>
      <c r="Y90" s="32">
        <f ca="1">'Module C Corrected'!DQ90-'Module C Initial'!DQ90</f>
        <v>-17.840000000000032</v>
      </c>
      <c r="Z90" s="32">
        <f ca="1">'Module C Corrected'!DR90-'Module C Initial'!DR90</f>
        <v>-17.949999999999932</v>
      </c>
      <c r="AA90" s="32">
        <f ca="1">'Module C Corrected'!DS90-'Module C Initial'!DS90</f>
        <v>-35.920000000000073</v>
      </c>
      <c r="AB90" s="32">
        <f ca="1">'Module C Corrected'!DT90-'Module C Initial'!DT90</f>
        <v>-56.960000000000036</v>
      </c>
      <c r="AC90" s="31">
        <f ca="1">'Module C Corrected'!DU90-'Module C Initial'!DU90</f>
        <v>-316.31999999999971</v>
      </c>
      <c r="AD90" s="31">
        <f ca="1">'Module C Corrected'!DV90-'Module C Initial'!DV90</f>
        <v>-323.95999999999913</v>
      </c>
      <c r="AE90" s="31">
        <f ca="1">'Module C Corrected'!DW90-'Module C Initial'!DW90</f>
        <v>-218.78999999999905</v>
      </c>
      <c r="AF90" s="31">
        <f ca="1">'Module C Corrected'!DX90-'Module C Initial'!DX90</f>
        <v>-252.89999999999964</v>
      </c>
      <c r="AG90" s="31">
        <f ca="1">'Module C Corrected'!DY90-'Module C Initial'!DY90</f>
        <v>-660.69999999999709</v>
      </c>
      <c r="AH90" s="31">
        <f ca="1">'Module C Corrected'!DZ90-'Module C Initial'!DZ90</f>
        <v>-153.20000000000073</v>
      </c>
      <c r="AI90" s="31">
        <f ca="1">'Module C Corrected'!EA90-'Module C Initial'!EA90</f>
        <v>-200.14000000000124</v>
      </c>
      <c r="AJ90" s="31">
        <f ca="1">'Module C Corrected'!EB90-'Module C Initial'!EB90</f>
        <v>-217.35000000000036</v>
      </c>
      <c r="AK90" s="31">
        <f ca="1">'Module C Corrected'!EC90-'Module C Initial'!EC90</f>
        <v>-100.43000000000029</v>
      </c>
      <c r="AL90" s="31">
        <f ca="1">'Module C Corrected'!ED90-'Module C Initial'!ED90</f>
        <v>-100.26000000000022</v>
      </c>
      <c r="AM90" s="31">
        <f ca="1">'Module C Corrected'!EE90-'Module C Initial'!EE90</f>
        <v>-198.92999999999847</v>
      </c>
      <c r="AN90" s="31">
        <f ca="1">'Module C Corrected'!EF90-'Module C Initial'!EF90</f>
        <v>-312.8799999999992</v>
      </c>
      <c r="AO90" s="32">
        <f t="shared" ca="1" si="32"/>
        <v>-1438.8999999999951</v>
      </c>
      <c r="AP90" s="32">
        <f t="shared" ca="1" si="32"/>
        <v>-1480.2799999999993</v>
      </c>
      <c r="AQ90" s="32">
        <f t="shared" ca="1" si="32"/>
        <v>-1003.8200000000224</v>
      </c>
      <c r="AR90" s="32">
        <f t="shared" ca="1" si="31"/>
        <v>-1165.6400000000181</v>
      </c>
      <c r="AS90" s="32">
        <f t="shared" ca="1" si="31"/>
        <v>-3058.7199999999548</v>
      </c>
      <c r="AT90" s="32">
        <f t="shared" ca="1" si="31"/>
        <v>-712.5100000000084</v>
      </c>
      <c r="AU90" s="32">
        <f t="shared" ref="AU90:AZ132" ca="1" si="59">K90+W90+AI90</f>
        <v>-935.57999999999947</v>
      </c>
      <c r="AV90" s="32">
        <f t="shared" ca="1" si="59"/>
        <v>-1021.9999999999968</v>
      </c>
      <c r="AW90" s="32">
        <f t="shared" ca="1" si="59"/>
        <v>-475.02000000000032</v>
      </c>
      <c r="AX90" s="32">
        <f t="shared" ca="1" si="59"/>
        <v>-477.2700000000051</v>
      </c>
      <c r="AY90" s="32">
        <f t="shared" ca="1" si="59"/>
        <v>-953.29000000000087</v>
      </c>
      <c r="AZ90" s="32">
        <f t="shared" ca="1" si="59"/>
        <v>-1509.0499999999911</v>
      </c>
      <c r="BA90" s="31">
        <f t="shared" ca="1" si="57"/>
        <v>-17.75</v>
      </c>
      <c r="BB90" s="31">
        <f t="shared" ca="1" si="35"/>
        <v>-18.28</v>
      </c>
      <c r="BC90" s="31">
        <f t="shared" ca="1" si="36"/>
        <v>-12.41</v>
      </c>
      <c r="BD90" s="31">
        <f t="shared" ca="1" si="37"/>
        <v>-14.43</v>
      </c>
      <c r="BE90" s="31">
        <f t="shared" ca="1" si="38"/>
        <v>-37.92</v>
      </c>
      <c r="BF90" s="31">
        <f t="shared" ca="1" si="39"/>
        <v>-8.84</v>
      </c>
      <c r="BG90" s="31">
        <f t="shared" ca="1" si="40"/>
        <v>-11.63</v>
      </c>
      <c r="BH90" s="31">
        <f t="shared" ca="1" si="41"/>
        <v>-12.72</v>
      </c>
      <c r="BI90" s="31">
        <f t="shared" ca="1" si="42"/>
        <v>-5.92</v>
      </c>
      <c r="BJ90" s="31">
        <f t="shared" ca="1" si="43"/>
        <v>-5.96</v>
      </c>
      <c r="BK90" s="31">
        <f t="shared" ca="1" si="44"/>
        <v>-11.93</v>
      </c>
      <c r="BL90" s="31">
        <f t="shared" ca="1" si="45"/>
        <v>-18.91</v>
      </c>
      <c r="BM90" s="32">
        <f t="shared" ca="1" si="58"/>
        <v>-1456.6499999999951</v>
      </c>
      <c r="BN90" s="32">
        <f t="shared" ca="1" si="46"/>
        <v>-1498.5599999999993</v>
      </c>
      <c r="BO90" s="32">
        <f t="shared" ca="1" si="47"/>
        <v>-1016.2300000000224</v>
      </c>
      <c r="BP90" s="32">
        <f t="shared" ca="1" si="48"/>
        <v>-1180.0700000000181</v>
      </c>
      <c r="BQ90" s="32">
        <f t="shared" ca="1" si="49"/>
        <v>-3096.6399999999549</v>
      </c>
      <c r="BR90" s="32">
        <f t="shared" ca="1" si="50"/>
        <v>-721.35000000000844</v>
      </c>
      <c r="BS90" s="32">
        <f t="shared" ca="1" si="51"/>
        <v>-947.20999999999947</v>
      </c>
      <c r="BT90" s="32">
        <f t="shared" ca="1" si="52"/>
        <v>-1034.7199999999968</v>
      </c>
      <c r="BU90" s="32">
        <f t="shared" ca="1" si="53"/>
        <v>-480.94000000000034</v>
      </c>
      <c r="BV90" s="32">
        <f t="shared" ca="1" si="54"/>
        <v>-483.23000000000508</v>
      </c>
      <c r="BW90" s="32">
        <f t="shared" ca="1" si="55"/>
        <v>-965.22000000000082</v>
      </c>
      <c r="BX90" s="32">
        <f t="shared" ca="1" si="56"/>
        <v>-1527.9599999999912</v>
      </c>
    </row>
    <row r="91" spans="1:76" x14ac:dyDescent="0.25">
      <c r="A91" t="s">
        <v>468</v>
      </c>
      <c r="B91" s="1" t="s">
        <v>49</v>
      </c>
      <c r="C91" t="str">
        <f t="shared" ca="1" si="33"/>
        <v>OMRH</v>
      </c>
      <c r="D91" t="str">
        <f t="shared" ca="1" si="34"/>
        <v>Oldman River Hydro Facility</v>
      </c>
      <c r="E91" s="31">
        <f ca="1">'Module C Corrected'!CW91-'Module C Initial'!CW91</f>
        <v>153.79999999999995</v>
      </c>
      <c r="F91" s="31">
        <f ca="1">'Module C Corrected'!CX91-'Module C Initial'!CX91</f>
        <v>164.89999999999986</v>
      </c>
      <c r="G91" s="31">
        <f ca="1">'Module C Corrected'!CY91-'Module C Initial'!CY91</f>
        <v>108.76999999999998</v>
      </c>
      <c r="H91" s="31">
        <f ca="1">'Module C Corrected'!CZ91-'Module C Initial'!CZ91</f>
        <v>579.44999999999982</v>
      </c>
      <c r="I91" s="31">
        <f ca="1">'Module C Corrected'!DA91-'Module C Initial'!DA91</f>
        <v>3884.0600000000013</v>
      </c>
      <c r="J91" s="31">
        <f ca="1">'Module C Corrected'!DB91-'Module C Initial'!DB91</f>
        <v>2157.0499999999993</v>
      </c>
      <c r="K91" s="31">
        <f ca="1">'Module C Corrected'!DC91-'Module C Initial'!DC91</f>
        <v>1133.2400000000007</v>
      </c>
      <c r="L91" s="31">
        <f ca="1">'Module C Corrected'!DD91-'Module C Initial'!DD91</f>
        <v>681.07999999999993</v>
      </c>
      <c r="M91" s="31">
        <f ca="1">'Module C Corrected'!DE91-'Module C Initial'!DE91</f>
        <v>89.3599999999999</v>
      </c>
      <c r="N91" s="31">
        <f ca="1">'Module C Corrected'!DF91-'Module C Initial'!DF91</f>
        <v>82.3900000000001</v>
      </c>
      <c r="O91" s="31">
        <f ca="1">'Module C Corrected'!DG91-'Module C Initial'!DG91</f>
        <v>607.16999999999916</v>
      </c>
      <c r="P91" s="31">
        <f ca="1">'Module C Corrected'!DH91-'Module C Initial'!DH91</f>
        <v>268.61999999999989</v>
      </c>
      <c r="Q91" s="32">
        <f ca="1">'Module C Corrected'!DI91-'Module C Initial'!DI91</f>
        <v>7.6900000000000013</v>
      </c>
      <c r="R91" s="32">
        <f ca="1">'Module C Corrected'!DJ91-'Module C Initial'!DJ91</f>
        <v>8.240000000000002</v>
      </c>
      <c r="S91" s="32">
        <f ca="1">'Module C Corrected'!DK91-'Module C Initial'!DK91</f>
        <v>5.4400000000000013</v>
      </c>
      <c r="T91" s="32">
        <f ca="1">'Module C Corrected'!DL91-'Module C Initial'!DL91</f>
        <v>28.97</v>
      </c>
      <c r="U91" s="32">
        <f ca="1">'Module C Corrected'!DM91-'Module C Initial'!DM91</f>
        <v>194.20999999999992</v>
      </c>
      <c r="V91" s="32">
        <f ca="1">'Module C Corrected'!DN91-'Module C Initial'!DN91</f>
        <v>107.86000000000001</v>
      </c>
      <c r="W91" s="32">
        <f ca="1">'Module C Corrected'!DO91-'Module C Initial'!DO91</f>
        <v>56.659999999999968</v>
      </c>
      <c r="X91" s="32">
        <f ca="1">'Module C Corrected'!DP91-'Module C Initial'!DP91</f>
        <v>34.06</v>
      </c>
      <c r="Y91" s="32">
        <f ca="1">'Module C Corrected'!DQ91-'Module C Initial'!DQ91</f>
        <v>4.4699999999999989</v>
      </c>
      <c r="Z91" s="32">
        <f ca="1">'Module C Corrected'!DR91-'Module C Initial'!DR91</f>
        <v>4.1199999999999974</v>
      </c>
      <c r="AA91" s="32">
        <f ca="1">'Module C Corrected'!DS91-'Module C Initial'!DS91</f>
        <v>30.359999999999985</v>
      </c>
      <c r="AB91" s="32">
        <f ca="1">'Module C Corrected'!DT91-'Module C Initial'!DT91</f>
        <v>13.430000000000007</v>
      </c>
      <c r="AC91" s="31">
        <f ca="1">'Module C Corrected'!DU91-'Module C Initial'!DU91</f>
        <v>45.5</v>
      </c>
      <c r="AD91" s="31">
        <f ca="1">'Module C Corrected'!DV91-'Module C Initial'!DV91</f>
        <v>48.509999999999991</v>
      </c>
      <c r="AE91" s="31">
        <f ca="1">'Module C Corrected'!DW91-'Module C Initial'!DW91</f>
        <v>31.83</v>
      </c>
      <c r="AF91" s="31">
        <f ca="1">'Module C Corrected'!DX91-'Module C Initial'!DX91</f>
        <v>168.57999999999993</v>
      </c>
      <c r="AG91" s="31">
        <f ca="1">'Module C Corrected'!DY91-'Module C Initial'!DY91</f>
        <v>1123.6300000000001</v>
      </c>
      <c r="AH91" s="31">
        <f ca="1">'Module C Corrected'!DZ91-'Module C Initial'!DZ91</f>
        <v>620.36000000000013</v>
      </c>
      <c r="AI91" s="31">
        <f ca="1">'Module C Corrected'!EA91-'Module C Initial'!EA91</f>
        <v>323.80999999999995</v>
      </c>
      <c r="AJ91" s="31">
        <f ca="1">'Module C Corrected'!EB91-'Module C Initial'!EB91</f>
        <v>193.17000000000007</v>
      </c>
      <c r="AK91" s="31">
        <f ca="1">'Module C Corrected'!EC91-'Module C Initial'!EC91</f>
        <v>25.159999999999997</v>
      </c>
      <c r="AL91" s="31">
        <f ca="1">'Module C Corrected'!ED91-'Module C Initial'!ED91</f>
        <v>23</v>
      </c>
      <c r="AM91" s="31">
        <f ca="1">'Module C Corrected'!EE91-'Module C Initial'!EE91</f>
        <v>168.12999999999988</v>
      </c>
      <c r="AN91" s="31">
        <f ca="1">'Module C Corrected'!EF91-'Module C Initial'!EF91</f>
        <v>73.779999999999973</v>
      </c>
      <c r="AO91" s="32">
        <f t="shared" ca="1" si="32"/>
        <v>206.98999999999995</v>
      </c>
      <c r="AP91" s="32">
        <f t="shared" ca="1" si="32"/>
        <v>221.64999999999986</v>
      </c>
      <c r="AQ91" s="32">
        <f t="shared" ca="1" si="32"/>
        <v>146.03999999999996</v>
      </c>
      <c r="AR91" s="32">
        <f t="shared" ca="1" si="32"/>
        <v>776.99999999999977</v>
      </c>
      <c r="AS91" s="32">
        <f t="shared" ca="1" si="32"/>
        <v>5201.9000000000015</v>
      </c>
      <c r="AT91" s="32">
        <f t="shared" ca="1" si="32"/>
        <v>2885.2699999999995</v>
      </c>
      <c r="AU91" s="32">
        <f t="shared" ca="1" si="59"/>
        <v>1513.7100000000005</v>
      </c>
      <c r="AV91" s="32">
        <f t="shared" ca="1" si="59"/>
        <v>908.31</v>
      </c>
      <c r="AW91" s="32">
        <f t="shared" ca="1" si="59"/>
        <v>118.9899999999999</v>
      </c>
      <c r="AX91" s="32">
        <f t="shared" ca="1" si="59"/>
        <v>109.5100000000001</v>
      </c>
      <c r="AY91" s="32">
        <f t="shared" ca="1" si="59"/>
        <v>805.65999999999906</v>
      </c>
      <c r="AZ91" s="32">
        <f t="shared" ca="1" si="59"/>
        <v>355.82999999999987</v>
      </c>
      <c r="BA91" s="31">
        <f t="shared" ca="1" si="57"/>
        <v>2.5499999999999998</v>
      </c>
      <c r="BB91" s="31">
        <f t="shared" ca="1" si="35"/>
        <v>2.74</v>
      </c>
      <c r="BC91" s="31">
        <f t="shared" ca="1" si="36"/>
        <v>1.81</v>
      </c>
      <c r="BD91" s="31">
        <f t="shared" ca="1" si="37"/>
        <v>9.6199999999999992</v>
      </c>
      <c r="BE91" s="31">
        <f t="shared" ca="1" si="38"/>
        <v>64.489999999999995</v>
      </c>
      <c r="BF91" s="31">
        <f t="shared" ca="1" si="39"/>
        <v>35.81</v>
      </c>
      <c r="BG91" s="31">
        <f t="shared" ca="1" si="40"/>
        <v>18.809999999999999</v>
      </c>
      <c r="BH91" s="31">
        <f t="shared" ca="1" si="41"/>
        <v>11.31</v>
      </c>
      <c r="BI91" s="31">
        <f t="shared" ca="1" si="42"/>
        <v>1.48</v>
      </c>
      <c r="BJ91" s="31">
        <f t="shared" ca="1" si="43"/>
        <v>1.37</v>
      </c>
      <c r="BK91" s="31">
        <f t="shared" ca="1" si="44"/>
        <v>10.08</v>
      </c>
      <c r="BL91" s="31">
        <f t="shared" ca="1" si="45"/>
        <v>4.46</v>
      </c>
      <c r="BM91" s="32">
        <f t="shared" ca="1" si="58"/>
        <v>209.53999999999996</v>
      </c>
      <c r="BN91" s="32">
        <f t="shared" ca="1" si="46"/>
        <v>224.38999999999987</v>
      </c>
      <c r="BO91" s="32">
        <f t="shared" ca="1" si="47"/>
        <v>147.84999999999997</v>
      </c>
      <c r="BP91" s="32">
        <f t="shared" ca="1" si="48"/>
        <v>786.61999999999978</v>
      </c>
      <c r="BQ91" s="32">
        <f t="shared" ca="1" si="49"/>
        <v>5266.3900000000012</v>
      </c>
      <c r="BR91" s="32">
        <f t="shared" ca="1" si="50"/>
        <v>2921.0799999999995</v>
      </c>
      <c r="BS91" s="32">
        <f t="shared" ca="1" si="51"/>
        <v>1532.5200000000004</v>
      </c>
      <c r="BT91" s="32">
        <f t="shared" ca="1" si="52"/>
        <v>919.61999999999989</v>
      </c>
      <c r="BU91" s="32">
        <f t="shared" ca="1" si="53"/>
        <v>120.4699999999999</v>
      </c>
      <c r="BV91" s="32">
        <f t="shared" ca="1" si="54"/>
        <v>110.88000000000011</v>
      </c>
      <c r="BW91" s="32">
        <f t="shared" ca="1" si="55"/>
        <v>815.7399999999991</v>
      </c>
      <c r="BX91" s="32">
        <f t="shared" ca="1" si="56"/>
        <v>360.28999999999985</v>
      </c>
    </row>
    <row r="92" spans="1:76" x14ac:dyDescent="0.25">
      <c r="A92" t="s">
        <v>468</v>
      </c>
      <c r="B92" s="1" t="s">
        <v>50</v>
      </c>
      <c r="C92" t="str">
        <f t="shared" ca="1" si="33"/>
        <v>PH1</v>
      </c>
      <c r="D92" t="str">
        <f t="shared" ca="1" si="34"/>
        <v>Poplar Hill #1</v>
      </c>
      <c r="E92" s="31">
        <f ca="1">'Module C Corrected'!CW92-'Module C Initial'!CW92</f>
        <v>0</v>
      </c>
      <c r="F92" s="31">
        <f ca="1">'Module C Corrected'!CX92-'Module C Initial'!CX92</f>
        <v>0</v>
      </c>
      <c r="G92" s="31">
        <f ca="1">'Module C Corrected'!CY92-'Module C Initial'!CY92</f>
        <v>0</v>
      </c>
      <c r="H92" s="31">
        <f ca="1">'Module C Corrected'!CZ92-'Module C Initial'!CZ92</f>
        <v>0</v>
      </c>
      <c r="I92" s="31">
        <f ca="1">'Module C Corrected'!DA92-'Module C Initial'!DA92</f>
        <v>0</v>
      </c>
      <c r="J92" s="31">
        <f ca="1">'Module C Corrected'!DB92-'Module C Initial'!DB92</f>
        <v>0</v>
      </c>
      <c r="K92" s="31">
        <f ca="1">'Module C Corrected'!DC92-'Module C Initial'!DC92</f>
        <v>0</v>
      </c>
      <c r="L92" s="31">
        <f ca="1">'Module C Corrected'!DD92-'Module C Initial'!DD92</f>
        <v>0</v>
      </c>
      <c r="M92" s="31">
        <f ca="1">'Module C Corrected'!DE92-'Module C Initial'!DE92</f>
        <v>0</v>
      </c>
      <c r="N92" s="31">
        <f ca="1">'Module C Corrected'!DF92-'Module C Initial'!DF92</f>
        <v>0</v>
      </c>
      <c r="O92" s="31">
        <f ca="1">'Module C Corrected'!DG92-'Module C Initial'!DG92</f>
        <v>0</v>
      </c>
      <c r="P92" s="31">
        <f ca="1">'Module C Corrected'!DH92-'Module C Initial'!DH92</f>
        <v>0</v>
      </c>
      <c r="Q92" s="32">
        <f ca="1">'Module C Corrected'!DI92-'Module C Initial'!DI92</f>
        <v>0</v>
      </c>
      <c r="R92" s="32">
        <f ca="1">'Module C Corrected'!DJ92-'Module C Initial'!DJ92</f>
        <v>0</v>
      </c>
      <c r="S92" s="32">
        <f ca="1">'Module C Corrected'!DK92-'Module C Initial'!DK92</f>
        <v>0</v>
      </c>
      <c r="T92" s="32">
        <f ca="1">'Module C Corrected'!DL92-'Module C Initial'!DL92</f>
        <v>0</v>
      </c>
      <c r="U92" s="32">
        <f ca="1">'Module C Corrected'!DM92-'Module C Initial'!DM92</f>
        <v>0</v>
      </c>
      <c r="V92" s="32">
        <f ca="1">'Module C Corrected'!DN92-'Module C Initial'!DN92</f>
        <v>0</v>
      </c>
      <c r="W92" s="32">
        <f ca="1">'Module C Corrected'!DO92-'Module C Initial'!DO92</f>
        <v>0</v>
      </c>
      <c r="X92" s="32">
        <f ca="1">'Module C Corrected'!DP92-'Module C Initial'!DP92</f>
        <v>0</v>
      </c>
      <c r="Y92" s="32">
        <f ca="1">'Module C Corrected'!DQ92-'Module C Initial'!DQ92</f>
        <v>0</v>
      </c>
      <c r="Z92" s="32">
        <f ca="1">'Module C Corrected'!DR92-'Module C Initial'!DR92</f>
        <v>0</v>
      </c>
      <c r="AA92" s="32">
        <f ca="1">'Module C Corrected'!DS92-'Module C Initial'!DS92</f>
        <v>0</v>
      </c>
      <c r="AB92" s="32">
        <f ca="1">'Module C Corrected'!DT92-'Module C Initial'!DT92</f>
        <v>0</v>
      </c>
      <c r="AC92" s="31">
        <f ca="1">'Module C Corrected'!DU92-'Module C Initial'!DU92</f>
        <v>0</v>
      </c>
      <c r="AD92" s="31">
        <f ca="1">'Module C Corrected'!DV92-'Module C Initial'!DV92</f>
        <v>0</v>
      </c>
      <c r="AE92" s="31">
        <f ca="1">'Module C Corrected'!DW92-'Module C Initial'!DW92</f>
        <v>0</v>
      </c>
      <c r="AF92" s="31">
        <f ca="1">'Module C Corrected'!DX92-'Module C Initial'!DX92</f>
        <v>0</v>
      </c>
      <c r="AG92" s="31">
        <f ca="1">'Module C Corrected'!DY92-'Module C Initial'!DY92</f>
        <v>0</v>
      </c>
      <c r="AH92" s="31">
        <f ca="1">'Module C Corrected'!DZ92-'Module C Initial'!DZ92</f>
        <v>0</v>
      </c>
      <c r="AI92" s="31">
        <f ca="1">'Module C Corrected'!EA92-'Module C Initial'!EA92</f>
        <v>0</v>
      </c>
      <c r="AJ92" s="31">
        <f ca="1">'Module C Corrected'!EB92-'Module C Initial'!EB92</f>
        <v>0</v>
      </c>
      <c r="AK92" s="31">
        <f ca="1">'Module C Corrected'!EC92-'Module C Initial'!EC92</f>
        <v>0</v>
      </c>
      <c r="AL92" s="31">
        <f ca="1">'Module C Corrected'!ED92-'Module C Initial'!ED92</f>
        <v>0</v>
      </c>
      <c r="AM92" s="31">
        <f ca="1">'Module C Corrected'!EE92-'Module C Initial'!EE92</f>
        <v>0</v>
      </c>
      <c r="AN92" s="31">
        <f ca="1">'Module C Corrected'!EF92-'Module C Initial'!EF92</f>
        <v>0</v>
      </c>
      <c r="AO92" s="32">
        <f t="shared" ca="1" si="32"/>
        <v>0</v>
      </c>
      <c r="AP92" s="32">
        <f t="shared" ca="1" si="32"/>
        <v>0</v>
      </c>
      <c r="AQ92" s="32">
        <f t="shared" ca="1" si="32"/>
        <v>0</v>
      </c>
      <c r="AR92" s="32">
        <f t="shared" ca="1" si="32"/>
        <v>0</v>
      </c>
      <c r="AS92" s="32">
        <f t="shared" ca="1" si="32"/>
        <v>0</v>
      </c>
      <c r="AT92" s="32">
        <f t="shared" ca="1" si="32"/>
        <v>0</v>
      </c>
      <c r="AU92" s="32">
        <f t="shared" ca="1" si="59"/>
        <v>0</v>
      </c>
      <c r="AV92" s="32">
        <f t="shared" ca="1" si="59"/>
        <v>0</v>
      </c>
      <c r="AW92" s="32">
        <f t="shared" ca="1" si="59"/>
        <v>0</v>
      </c>
      <c r="AX92" s="32">
        <f t="shared" ca="1" si="59"/>
        <v>0</v>
      </c>
      <c r="AY92" s="32">
        <f t="shared" ca="1" si="59"/>
        <v>0</v>
      </c>
      <c r="AZ92" s="32">
        <f t="shared" ca="1" si="59"/>
        <v>0</v>
      </c>
      <c r="BA92" s="31">
        <f t="shared" ca="1" si="57"/>
        <v>0</v>
      </c>
      <c r="BB92" s="31">
        <f t="shared" ca="1" si="35"/>
        <v>0</v>
      </c>
      <c r="BC92" s="31">
        <f t="shared" ca="1" si="36"/>
        <v>0</v>
      </c>
      <c r="BD92" s="31">
        <f t="shared" ca="1" si="37"/>
        <v>0</v>
      </c>
      <c r="BE92" s="31">
        <f t="shared" ca="1" si="38"/>
        <v>0</v>
      </c>
      <c r="BF92" s="31">
        <f t="shared" ca="1" si="39"/>
        <v>0</v>
      </c>
      <c r="BG92" s="31">
        <f t="shared" ca="1" si="40"/>
        <v>0</v>
      </c>
      <c r="BH92" s="31">
        <f t="shared" ca="1" si="41"/>
        <v>0</v>
      </c>
      <c r="BI92" s="31">
        <f t="shared" ca="1" si="42"/>
        <v>0</v>
      </c>
      <c r="BJ92" s="31">
        <f t="shared" ca="1" si="43"/>
        <v>0</v>
      </c>
      <c r="BK92" s="31">
        <f t="shared" ca="1" si="44"/>
        <v>0</v>
      </c>
      <c r="BL92" s="31">
        <f t="shared" ca="1" si="45"/>
        <v>0</v>
      </c>
      <c r="BM92" s="32">
        <f t="shared" ca="1" si="58"/>
        <v>0</v>
      </c>
      <c r="BN92" s="32">
        <f t="shared" ca="1" si="46"/>
        <v>0</v>
      </c>
      <c r="BO92" s="32">
        <f t="shared" ca="1" si="47"/>
        <v>0</v>
      </c>
      <c r="BP92" s="32">
        <f t="shared" ca="1" si="48"/>
        <v>0</v>
      </c>
      <c r="BQ92" s="32">
        <f t="shared" ca="1" si="49"/>
        <v>0</v>
      </c>
      <c r="BR92" s="32">
        <f t="shared" ca="1" si="50"/>
        <v>0</v>
      </c>
      <c r="BS92" s="32">
        <f t="shared" ca="1" si="51"/>
        <v>0</v>
      </c>
      <c r="BT92" s="32">
        <f t="shared" ca="1" si="52"/>
        <v>0</v>
      </c>
      <c r="BU92" s="32">
        <f t="shared" ca="1" si="53"/>
        <v>0</v>
      </c>
      <c r="BV92" s="32">
        <f t="shared" ca="1" si="54"/>
        <v>0</v>
      </c>
      <c r="BW92" s="32">
        <f t="shared" ca="1" si="55"/>
        <v>0</v>
      </c>
      <c r="BX92" s="32">
        <f t="shared" ca="1" si="56"/>
        <v>0</v>
      </c>
    </row>
    <row r="93" spans="1:76" x14ac:dyDescent="0.25">
      <c r="A93" t="s">
        <v>515</v>
      </c>
      <c r="B93" s="1" t="s">
        <v>56</v>
      </c>
      <c r="C93" t="str">
        <f t="shared" ca="1" si="33"/>
        <v>PKNE</v>
      </c>
      <c r="D93" t="str">
        <f t="shared" ca="1" si="34"/>
        <v>Cowley Ridge Phase 1 Wind Facility</v>
      </c>
      <c r="E93" s="31">
        <f ca="1">'Module C Corrected'!CW93-'Module C Initial'!CW93</f>
        <v>733.17000000000007</v>
      </c>
      <c r="F93" s="31">
        <f ca="1">'Module C Corrected'!CX93-'Module C Initial'!CX93</f>
        <v>650.15999999999985</v>
      </c>
      <c r="G93" s="31">
        <f ca="1">'Module C Corrected'!CY93-'Module C Initial'!CY93</f>
        <v>873.79999999999927</v>
      </c>
      <c r="H93" s="31">
        <f ca="1">'Module C Corrected'!CZ93-'Module C Initial'!CZ93</f>
        <v>677.40999999999985</v>
      </c>
      <c r="I93" s="31">
        <f ca="1">'Module C Corrected'!DA93-'Module C Initial'!DA93</f>
        <v>772.18000000000029</v>
      </c>
      <c r="J93" s="31">
        <f ca="1">'Module C Corrected'!DB93-'Module C Initial'!DB93</f>
        <v>649.65999999999894</v>
      </c>
      <c r="K93" s="31">
        <f ca="1">'Module C Corrected'!DC93-'Module C Initial'!DC93</f>
        <v>540.41000000000076</v>
      </c>
      <c r="L93" s="31">
        <f ca="1">'Module C Corrected'!DD93-'Module C Initial'!DD93</f>
        <v>447.77999999999975</v>
      </c>
      <c r="M93" s="31">
        <f ca="1">'Module C Corrected'!DE93-'Module C Initial'!DE93</f>
        <v>337.63999999999942</v>
      </c>
      <c r="N93" s="31">
        <f ca="1">'Module C Corrected'!DF93-'Module C Initial'!DF93</f>
        <v>435</v>
      </c>
      <c r="O93" s="31">
        <f ca="1">'Module C Corrected'!DG93-'Module C Initial'!DG93</f>
        <v>564.28000000000065</v>
      </c>
      <c r="P93" s="31">
        <f ca="1">'Module C Corrected'!DH93-'Module C Initial'!DH93</f>
        <v>939.35000000000036</v>
      </c>
      <c r="Q93" s="32">
        <f ca="1">'Module C Corrected'!DI93-'Module C Initial'!DI93</f>
        <v>36.659999999999968</v>
      </c>
      <c r="R93" s="32">
        <f ca="1">'Module C Corrected'!DJ93-'Module C Initial'!DJ93</f>
        <v>32.5</v>
      </c>
      <c r="S93" s="32">
        <f ca="1">'Module C Corrected'!DK93-'Module C Initial'!DK93</f>
        <v>43.69</v>
      </c>
      <c r="T93" s="32">
        <f ca="1">'Module C Corrected'!DL93-'Module C Initial'!DL93</f>
        <v>33.870000000000005</v>
      </c>
      <c r="U93" s="32">
        <f ca="1">'Module C Corrected'!DM93-'Module C Initial'!DM93</f>
        <v>38.610000000000014</v>
      </c>
      <c r="V93" s="32">
        <f ca="1">'Module C Corrected'!DN93-'Module C Initial'!DN93</f>
        <v>32.490000000000009</v>
      </c>
      <c r="W93" s="32">
        <f ca="1">'Module C Corrected'!DO93-'Module C Initial'!DO93</f>
        <v>27.02000000000001</v>
      </c>
      <c r="X93" s="32">
        <f ca="1">'Module C Corrected'!DP93-'Module C Initial'!DP93</f>
        <v>22.389999999999986</v>
      </c>
      <c r="Y93" s="32">
        <f ca="1">'Module C Corrected'!DQ93-'Module C Initial'!DQ93</f>
        <v>16.879999999999995</v>
      </c>
      <c r="Z93" s="32">
        <f ca="1">'Module C Corrected'!DR93-'Module C Initial'!DR93</f>
        <v>21.75</v>
      </c>
      <c r="AA93" s="32">
        <f ca="1">'Module C Corrected'!DS93-'Module C Initial'!DS93</f>
        <v>28.22</v>
      </c>
      <c r="AB93" s="32">
        <f ca="1">'Module C Corrected'!DT93-'Module C Initial'!DT93</f>
        <v>46.96999999999997</v>
      </c>
      <c r="AC93" s="31">
        <f ca="1">'Module C Corrected'!DU93-'Module C Initial'!DU93</f>
        <v>216.91999999999985</v>
      </c>
      <c r="AD93" s="31">
        <f ca="1">'Module C Corrected'!DV93-'Module C Initial'!DV93</f>
        <v>191.25</v>
      </c>
      <c r="AE93" s="31">
        <f ca="1">'Module C Corrected'!DW93-'Module C Initial'!DW93</f>
        <v>255.70000000000005</v>
      </c>
      <c r="AF93" s="31">
        <f ca="1">'Module C Corrected'!DX93-'Module C Initial'!DX93</f>
        <v>197.08999999999992</v>
      </c>
      <c r="AG93" s="31">
        <f ca="1">'Module C Corrected'!DY93-'Module C Initial'!DY93</f>
        <v>223.3900000000001</v>
      </c>
      <c r="AH93" s="31">
        <f ca="1">'Module C Corrected'!DZ93-'Module C Initial'!DZ93</f>
        <v>186.83999999999992</v>
      </c>
      <c r="AI93" s="31">
        <f ca="1">'Module C Corrected'!EA93-'Module C Initial'!EA93</f>
        <v>154.41999999999996</v>
      </c>
      <c r="AJ93" s="31">
        <f ca="1">'Module C Corrected'!EB93-'Module C Initial'!EB93</f>
        <v>127</v>
      </c>
      <c r="AK93" s="31">
        <f ca="1">'Module C Corrected'!EC93-'Module C Initial'!EC93</f>
        <v>95.049999999999955</v>
      </c>
      <c r="AL93" s="31">
        <f ca="1">'Module C Corrected'!ED93-'Module C Initial'!ED93</f>
        <v>121.46999999999991</v>
      </c>
      <c r="AM93" s="31">
        <f ca="1">'Module C Corrected'!EE93-'Module C Initial'!EE93</f>
        <v>156.25000000000011</v>
      </c>
      <c r="AN93" s="31">
        <f ca="1">'Module C Corrected'!EF93-'Module C Initial'!EF93</f>
        <v>257.99</v>
      </c>
      <c r="AO93" s="32">
        <f t="shared" ca="1" si="32"/>
        <v>986.74999999999989</v>
      </c>
      <c r="AP93" s="32">
        <f t="shared" ca="1" si="32"/>
        <v>873.90999999999985</v>
      </c>
      <c r="AQ93" s="32">
        <f t="shared" ca="1" si="32"/>
        <v>1173.1899999999994</v>
      </c>
      <c r="AR93" s="32">
        <f t="shared" ca="1" si="32"/>
        <v>908.36999999999978</v>
      </c>
      <c r="AS93" s="32">
        <f t="shared" ca="1" si="32"/>
        <v>1034.1800000000003</v>
      </c>
      <c r="AT93" s="32">
        <f t="shared" ca="1" si="32"/>
        <v>868.98999999999887</v>
      </c>
      <c r="AU93" s="32">
        <f t="shared" ca="1" si="59"/>
        <v>721.8500000000007</v>
      </c>
      <c r="AV93" s="32">
        <f t="shared" ca="1" si="59"/>
        <v>597.16999999999973</v>
      </c>
      <c r="AW93" s="32">
        <f t="shared" ca="1" si="59"/>
        <v>449.56999999999937</v>
      </c>
      <c r="AX93" s="32">
        <f t="shared" ca="1" si="59"/>
        <v>578.21999999999991</v>
      </c>
      <c r="AY93" s="32">
        <f t="shared" ca="1" si="59"/>
        <v>748.7500000000008</v>
      </c>
      <c r="AZ93" s="32">
        <f t="shared" ca="1" si="59"/>
        <v>1244.3100000000004</v>
      </c>
      <c r="BA93" s="31">
        <f t="shared" ca="1" si="57"/>
        <v>12.17</v>
      </c>
      <c r="BB93" s="31">
        <f t="shared" ca="1" si="35"/>
        <v>10.79</v>
      </c>
      <c r="BC93" s="31">
        <f t="shared" ca="1" si="36"/>
        <v>14.51</v>
      </c>
      <c r="BD93" s="31">
        <f t="shared" ca="1" si="37"/>
        <v>11.25</v>
      </c>
      <c r="BE93" s="31">
        <f t="shared" ca="1" si="38"/>
        <v>12.82</v>
      </c>
      <c r="BF93" s="31">
        <f t="shared" ca="1" si="39"/>
        <v>10.79</v>
      </c>
      <c r="BG93" s="31">
        <f t="shared" ca="1" si="40"/>
        <v>8.9700000000000006</v>
      </c>
      <c r="BH93" s="31">
        <f t="shared" ca="1" si="41"/>
        <v>7.43</v>
      </c>
      <c r="BI93" s="31">
        <f t="shared" ca="1" si="42"/>
        <v>5.61</v>
      </c>
      <c r="BJ93" s="31">
        <f t="shared" ca="1" si="43"/>
        <v>7.22</v>
      </c>
      <c r="BK93" s="31">
        <f t="shared" ca="1" si="44"/>
        <v>9.3699999999999992</v>
      </c>
      <c r="BL93" s="31">
        <f t="shared" ca="1" si="45"/>
        <v>15.6</v>
      </c>
      <c r="BM93" s="32">
        <f t="shared" ca="1" si="58"/>
        <v>998.91999999999985</v>
      </c>
      <c r="BN93" s="32">
        <f t="shared" ca="1" si="46"/>
        <v>884.69999999999982</v>
      </c>
      <c r="BO93" s="32">
        <f t="shared" ca="1" si="47"/>
        <v>1187.6999999999994</v>
      </c>
      <c r="BP93" s="32">
        <f t="shared" ca="1" si="48"/>
        <v>919.61999999999978</v>
      </c>
      <c r="BQ93" s="32">
        <f t="shared" ca="1" si="49"/>
        <v>1047.0000000000002</v>
      </c>
      <c r="BR93" s="32">
        <f t="shared" ca="1" si="50"/>
        <v>879.77999999999884</v>
      </c>
      <c r="BS93" s="32">
        <f t="shared" ca="1" si="51"/>
        <v>730.82000000000073</v>
      </c>
      <c r="BT93" s="32">
        <f t="shared" ca="1" si="52"/>
        <v>604.59999999999968</v>
      </c>
      <c r="BU93" s="32">
        <f t="shared" ca="1" si="53"/>
        <v>455.17999999999938</v>
      </c>
      <c r="BV93" s="32">
        <f t="shared" ca="1" si="54"/>
        <v>585.43999999999994</v>
      </c>
      <c r="BW93" s="32">
        <f t="shared" ca="1" si="55"/>
        <v>758.1200000000008</v>
      </c>
      <c r="BX93" s="32">
        <f t="shared" ca="1" si="56"/>
        <v>1259.9100000000003</v>
      </c>
    </row>
    <row r="94" spans="1:76" x14ac:dyDescent="0.25">
      <c r="A94" t="s">
        <v>440</v>
      </c>
      <c r="B94" s="1" t="s">
        <v>131</v>
      </c>
      <c r="C94" t="str">
        <f t="shared" ca="1" si="33"/>
        <v>POC</v>
      </c>
      <c r="D94" t="str">
        <f t="shared" ca="1" si="34"/>
        <v>Pocaterra Hydro Facility</v>
      </c>
      <c r="E94" s="31">
        <f ca="1">'Module C Corrected'!CW94-'Module C Initial'!CW94</f>
        <v>357.16999999999962</v>
      </c>
      <c r="F94" s="31">
        <f ca="1">'Module C Corrected'!CX94-'Module C Initial'!CX94</f>
        <v>356.74999999999977</v>
      </c>
      <c r="G94" s="31">
        <f ca="1">'Module C Corrected'!CY94-'Module C Initial'!CY94</f>
        <v>341.57999999999993</v>
      </c>
      <c r="H94" s="31">
        <f ca="1">'Module C Corrected'!CZ94-'Module C Initial'!CZ94</f>
        <v>358.94999999999936</v>
      </c>
      <c r="I94" s="31">
        <f ca="1">'Module C Corrected'!DA94-'Module C Initial'!DA94</f>
        <v>1078.2600000000002</v>
      </c>
      <c r="J94" s="31">
        <f ca="1">'Module C Corrected'!DB94-'Module C Initial'!DB94</f>
        <v>15.529999999999973</v>
      </c>
      <c r="K94" s="31">
        <f ca="1">'Module C Corrected'!DC94-'Module C Initial'!DC94</f>
        <v>12.13000000000001</v>
      </c>
      <c r="L94" s="31">
        <f ca="1">'Module C Corrected'!DD94-'Module C Initial'!DD94</f>
        <v>45.44</v>
      </c>
      <c r="M94" s="31">
        <f ca="1">'Module C Corrected'!DE94-'Module C Initial'!DE94</f>
        <v>51.039999999999964</v>
      </c>
      <c r="N94" s="31">
        <f ca="1">'Module C Corrected'!DF94-'Module C Initial'!DF94</f>
        <v>100.16000000000008</v>
      </c>
      <c r="O94" s="31">
        <f ca="1">'Module C Corrected'!DG94-'Module C Initial'!DG94</f>
        <v>453.38000000000011</v>
      </c>
      <c r="P94" s="31">
        <f ca="1">'Module C Corrected'!DH94-'Module C Initial'!DH94</f>
        <v>753.9900000000016</v>
      </c>
      <c r="Q94" s="32">
        <f ca="1">'Module C Corrected'!DI94-'Module C Initial'!DI94</f>
        <v>17.86</v>
      </c>
      <c r="R94" s="32">
        <f ca="1">'Module C Corrected'!DJ94-'Module C Initial'!DJ94</f>
        <v>17.839999999999989</v>
      </c>
      <c r="S94" s="32">
        <f ca="1">'Module C Corrected'!DK94-'Module C Initial'!DK94</f>
        <v>17.080000000000013</v>
      </c>
      <c r="T94" s="32">
        <f ca="1">'Module C Corrected'!DL94-'Module C Initial'!DL94</f>
        <v>17.950000000000003</v>
      </c>
      <c r="U94" s="32">
        <f ca="1">'Module C Corrected'!DM94-'Module C Initial'!DM94</f>
        <v>53.910000000000025</v>
      </c>
      <c r="V94" s="32">
        <f ca="1">'Module C Corrected'!DN94-'Module C Initial'!DN94</f>
        <v>0.78000000000000025</v>
      </c>
      <c r="W94" s="32">
        <f ca="1">'Module C Corrected'!DO94-'Module C Initial'!DO94</f>
        <v>0.61000000000000032</v>
      </c>
      <c r="X94" s="32">
        <f ca="1">'Module C Corrected'!DP94-'Module C Initial'!DP94</f>
        <v>2.2699999999999996</v>
      </c>
      <c r="Y94" s="32">
        <f ca="1">'Module C Corrected'!DQ94-'Module C Initial'!DQ94</f>
        <v>2.5499999999999972</v>
      </c>
      <c r="Z94" s="32">
        <f ca="1">'Module C Corrected'!DR94-'Module C Initial'!DR94</f>
        <v>5</v>
      </c>
      <c r="AA94" s="32">
        <f ca="1">'Module C Corrected'!DS94-'Module C Initial'!DS94</f>
        <v>22.669999999999987</v>
      </c>
      <c r="AB94" s="32">
        <f ca="1">'Module C Corrected'!DT94-'Module C Initial'!DT94</f>
        <v>37.700000000000045</v>
      </c>
      <c r="AC94" s="31">
        <f ca="1">'Module C Corrected'!DU94-'Module C Initial'!DU94</f>
        <v>105.67999999999995</v>
      </c>
      <c r="AD94" s="31">
        <f ca="1">'Module C Corrected'!DV94-'Module C Initial'!DV94</f>
        <v>104.94</v>
      </c>
      <c r="AE94" s="31">
        <f ca="1">'Module C Corrected'!DW94-'Module C Initial'!DW94</f>
        <v>99.960000000000036</v>
      </c>
      <c r="AF94" s="31">
        <f ca="1">'Module C Corrected'!DX94-'Module C Initial'!DX94</f>
        <v>104.43000000000006</v>
      </c>
      <c r="AG94" s="31">
        <f ca="1">'Module C Corrected'!DY94-'Module C Initial'!DY94</f>
        <v>311.93999999999983</v>
      </c>
      <c r="AH94" s="31">
        <f ca="1">'Module C Corrected'!DZ94-'Module C Initial'!DZ94</f>
        <v>4.4699999999999989</v>
      </c>
      <c r="AI94" s="31">
        <f ca="1">'Module C Corrected'!EA94-'Module C Initial'!EA94</f>
        <v>3.4600000000000009</v>
      </c>
      <c r="AJ94" s="31">
        <f ca="1">'Module C Corrected'!EB94-'Module C Initial'!EB94</f>
        <v>12.89</v>
      </c>
      <c r="AK94" s="31">
        <f ca="1">'Module C Corrected'!EC94-'Module C Initial'!EC94</f>
        <v>14.370000000000005</v>
      </c>
      <c r="AL94" s="31">
        <f ca="1">'Module C Corrected'!ED94-'Module C Initial'!ED94</f>
        <v>27.960000000000008</v>
      </c>
      <c r="AM94" s="31">
        <f ca="1">'Module C Corrected'!EE94-'Module C Initial'!EE94</f>
        <v>125.53999999999996</v>
      </c>
      <c r="AN94" s="31">
        <f ca="1">'Module C Corrected'!EF94-'Module C Initial'!EF94</f>
        <v>207.07999999999993</v>
      </c>
      <c r="AO94" s="32">
        <f t="shared" ca="1" si="32"/>
        <v>480.70999999999958</v>
      </c>
      <c r="AP94" s="32">
        <f t="shared" ca="1" si="32"/>
        <v>479.52999999999975</v>
      </c>
      <c r="AQ94" s="32">
        <f t="shared" ca="1" si="32"/>
        <v>458.62</v>
      </c>
      <c r="AR94" s="32">
        <f t="shared" ca="1" si="32"/>
        <v>481.32999999999942</v>
      </c>
      <c r="AS94" s="32">
        <f t="shared" ca="1" si="32"/>
        <v>1444.1100000000001</v>
      </c>
      <c r="AT94" s="32">
        <f t="shared" ca="1" si="32"/>
        <v>20.779999999999973</v>
      </c>
      <c r="AU94" s="32">
        <f t="shared" ca="1" si="59"/>
        <v>16.20000000000001</v>
      </c>
      <c r="AV94" s="32">
        <f t="shared" ca="1" si="59"/>
        <v>60.599999999999994</v>
      </c>
      <c r="AW94" s="32">
        <f t="shared" ca="1" si="59"/>
        <v>67.959999999999965</v>
      </c>
      <c r="AX94" s="32">
        <f t="shared" ca="1" si="59"/>
        <v>133.12000000000009</v>
      </c>
      <c r="AY94" s="32">
        <f t="shared" ca="1" si="59"/>
        <v>601.59</v>
      </c>
      <c r="AZ94" s="32">
        <f t="shared" ca="1" si="59"/>
        <v>998.77000000000157</v>
      </c>
      <c r="BA94" s="31">
        <f t="shared" ca="1" si="57"/>
        <v>5.93</v>
      </c>
      <c r="BB94" s="31">
        <f t="shared" ca="1" si="35"/>
        <v>5.92</v>
      </c>
      <c r="BC94" s="31">
        <f t="shared" ca="1" si="36"/>
        <v>5.67</v>
      </c>
      <c r="BD94" s="31">
        <f t="shared" ca="1" si="37"/>
        <v>5.96</v>
      </c>
      <c r="BE94" s="31">
        <f t="shared" ca="1" si="38"/>
        <v>17.899999999999999</v>
      </c>
      <c r="BF94" s="31">
        <f t="shared" ca="1" si="39"/>
        <v>0.26</v>
      </c>
      <c r="BG94" s="31">
        <f t="shared" ca="1" si="40"/>
        <v>0.2</v>
      </c>
      <c r="BH94" s="31">
        <f t="shared" ca="1" si="41"/>
        <v>0.75</v>
      </c>
      <c r="BI94" s="31">
        <f t="shared" ca="1" si="42"/>
        <v>0.85</v>
      </c>
      <c r="BJ94" s="31">
        <f t="shared" ca="1" si="43"/>
        <v>1.66</v>
      </c>
      <c r="BK94" s="31">
        <f t="shared" ca="1" si="44"/>
        <v>7.53</v>
      </c>
      <c r="BL94" s="31">
        <f t="shared" ca="1" si="45"/>
        <v>12.52</v>
      </c>
      <c r="BM94" s="32">
        <f t="shared" ca="1" si="58"/>
        <v>486.63999999999959</v>
      </c>
      <c r="BN94" s="32">
        <f t="shared" ca="1" si="46"/>
        <v>485.44999999999976</v>
      </c>
      <c r="BO94" s="32">
        <f t="shared" ca="1" si="47"/>
        <v>464.29</v>
      </c>
      <c r="BP94" s="32">
        <f t="shared" ca="1" si="48"/>
        <v>487.2899999999994</v>
      </c>
      <c r="BQ94" s="32">
        <f t="shared" ca="1" si="49"/>
        <v>1462.0100000000002</v>
      </c>
      <c r="BR94" s="32">
        <f t="shared" ca="1" si="50"/>
        <v>21.039999999999974</v>
      </c>
      <c r="BS94" s="32">
        <f t="shared" ca="1" si="51"/>
        <v>16.400000000000009</v>
      </c>
      <c r="BT94" s="32">
        <f t="shared" ca="1" si="52"/>
        <v>61.349999999999994</v>
      </c>
      <c r="BU94" s="32">
        <f t="shared" ca="1" si="53"/>
        <v>68.80999999999996</v>
      </c>
      <c r="BV94" s="32">
        <f t="shared" ca="1" si="54"/>
        <v>134.78000000000009</v>
      </c>
      <c r="BW94" s="32">
        <f t="shared" ca="1" si="55"/>
        <v>609.12</v>
      </c>
      <c r="BX94" s="32">
        <f t="shared" ca="1" si="56"/>
        <v>1011.2900000000016</v>
      </c>
    </row>
    <row r="95" spans="1:76" x14ac:dyDescent="0.25">
      <c r="A95" t="s">
        <v>469</v>
      </c>
      <c r="B95" s="1" t="s">
        <v>11</v>
      </c>
      <c r="C95" t="str">
        <f t="shared" ca="1" si="33"/>
        <v>PR1</v>
      </c>
      <c r="D95" t="str">
        <f t="shared" ca="1" si="34"/>
        <v>Primrose #1</v>
      </c>
      <c r="E95" s="31">
        <f ca="1">'Module C Corrected'!CW95-'Module C Initial'!CW95</f>
        <v>156.40000000000146</v>
      </c>
      <c r="F95" s="31">
        <f ca="1">'Module C Corrected'!CX95-'Module C Initial'!CX95</f>
        <v>148.61000000000058</v>
      </c>
      <c r="G95" s="31">
        <f ca="1">'Module C Corrected'!CY95-'Module C Initial'!CY95</f>
        <v>122.27000000000044</v>
      </c>
      <c r="H95" s="31">
        <f ca="1">'Module C Corrected'!CZ95-'Module C Initial'!CZ95</f>
        <v>148</v>
      </c>
      <c r="I95" s="31">
        <f ca="1">'Module C Corrected'!DA95-'Module C Initial'!DA95</f>
        <v>216.37999999999738</v>
      </c>
      <c r="J95" s="31">
        <f ca="1">'Module C Corrected'!DB95-'Module C Initial'!DB95</f>
        <v>25.340000000000146</v>
      </c>
      <c r="K95" s="31">
        <f ca="1">'Module C Corrected'!DC95-'Module C Initial'!DC95</f>
        <v>37.260000000000218</v>
      </c>
      <c r="L95" s="31">
        <f ca="1">'Module C Corrected'!DD95-'Module C Initial'!DD95</f>
        <v>72.889999999999418</v>
      </c>
      <c r="M95" s="31">
        <f ca="1">'Module C Corrected'!DE95-'Module C Initial'!DE95</f>
        <v>79.700000000000728</v>
      </c>
      <c r="N95" s="31">
        <f ca="1">'Module C Corrected'!DF95-'Module C Initial'!DF95</f>
        <v>43.359999999998763</v>
      </c>
      <c r="O95" s="31">
        <f ca="1">'Module C Corrected'!DG95-'Module C Initial'!DG95</f>
        <v>27.340000000000146</v>
      </c>
      <c r="P95" s="31">
        <f ca="1">'Module C Corrected'!DH95-'Module C Initial'!DH95</f>
        <v>63.710000000000946</v>
      </c>
      <c r="Q95" s="32">
        <f ca="1">'Module C Corrected'!DI95-'Module C Initial'!DI95</f>
        <v>7.8199999999999363</v>
      </c>
      <c r="R95" s="32">
        <f ca="1">'Module C Corrected'!DJ95-'Module C Initial'!DJ95</f>
        <v>7.42999999999995</v>
      </c>
      <c r="S95" s="32">
        <f ca="1">'Module C Corrected'!DK95-'Module C Initial'!DK95</f>
        <v>6.1100000000000136</v>
      </c>
      <c r="T95" s="32">
        <f ca="1">'Module C Corrected'!DL95-'Module C Initial'!DL95</f>
        <v>7.4000000000000909</v>
      </c>
      <c r="U95" s="32">
        <f ca="1">'Module C Corrected'!DM95-'Module C Initial'!DM95</f>
        <v>10.82000000000005</v>
      </c>
      <c r="V95" s="32">
        <f ca="1">'Module C Corrected'!DN95-'Module C Initial'!DN95</f>
        <v>1.269999999999996</v>
      </c>
      <c r="W95" s="32">
        <f ca="1">'Module C Corrected'!DO95-'Module C Initial'!DO95</f>
        <v>1.8599999999999994</v>
      </c>
      <c r="X95" s="32">
        <f ca="1">'Module C Corrected'!DP95-'Module C Initial'!DP95</f>
        <v>3.6500000000000057</v>
      </c>
      <c r="Y95" s="32">
        <f ca="1">'Module C Corrected'!DQ95-'Module C Initial'!DQ95</f>
        <v>3.9800000000000182</v>
      </c>
      <c r="Z95" s="32">
        <f ca="1">'Module C Corrected'!DR95-'Module C Initial'!DR95</f>
        <v>2.1600000000000108</v>
      </c>
      <c r="AA95" s="32">
        <f ca="1">'Module C Corrected'!DS95-'Module C Initial'!DS95</f>
        <v>1.3599999999999994</v>
      </c>
      <c r="AB95" s="32">
        <f ca="1">'Module C Corrected'!DT95-'Module C Initial'!DT95</f>
        <v>3.1799999999999784</v>
      </c>
      <c r="AC95" s="31">
        <f ca="1">'Module C Corrected'!DU95-'Module C Initial'!DU95</f>
        <v>46.269999999999982</v>
      </c>
      <c r="AD95" s="31">
        <f ca="1">'Module C Corrected'!DV95-'Module C Initial'!DV95</f>
        <v>43.720000000000255</v>
      </c>
      <c r="AE95" s="31">
        <f ca="1">'Module C Corrected'!DW95-'Module C Initial'!DW95</f>
        <v>35.7800000000002</v>
      </c>
      <c r="AF95" s="31">
        <f ca="1">'Module C Corrected'!DX95-'Module C Initial'!DX95</f>
        <v>43.059999999999945</v>
      </c>
      <c r="AG95" s="31">
        <f ca="1">'Module C Corrected'!DY95-'Module C Initial'!DY95</f>
        <v>62.600000000000364</v>
      </c>
      <c r="AH95" s="31">
        <f ca="1">'Module C Corrected'!DZ95-'Module C Initial'!DZ95</f>
        <v>7.2899999999999636</v>
      </c>
      <c r="AI95" s="31">
        <f ca="1">'Module C Corrected'!EA95-'Module C Initial'!EA95</f>
        <v>10.649999999999977</v>
      </c>
      <c r="AJ95" s="31">
        <f ca="1">'Module C Corrected'!EB95-'Module C Initial'!EB95</f>
        <v>20.670000000000073</v>
      </c>
      <c r="AK95" s="31">
        <f ca="1">'Module C Corrected'!EC95-'Module C Initial'!EC95</f>
        <v>22.440000000000055</v>
      </c>
      <c r="AL95" s="31">
        <f ca="1">'Module C Corrected'!ED95-'Module C Initial'!ED95</f>
        <v>12.110000000000014</v>
      </c>
      <c r="AM95" s="31">
        <f ca="1">'Module C Corrected'!EE95-'Module C Initial'!EE95</f>
        <v>7.5699999999999932</v>
      </c>
      <c r="AN95" s="31">
        <f ca="1">'Module C Corrected'!EF95-'Module C Initial'!EF95</f>
        <v>17.5</v>
      </c>
      <c r="AO95" s="32">
        <f t="shared" ca="1" si="32"/>
        <v>210.49000000000137</v>
      </c>
      <c r="AP95" s="32">
        <f t="shared" ca="1" si="32"/>
        <v>199.76000000000079</v>
      </c>
      <c r="AQ95" s="32">
        <f t="shared" ca="1" si="32"/>
        <v>164.16000000000065</v>
      </c>
      <c r="AR95" s="32">
        <f t="shared" ca="1" si="32"/>
        <v>198.46000000000004</v>
      </c>
      <c r="AS95" s="32">
        <f t="shared" ca="1" si="32"/>
        <v>289.79999999999779</v>
      </c>
      <c r="AT95" s="32">
        <f t="shared" ca="1" si="32"/>
        <v>33.900000000000105</v>
      </c>
      <c r="AU95" s="32">
        <f t="shared" ca="1" si="59"/>
        <v>49.770000000000195</v>
      </c>
      <c r="AV95" s="32">
        <f t="shared" ca="1" si="59"/>
        <v>97.209999999999496</v>
      </c>
      <c r="AW95" s="32">
        <f t="shared" ca="1" si="59"/>
        <v>106.1200000000008</v>
      </c>
      <c r="AX95" s="32">
        <f t="shared" ca="1" si="59"/>
        <v>57.629999999998788</v>
      </c>
      <c r="AY95" s="32">
        <f t="shared" ca="1" si="59"/>
        <v>36.270000000000138</v>
      </c>
      <c r="AZ95" s="32">
        <f t="shared" ca="1" si="59"/>
        <v>84.390000000000924</v>
      </c>
      <c r="BA95" s="31">
        <f t="shared" ca="1" si="57"/>
        <v>2.6</v>
      </c>
      <c r="BB95" s="31">
        <f t="shared" ca="1" si="35"/>
        <v>2.4700000000000002</v>
      </c>
      <c r="BC95" s="31">
        <f t="shared" ca="1" si="36"/>
        <v>2.0299999999999998</v>
      </c>
      <c r="BD95" s="31">
        <f t="shared" ca="1" si="37"/>
        <v>2.46</v>
      </c>
      <c r="BE95" s="31">
        <f t="shared" ca="1" si="38"/>
        <v>3.59</v>
      </c>
      <c r="BF95" s="31">
        <f t="shared" ca="1" si="39"/>
        <v>0.42</v>
      </c>
      <c r="BG95" s="31">
        <f t="shared" ca="1" si="40"/>
        <v>0.62</v>
      </c>
      <c r="BH95" s="31">
        <f t="shared" ca="1" si="41"/>
        <v>1.21</v>
      </c>
      <c r="BI95" s="31">
        <f t="shared" ca="1" si="42"/>
        <v>1.32</v>
      </c>
      <c r="BJ95" s="31">
        <f t="shared" ca="1" si="43"/>
        <v>0.72</v>
      </c>
      <c r="BK95" s="31">
        <f t="shared" ca="1" si="44"/>
        <v>0.45</v>
      </c>
      <c r="BL95" s="31">
        <f t="shared" ca="1" si="45"/>
        <v>1.06</v>
      </c>
      <c r="BM95" s="32">
        <f t="shared" ca="1" si="58"/>
        <v>213.09000000000137</v>
      </c>
      <c r="BN95" s="32">
        <f t="shared" ca="1" si="46"/>
        <v>202.23000000000079</v>
      </c>
      <c r="BO95" s="32">
        <f t="shared" ca="1" si="47"/>
        <v>166.19000000000065</v>
      </c>
      <c r="BP95" s="32">
        <f t="shared" ca="1" si="48"/>
        <v>200.92000000000004</v>
      </c>
      <c r="BQ95" s="32">
        <f t="shared" ca="1" si="49"/>
        <v>293.38999999999777</v>
      </c>
      <c r="BR95" s="32">
        <f t="shared" ca="1" si="50"/>
        <v>34.320000000000107</v>
      </c>
      <c r="BS95" s="32">
        <f t="shared" ca="1" si="51"/>
        <v>50.390000000000192</v>
      </c>
      <c r="BT95" s="32">
        <f t="shared" ca="1" si="52"/>
        <v>98.41999999999949</v>
      </c>
      <c r="BU95" s="32">
        <f t="shared" ca="1" si="53"/>
        <v>107.44000000000079</v>
      </c>
      <c r="BV95" s="32">
        <f t="shared" ca="1" si="54"/>
        <v>58.349999999998786</v>
      </c>
      <c r="BW95" s="32">
        <f t="shared" ca="1" si="55"/>
        <v>36.720000000000141</v>
      </c>
      <c r="BX95" s="32">
        <f t="shared" ca="1" si="56"/>
        <v>85.450000000000927</v>
      </c>
    </row>
    <row r="96" spans="1:76" x14ac:dyDescent="0.25">
      <c r="A96" t="s">
        <v>453</v>
      </c>
      <c r="B96" s="1" t="s">
        <v>107</v>
      </c>
      <c r="C96" t="str">
        <f t="shared" ca="1" si="33"/>
        <v>BCHEXP</v>
      </c>
      <c r="D96" t="str">
        <f t="shared" ca="1" si="34"/>
        <v>Alberta-BC Intertie - Export</v>
      </c>
      <c r="E96" s="31">
        <f ca="1">'Module C Corrected'!CW96-'Module C Initial'!CW96</f>
        <v>0</v>
      </c>
      <c r="F96" s="31">
        <f ca="1">'Module C Corrected'!CX96-'Module C Initial'!CX96</f>
        <v>0</v>
      </c>
      <c r="G96" s="31">
        <f ca="1">'Module C Corrected'!CY96-'Module C Initial'!CY96</f>
        <v>0</v>
      </c>
      <c r="H96" s="31">
        <f ca="1">'Module C Corrected'!CZ96-'Module C Initial'!CZ96</f>
        <v>0</v>
      </c>
      <c r="I96" s="31">
        <f ca="1">'Module C Corrected'!DA96-'Module C Initial'!DA96</f>
        <v>0</v>
      </c>
      <c r="J96" s="31">
        <f ca="1">'Module C Corrected'!DB96-'Module C Initial'!DB96</f>
        <v>0</v>
      </c>
      <c r="K96" s="31">
        <f ca="1">'Module C Corrected'!DC96-'Module C Initial'!DC96</f>
        <v>0</v>
      </c>
      <c r="L96" s="31">
        <f ca="1">'Module C Corrected'!DD96-'Module C Initial'!DD96</f>
        <v>0</v>
      </c>
      <c r="M96" s="31">
        <f ca="1">'Module C Corrected'!DE96-'Module C Initial'!DE96</f>
        <v>0</v>
      </c>
      <c r="N96" s="31">
        <f ca="1">'Module C Corrected'!DF96-'Module C Initial'!DF96</f>
        <v>0</v>
      </c>
      <c r="O96" s="31">
        <f ca="1">'Module C Corrected'!DG96-'Module C Initial'!DG96</f>
        <v>0</v>
      </c>
      <c r="P96" s="31">
        <f ca="1">'Module C Corrected'!DH96-'Module C Initial'!DH96</f>
        <v>0</v>
      </c>
      <c r="Q96" s="32">
        <f ca="1">'Module C Corrected'!DI96-'Module C Initial'!DI96</f>
        <v>0</v>
      </c>
      <c r="R96" s="32">
        <f ca="1">'Module C Corrected'!DJ96-'Module C Initial'!DJ96</f>
        <v>0</v>
      </c>
      <c r="S96" s="32">
        <f ca="1">'Module C Corrected'!DK96-'Module C Initial'!DK96</f>
        <v>0</v>
      </c>
      <c r="T96" s="32">
        <f ca="1">'Module C Corrected'!DL96-'Module C Initial'!DL96</f>
        <v>0</v>
      </c>
      <c r="U96" s="32">
        <f ca="1">'Module C Corrected'!DM96-'Module C Initial'!DM96</f>
        <v>0</v>
      </c>
      <c r="V96" s="32">
        <f ca="1">'Module C Corrected'!DN96-'Module C Initial'!DN96</f>
        <v>0</v>
      </c>
      <c r="W96" s="32">
        <f ca="1">'Module C Corrected'!DO96-'Module C Initial'!DO96</f>
        <v>0</v>
      </c>
      <c r="X96" s="32">
        <f ca="1">'Module C Corrected'!DP96-'Module C Initial'!DP96</f>
        <v>0</v>
      </c>
      <c r="Y96" s="32">
        <f ca="1">'Module C Corrected'!DQ96-'Module C Initial'!DQ96</f>
        <v>0</v>
      </c>
      <c r="Z96" s="32">
        <f ca="1">'Module C Corrected'!DR96-'Module C Initial'!DR96</f>
        <v>0</v>
      </c>
      <c r="AA96" s="32">
        <f ca="1">'Module C Corrected'!DS96-'Module C Initial'!DS96</f>
        <v>0</v>
      </c>
      <c r="AB96" s="32">
        <f ca="1">'Module C Corrected'!DT96-'Module C Initial'!DT96</f>
        <v>0</v>
      </c>
      <c r="AC96" s="31">
        <f ca="1">'Module C Corrected'!DU96-'Module C Initial'!DU96</f>
        <v>0</v>
      </c>
      <c r="AD96" s="31">
        <f ca="1">'Module C Corrected'!DV96-'Module C Initial'!DV96</f>
        <v>0</v>
      </c>
      <c r="AE96" s="31">
        <f ca="1">'Module C Corrected'!DW96-'Module C Initial'!DW96</f>
        <v>0</v>
      </c>
      <c r="AF96" s="31">
        <f ca="1">'Module C Corrected'!DX96-'Module C Initial'!DX96</f>
        <v>0</v>
      </c>
      <c r="AG96" s="31">
        <f ca="1">'Module C Corrected'!DY96-'Module C Initial'!DY96</f>
        <v>0</v>
      </c>
      <c r="AH96" s="31">
        <f ca="1">'Module C Corrected'!DZ96-'Module C Initial'!DZ96</f>
        <v>0</v>
      </c>
      <c r="AI96" s="31">
        <f ca="1">'Module C Corrected'!EA96-'Module C Initial'!EA96</f>
        <v>0</v>
      </c>
      <c r="AJ96" s="31">
        <f ca="1">'Module C Corrected'!EB96-'Module C Initial'!EB96</f>
        <v>0</v>
      </c>
      <c r="AK96" s="31">
        <f ca="1">'Module C Corrected'!EC96-'Module C Initial'!EC96</f>
        <v>0</v>
      </c>
      <c r="AL96" s="31">
        <f ca="1">'Module C Corrected'!ED96-'Module C Initial'!ED96</f>
        <v>0</v>
      </c>
      <c r="AM96" s="31">
        <f ca="1">'Module C Corrected'!EE96-'Module C Initial'!EE96</f>
        <v>0</v>
      </c>
      <c r="AN96" s="31">
        <f ca="1">'Module C Corrected'!EF96-'Module C Initial'!EF96</f>
        <v>0</v>
      </c>
      <c r="AO96" s="32">
        <f t="shared" ca="1" si="32"/>
        <v>0</v>
      </c>
      <c r="AP96" s="32">
        <f t="shared" ca="1" si="32"/>
        <v>0</v>
      </c>
      <c r="AQ96" s="32">
        <f t="shared" ca="1" si="32"/>
        <v>0</v>
      </c>
      <c r="AR96" s="32">
        <f t="shared" ca="1" si="32"/>
        <v>0</v>
      </c>
      <c r="AS96" s="32">
        <f t="shared" ca="1" si="32"/>
        <v>0</v>
      </c>
      <c r="AT96" s="32">
        <f t="shared" ca="1" si="32"/>
        <v>0</v>
      </c>
      <c r="AU96" s="32">
        <f t="shared" ca="1" si="59"/>
        <v>0</v>
      </c>
      <c r="AV96" s="32">
        <f t="shared" ca="1" si="59"/>
        <v>0</v>
      </c>
      <c r="AW96" s="32">
        <f t="shared" ca="1" si="59"/>
        <v>0</v>
      </c>
      <c r="AX96" s="32">
        <f t="shared" ca="1" si="59"/>
        <v>0</v>
      </c>
      <c r="AY96" s="32">
        <f t="shared" ca="1" si="59"/>
        <v>0</v>
      </c>
      <c r="AZ96" s="32">
        <f t="shared" ca="1" si="59"/>
        <v>0</v>
      </c>
      <c r="BA96" s="31">
        <f t="shared" ca="1" si="57"/>
        <v>0</v>
      </c>
      <c r="BB96" s="31">
        <f t="shared" ca="1" si="35"/>
        <v>0</v>
      </c>
      <c r="BC96" s="31">
        <f t="shared" ca="1" si="36"/>
        <v>0</v>
      </c>
      <c r="BD96" s="31">
        <f t="shared" ca="1" si="37"/>
        <v>0</v>
      </c>
      <c r="BE96" s="31">
        <f t="shared" ca="1" si="38"/>
        <v>0</v>
      </c>
      <c r="BF96" s="31">
        <f t="shared" ca="1" si="39"/>
        <v>0</v>
      </c>
      <c r="BG96" s="31">
        <f t="shared" ca="1" si="40"/>
        <v>0</v>
      </c>
      <c r="BH96" s="31">
        <f t="shared" ca="1" si="41"/>
        <v>0</v>
      </c>
      <c r="BI96" s="31">
        <f t="shared" ca="1" si="42"/>
        <v>0</v>
      </c>
      <c r="BJ96" s="31">
        <f t="shared" ca="1" si="43"/>
        <v>0</v>
      </c>
      <c r="BK96" s="31">
        <f t="shared" ca="1" si="44"/>
        <v>0</v>
      </c>
      <c r="BL96" s="31">
        <f t="shared" ca="1" si="45"/>
        <v>0</v>
      </c>
      <c r="BM96" s="32">
        <f t="shared" ca="1" si="58"/>
        <v>0</v>
      </c>
      <c r="BN96" s="32">
        <f t="shared" ca="1" si="46"/>
        <v>0</v>
      </c>
      <c r="BO96" s="32">
        <f t="shared" ca="1" si="47"/>
        <v>0</v>
      </c>
      <c r="BP96" s="32">
        <f t="shared" ca="1" si="48"/>
        <v>0</v>
      </c>
      <c r="BQ96" s="32">
        <f t="shared" ca="1" si="49"/>
        <v>0</v>
      </c>
      <c r="BR96" s="32">
        <f t="shared" ca="1" si="50"/>
        <v>0</v>
      </c>
      <c r="BS96" s="32">
        <f t="shared" ca="1" si="51"/>
        <v>0</v>
      </c>
      <c r="BT96" s="32">
        <f t="shared" ca="1" si="52"/>
        <v>0</v>
      </c>
      <c r="BU96" s="32">
        <f t="shared" ca="1" si="53"/>
        <v>0</v>
      </c>
      <c r="BV96" s="32">
        <f t="shared" ca="1" si="54"/>
        <v>0</v>
      </c>
      <c r="BW96" s="32">
        <f t="shared" ca="1" si="55"/>
        <v>0</v>
      </c>
      <c r="BX96" s="32">
        <f t="shared" ca="1" si="56"/>
        <v>0</v>
      </c>
    </row>
    <row r="97" spans="1:76" x14ac:dyDescent="0.25">
      <c r="A97" t="s">
        <v>453</v>
      </c>
      <c r="B97" s="1" t="s">
        <v>343</v>
      </c>
      <c r="C97" t="str">
        <f t="shared" ca="1" si="33"/>
        <v>SPCEXP</v>
      </c>
      <c r="D97" t="str">
        <f t="shared" ca="1" si="34"/>
        <v>Alberta-Saskatchewan Intertie - Export</v>
      </c>
      <c r="E97" s="31">
        <f ca="1">'Module C Corrected'!CW97-'Module C Initial'!CW97</f>
        <v>0</v>
      </c>
      <c r="F97" s="31">
        <f ca="1">'Module C Corrected'!CX97-'Module C Initial'!CX97</f>
        <v>0</v>
      </c>
      <c r="G97" s="31">
        <f ca="1">'Module C Corrected'!CY97-'Module C Initial'!CY97</f>
        <v>0</v>
      </c>
      <c r="H97" s="31">
        <f ca="1">'Module C Corrected'!CZ97-'Module C Initial'!CZ97</f>
        <v>0</v>
      </c>
      <c r="I97" s="31">
        <f ca="1">'Module C Corrected'!DA97-'Module C Initial'!DA97</f>
        <v>0</v>
      </c>
      <c r="J97" s="31">
        <f ca="1">'Module C Corrected'!DB97-'Module C Initial'!DB97</f>
        <v>0</v>
      </c>
      <c r="K97" s="31">
        <f ca="1">'Module C Corrected'!DC97-'Module C Initial'!DC97</f>
        <v>0</v>
      </c>
      <c r="L97" s="31">
        <f ca="1">'Module C Corrected'!DD97-'Module C Initial'!DD97</f>
        <v>0</v>
      </c>
      <c r="M97" s="31">
        <f ca="1">'Module C Corrected'!DE97-'Module C Initial'!DE97</f>
        <v>0</v>
      </c>
      <c r="N97" s="31">
        <f ca="1">'Module C Corrected'!DF97-'Module C Initial'!DF97</f>
        <v>0</v>
      </c>
      <c r="O97" s="31">
        <f ca="1">'Module C Corrected'!DG97-'Module C Initial'!DG97</f>
        <v>0</v>
      </c>
      <c r="P97" s="31">
        <f ca="1">'Module C Corrected'!DH97-'Module C Initial'!DH97</f>
        <v>0</v>
      </c>
      <c r="Q97" s="32">
        <f ca="1">'Module C Corrected'!DI97-'Module C Initial'!DI97</f>
        <v>0</v>
      </c>
      <c r="R97" s="32">
        <f ca="1">'Module C Corrected'!DJ97-'Module C Initial'!DJ97</f>
        <v>0</v>
      </c>
      <c r="S97" s="32">
        <f ca="1">'Module C Corrected'!DK97-'Module C Initial'!DK97</f>
        <v>0</v>
      </c>
      <c r="T97" s="32">
        <f ca="1">'Module C Corrected'!DL97-'Module C Initial'!DL97</f>
        <v>0</v>
      </c>
      <c r="U97" s="32">
        <f ca="1">'Module C Corrected'!DM97-'Module C Initial'!DM97</f>
        <v>0</v>
      </c>
      <c r="V97" s="32">
        <f ca="1">'Module C Corrected'!DN97-'Module C Initial'!DN97</f>
        <v>0</v>
      </c>
      <c r="W97" s="32">
        <f ca="1">'Module C Corrected'!DO97-'Module C Initial'!DO97</f>
        <v>0</v>
      </c>
      <c r="X97" s="32">
        <f ca="1">'Module C Corrected'!DP97-'Module C Initial'!DP97</f>
        <v>0</v>
      </c>
      <c r="Y97" s="32">
        <f ca="1">'Module C Corrected'!DQ97-'Module C Initial'!DQ97</f>
        <v>0</v>
      </c>
      <c r="Z97" s="32">
        <f ca="1">'Module C Corrected'!DR97-'Module C Initial'!DR97</f>
        <v>0</v>
      </c>
      <c r="AA97" s="32">
        <f ca="1">'Module C Corrected'!DS97-'Module C Initial'!DS97</f>
        <v>0</v>
      </c>
      <c r="AB97" s="32">
        <f ca="1">'Module C Corrected'!DT97-'Module C Initial'!DT97</f>
        <v>0</v>
      </c>
      <c r="AC97" s="31">
        <f ca="1">'Module C Corrected'!DU97-'Module C Initial'!DU97</f>
        <v>0</v>
      </c>
      <c r="AD97" s="31">
        <f ca="1">'Module C Corrected'!DV97-'Module C Initial'!DV97</f>
        <v>0</v>
      </c>
      <c r="AE97" s="31">
        <f ca="1">'Module C Corrected'!DW97-'Module C Initial'!DW97</f>
        <v>0</v>
      </c>
      <c r="AF97" s="31">
        <f ca="1">'Module C Corrected'!DX97-'Module C Initial'!DX97</f>
        <v>0</v>
      </c>
      <c r="AG97" s="31">
        <f ca="1">'Module C Corrected'!DY97-'Module C Initial'!DY97</f>
        <v>0</v>
      </c>
      <c r="AH97" s="31">
        <f ca="1">'Module C Corrected'!DZ97-'Module C Initial'!DZ97</f>
        <v>0</v>
      </c>
      <c r="AI97" s="31">
        <f ca="1">'Module C Corrected'!EA97-'Module C Initial'!EA97</f>
        <v>0</v>
      </c>
      <c r="AJ97" s="31">
        <f ca="1">'Module C Corrected'!EB97-'Module C Initial'!EB97</f>
        <v>0</v>
      </c>
      <c r="AK97" s="31">
        <f ca="1">'Module C Corrected'!EC97-'Module C Initial'!EC97</f>
        <v>0</v>
      </c>
      <c r="AL97" s="31">
        <f ca="1">'Module C Corrected'!ED97-'Module C Initial'!ED97</f>
        <v>0</v>
      </c>
      <c r="AM97" s="31">
        <f ca="1">'Module C Corrected'!EE97-'Module C Initial'!EE97</f>
        <v>0</v>
      </c>
      <c r="AN97" s="31">
        <f ca="1">'Module C Corrected'!EF97-'Module C Initial'!EF97</f>
        <v>0</v>
      </c>
      <c r="AO97" s="32">
        <f t="shared" ca="1" si="32"/>
        <v>0</v>
      </c>
      <c r="AP97" s="32">
        <f t="shared" ca="1" si="32"/>
        <v>0</v>
      </c>
      <c r="AQ97" s="32">
        <f t="shared" ca="1" si="32"/>
        <v>0</v>
      </c>
      <c r="AR97" s="32">
        <f t="shared" ca="1" si="32"/>
        <v>0</v>
      </c>
      <c r="AS97" s="32">
        <f t="shared" ca="1" si="32"/>
        <v>0</v>
      </c>
      <c r="AT97" s="32">
        <f t="shared" ca="1" si="32"/>
        <v>0</v>
      </c>
      <c r="AU97" s="32">
        <f t="shared" ca="1" si="59"/>
        <v>0</v>
      </c>
      <c r="AV97" s="32">
        <f t="shared" ca="1" si="59"/>
        <v>0</v>
      </c>
      <c r="AW97" s="32">
        <f t="shared" ca="1" si="59"/>
        <v>0</v>
      </c>
      <c r="AX97" s="32">
        <f t="shared" ca="1" si="59"/>
        <v>0</v>
      </c>
      <c r="AY97" s="32">
        <f t="shared" ca="1" si="59"/>
        <v>0</v>
      </c>
      <c r="AZ97" s="32">
        <f t="shared" ca="1" si="59"/>
        <v>0</v>
      </c>
      <c r="BA97" s="31">
        <f t="shared" ca="1" si="57"/>
        <v>0</v>
      </c>
      <c r="BB97" s="31">
        <f t="shared" ca="1" si="35"/>
        <v>0</v>
      </c>
      <c r="BC97" s="31">
        <f t="shared" ca="1" si="36"/>
        <v>0</v>
      </c>
      <c r="BD97" s="31">
        <f t="shared" ca="1" si="37"/>
        <v>0</v>
      </c>
      <c r="BE97" s="31">
        <f t="shared" ca="1" si="38"/>
        <v>0</v>
      </c>
      <c r="BF97" s="31">
        <f t="shared" ca="1" si="39"/>
        <v>0</v>
      </c>
      <c r="BG97" s="31">
        <f t="shared" ca="1" si="40"/>
        <v>0</v>
      </c>
      <c r="BH97" s="31">
        <f t="shared" ca="1" si="41"/>
        <v>0</v>
      </c>
      <c r="BI97" s="31">
        <f t="shared" ca="1" si="42"/>
        <v>0</v>
      </c>
      <c r="BJ97" s="31">
        <f t="shared" ca="1" si="43"/>
        <v>0</v>
      </c>
      <c r="BK97" s="31">
        <f t="shared" ca="1" si="44"/>
        <v>0</v>
      </c>
      <c r="BL97" s="31">
        <f t="shared" ca="1" si="45"/>
        <v>0</v>
      </c>
      <c r="BM97" s="32">
        <f t="shared" ca="1" si="58"/>
        <v>0</v>
      </c>
      <c r="BN97" s="32">
        <f t="shared" ca="1" si="46"/>
        <v>0</v>
      </c>
      <c r="BO97" s="32">
        <f t="shared" ca="1" si="47"/>
        <v>0</v>
      </c>
      <c r="BP97" s="32">
        <f t="shared" ca="1" si="48"/>
        <v>0</v>
      </c>
      <c r="BQ97" s="32">
        <f t="shared" ca="1" si="49"/>
        <v>0</v>
      </c>
      <c r="BR97" s="32">
        <f t="shared" ca="1" si="50"/>
        <v>0</v>
      </c>
      <c r="BS97" s="32">
        <f t="shared" ca="1" si="51"/>
        <v>0</v>
      </c>
      <c r="BT97" s="32">
        <f t="shared" ca="1" si="52"/>
        <v>0</v>
      </c>
      <c r="BU97" s="32">
        <f t="shared" ca="1" si="53"/>
        <v>0</v>
      </c>
      <c r="BV97" s="32">
        <f t="shared" ca="1" si="54"/>
        <v>0</v>
      </c>
      <c r="BW97" s="32">
        <f t="shared" ca="1" si="55"/>
        <v>0</v>
      </c>
      <c r="BX97" s="32">
        <f t="shared" ca="1" si="56"/>
        <v>0</v>
      </c>
    </row>
    <row r="98" spans="1:76" x14ac:dyDescent="0.25">
      <c r="A98" t="s">
        <v>453</v>
      </c>
      <c r="B98" s="1" t="s">
        <v>108</v>
      </c>
      <c r="C98" t="str">
        <f t="shared" ca="1" si="33"/>
        <v>BCHIMP</v>
      </c>
      <c r="D98" t="str">
        <f t="shared" ca="1" si="34"/>
        <v>Alberta-BC Intertie - Import</v>
      </c>
      <c r="E98" s="31">
        <f ca="1">'Module C Corrected'!CW98-'Module C Initial'!CW98</f>
        <v>586.44999999999709</v>
      </c>
      <c r="F98" s="31">
        <f ca="1">'Module C Corrected'!CX98-'Module C Initial'!CX98</f>
        <v>636.80000000001746</v>
      </c>
      <c r="G98" s="31">
        <f ca="1">'Module C Corrected'!CY98-'Module C Initial'!CY98</f>
        <v>421.38000000000466</v>
      </c>
      <c r="H98" s="31">
        <f ca="1">'Module C Corrected'!CZ98-'Module C Initial'!CZ98</f>
        <v>1240.6199999999953</v>
      </c>
      <c r="I98" s="31">
        <f ca="1">'Module C Corrected'!DA98-'Module C Initial'!DA98</f>
        <v>6161.4200000000419</v>
      </c>
      <c r="J98" s="31">
        <f ca="1">'Module C Corrected'!DB98-'Module C Initial'!DB98</f>
        <v>2391.640000000014</v>
      </c>
      <c r="K98" s="31">
        <f ca="1">'Module C Corrected'!DC98-'Module C Initial'!DC98</f>
        <v>1472.6299999999756</v>
      </c>
      <c r="L98" s="31">
        <f ca="1">'Module C Corrected'!DD98-'Module C Initial'!DD98</f>
        <v>830.66000000000349</v>
      </c>
      <c r="M98" s="31">
        <f ca="1">'Module C Corrected'!DE98-'Module C Initial'!DE98</f>
        <v>46.949999999998909</v>
      </c>
      <c r="N98" s="31">
        <f ca="1">'Module C Corrected'!DF98-'Module C Initial'!DF98</f>
        <v>538.50000000001455</v>
      </c>
      <c r="O98" s="31">
        <f ca="1">'Module C Corrected'!DG98-'Module C Initial'!DG98</f>
        <v>1560.7399999999907</v>
      </c>
      <c r="P98" s="31">
        <f ca="1">'Module C Corrected'!DH98-'Module C Initial'!DH98</f>
        <v>2476.2200000000303</v>
      </c>
      <c r="Q98" s="32">
        <f ca="1">'Module C Corrected'!DI98-'Module C Initial'!DI98</f>
        <v>29.320000000000164</v>
      </c>
      <c r="R98" s="32">
        <f ca="1">'Module C Corrected'!DJ98-'Module C Initial'!DJ98</f>
        <v>31.839999999999691</v>
      </c>
      <c r="S98" s="32">
        <f ca="1">'Module C Corrected'!DK98-'Module C Initial'!DK98</f>
        <v>21.059999999999945</v>
      </c>
      <c r="T98" s="32">
        <f ca="1">'Module C Corrected'!DL98-'Module C Initial'!DL98</f>
        <v>62.030000000000655</v>
      </c>
      <c r="U98" s="32">
        <f ca="1">'Module C Corrected'!DM98-'Module C Initial'!DM98</f>
        <v>308.07000000000698</v>
      </c>
      <c r="V98" s="32">
        <f ca="1">'Module C Corrected'!DN98-'Module C Initial'!DN98</f>
        <v>119.57999999999993</v>
      </c>
      <c r="W98" s="32">
        <f ca="1">'Module C Corrected'!DO98-'Module C Initial'!DO98</f>
        <v>73.6299999999992</v>
      </c>
      <c r="X98" s="32">
        <f ca="1">'Module C Corrected'!DP98-'Module C Initial'!DP98</f>
        <v>41.530000000000655</v>
      </c>
      <c r="Y98" s="32">
        <f ca="1">'Module C Corrected'!DQ98-'Module C Initial'!DQ98</f>
        <v>2.3500000000000227</v>
      </c>
      <c r="Z98" s="32">
        <f ca="1">'Module C Corrected'!DR98-'Module C Initial'!DR98</f>
        <v>26.920000000000073</v>
      </c>
      <c r="AA98" s="32">
        <f ca="1">'Module C Corrected'!DS98-'Module C Initial'!DS98</f>
        <v>78.040000000000873</v>
      </c>
      <c r="AB98" s="32">
        <f ca="1">'Module C Corrected'!DT98-'Module C Initial'!DT98</f>
        <v>123.80999999999767</v>
      </c>
      <c r="AC98" s="31">
        <f ca="1">'Module C Corrected'!DU98-'Module C Initial'!DU98</f>
        <v>173.51000000000204</v>
      </c>
      <c r="AD98" s="31">
        <f ca="1">'Module C Corrected'!DV98-'Module C Initial'!DV98</f>
        <v>187.32999999999811</v>
      </c>
      <c r="AE98" s="31">
        <f ca="1">'Module C Corrected'!DW98-'Module C Initial'!DW98</f>
        <v>123.30999999999949</v>
      </c>
      <c r="AF98" s="31">
        <f ca="1">'Module C Corrected'!DX98-'Module C Initial'!DX98</f>
        <v>360.93999999999505</v>
      </c>
      <c r="AG98" s="31">
        <f ca="1">'Module C Corrected'!DY98-'Module C Initial'!DY98</f>
        <v>1782.4499999999825</v>
      </c>
      <c r="AH98" s="31">
        <f ca="1">'Module C Corrected'!DZ98-'Module C Initial'!DZ98</f>
        <v>687.82000000000698</v>
      </c>
      <c r="AI98" s="31">
        <f ca="1">'Module C Corrected'!EA98-'Module C Initial'!EA98</f>
        <v>420.80000000000291</v>
      </c>
      <c r="AJ98" s="31">
        <f ca="1">'Module C Corrected'!EB98-'Module C Initial'!EB98</f>
        <v>235.59000000000015</v>
      </c>
      <c r="AK98" s="31">
        <f ca="1">'Module C Corrected'!EC98-'Module C Initial'!EC98</f>
        <v>13.220000000000027</v>
      </c>
      <c r="AL98" s="31">
        <f ca="1">'Module C Corrected'!ED98-'Module C Initial'!ED98</f>
        <v>150.36999999999898</v>
      </c>
      <c r="AM98" s="31">
        <f ca="1">'Module C Corrected'!EE98-'Module C Initial'!EE98</f>
        <v>432.18000000000029</v>
      </c>
      <c r="AN98" s="31">
        <f ca="1">'Module C Corrected'!EF98-'Module C Initial'!EF98</f>
        <v>680.06999999999243</v>
      </c>
      <c r="AO98" s="32">
        <f t="shared" ca="1" si="32"/>
        <v>789.27999999999929</v>
      </c>
      <c r="AP98" s="32">
        <f t="shared" ca="1" si="32"/>
        <v>855.97000000001526</v>
      </c>
      <c r="AQ98" s="32">
        <f t="shared" ca="1" si="32"/>
        <v>565.75000000000409</v>
      </c>
      <c r="AR98" s="32">
        <f t="shared" ca="1" si="32"/>
        <v>1663.5899999999911</v>
      </c>
      <c r="AS98" s="32">
        <f t="shared" ca="1" si="32"/>
        <v>8251.9400000000314</v>
      </c>
      <c r="AT98" s="32">
        <f t="shared" ca="1" si="32"/>
        <v>3199.0400000000209</v>
      </c>
      <c r="AU98" s="32">
        <f t="shared" ca="1" si="59"/>
        <v>1967.0599999999777</v>
      </c>
      <c r="AV98" s="32">
        <f t="shared" ca="1" si="59"/>
        <v>1107.7800000000043</v>
      </c>
      <c r="AW98" s="32">
        <f t="shared" ca="1" si="59"/>
        <v>62.519999999998959</v>
      </c>
      <c r="AX98" s="32">
        <f t="shared" ca="1" si="59"/>
        <v>715.79000000001361</v>
      </c>
      <c r="AY98" s="32">
        <f t="shared" ca="1" si="59"/>
        <v>2070.9599999999919</v>
      </c>
      <c r="AZ98" s="32">
        <f t="shared" ca="1" si="59"/>
        <v>3280.1000000000204</v>
      </c>
      <c r="BA98" s="31">
        <f t="shared" ca="1" si="57"/>
        <v>9.74</v>
      </c>
      <c r="BB98" s="31">
        <f t="shared" ca="1" si="35"/>
        <v>10.57</v>
      </c>
      <c r="BC98" s="31">
        <f t="shared" ca="1" si="36"/>
        <v>7</v>
      </c>
      <c r="BD98" s="31">
        <f t="shared" ca="1" si="37"/>
        <v>20.6</v>
      </c>
      <c r="BE98" s="31">
        <f t="shared" ca="1" si="38"/>
        <v>102.3</v>
      </c>
      <c r="BF98" s="31">
        <f t="shared" ca="1" si="39"/>
        <v>39.71</v>
      </c>
      <c r="BG98" s="31">
        <f t="shared" ca="1" si="40"/>
        <v>24.45</v>
      </c>
      <c r="BH98" s="31">
        <f t="shared" ca="1" si="41"/>
        <v>13.79</v>
      </c>
      <c r="BI98" s="31">
        <f t="shared" ca="1" si="42"/>
        <v>0.78</v>
      </c>
      <c r="BJ98" s="31">
        <f t="shared" ca="1" si="43"/>
        <v>8.94</v>
      </c>
      <c r="BK98" s="31">
        <f t="shared" ca="1" si="44"/>
        <v>25.91</v>
      </c>
      <c r="BL98" s="31">
        <f t="shared" ca="1" si="45"/>
        <v>41.11</v>
      </c>
      <c r="BM98" s="32">
        <f t="shared" ca="1" si="58"/>
        <v>799.0199999999993</v>
      </c>
      <c r="BN98" s="32">
        <f t="shared" ca="1" si="46"/>
        <v>866.54000000001531</v>
      </c>
      <c r="BO98" s="32">
        <f t="shared" ca="1" si="47"/>
        <v>572.75000000000409</v>
      </c>
      <c r="BP98" s="32">
        <f t="shared" ca="1" si="48"/>
        <v>1684.189999999991</v>
      </c>
      <c r="BQ98" s="32">
        <f t="shared" ca="1" si="49"/>
        <v>8354.2400000000307</v>
      </c>
      <c r="BR98" s="32">
        <f t="shared" ca="1" si="50"/>
        <v>3238.7500000000209</v>
      </c>
      <c r="BS98" s="32">
        <f t="shared" ca="1" si="51"/>
        <v>1991.5099999999777</v>
      </c>
      <c r="BT98" s="32">
        <f t="shared" ca="1" si="52"/>
        <v>1121.5700000000043</v>
      </c>
      <c r="BU98" s="32">
        <f t="shared" ca="1" si="53"/>
        <v>63.29999999999896</v>
      </c>
      <c r="BV98" s="32">
        <f t="shared" ca="1" si="54"/>
        <v>724.73000000001366</v>
      </c>
      <c r="BW98" s="32">
        <f t="shared" ca="1" si="55"/>
        <v>2096.8699999999917</v>
      </c>
      <c r="BX98" s="32">
        <f t="shared" ca="1" si="56"/>
        <v>3321.2100000000205</v>
      </c>
    </row>
    <row r="99" spans="1:76" x14ac:dyDescent="0.25">
      <c r="A99" t="s">
        <v>453</v>
      </c>
      <c r="B99" s="1" t="s">
        <v>398</v>
      </c>
      <c r="C99" t="str">
        <f t="shared" ca="1" si="33"/>
        <v>SPCIMP</v>
      </c>
      <c r="D99" t="str">
        <f t="shared" ca="1" si="34"/>
        <v>Alberta-Saskatchewan Intertie - Import</v>
      </c>
      <c r="E99" s="31">
        <f ca="1">'Module C Corrected'!CW99-'Module C Initial'!CW99</f>
        <v>5393.0899999999965</v>
      </c>
      <c r="F99" s="31">
        <f ca="1">'Module C Corrected'!CX99-'Module C Initial'!CX99</f>
        <v>1583.2299999999996</v>
      </c>
      <c r="G99" s="31">
        <f ca="1">'Module C Corrected'!CY99-'Module C Initial'!CY99</f>
        <v>1051.739999999998</v>
      </c>
      <c r="H99" s="31">
        <f ca="1">'Module C Corrected'!CZ99-'Module C Initial'!CZ99</f>
        <v>527.68000000000029</v>
      </c>
      <c r="I99" s="31">
        <f ca="1">'Module C Corrected'!DA99-'Module C Initial'!DA99</f>
        <v>730.69999999999982</v>
      </c>
      <c r="J99" s="31">
        <f ca="1">'Module C Corrected'!DB99-'Module C Initial'!DB99</f>
        <v>1626.6400000000012</v>
      </c>
      <c r="K99" s="31">
        <f ca="1">'Module C Corrected'!DC99-'Module C Initial'!DC99</f>
        <v>371.72000000000025</v>
      </c>
      <c r="L99" s="31">
        <f ca="1">'Module C Corrected'!DD99-'Module C Initial'!DD99</f>
        <v>6112.6399999999849</v>
      </c>
      <c r="M99" s="31">
        <f ca="1">'Module C Corrected'!DE99-'Module C Initial'!DE99</f>
        <v>2303.6199999999953</v>
      </c>
      <c r="N99" s="31">
        <f ca="1">'Module C Corrected'!DF99-'Module C Initial'!DF99</f>
        <v>1434.369999999999</v>
      </c>
      <c r="O99" s="31">
        <f ca="1">'Module C Corrected'!DG99-'Module C Initial'!DG99</f>
        <v>1878.3799999999974</v>
      </c>
      <c r="P99" s="31">
        <f ca="1">'Module C Corrected'!DH99-'Module C Initial'!DH99</f>
        <v>2973.7000000000044</v>
      </c>
      <c r="Q99" s="32">
        <f ca="1">'Module C Corrected'!DI99-'Module C Initial'!DI99</f>
        <v>269.65000000000009</v>
      </c>
      <c r="R99" s="32">
        <f ca="1">'Module C Corrected'!DJ99-'Module C Initial'!DJ99</f>
        <v>79.159999999999968</v>
      </c>
      <c r="S99" s="32">
        <f ca="1">'Module C Corrected'!DK99-'Module C Initial'!DK99</f>
        <v>52.590000000000032</v>
      </c>
      <c r="T99" s="32">
        <f ca="1">'Module C Corrected'!DL99-'Module C Initial'!DL99</f>
        <v>26.390000000000015</v>
      </c>
      <c r="U99" s="32">
        <f ca="1">'Module C Corrected'!DM99-'Module C Initial'!DM99</f>
        <v>36.54000000000002</v>
      </c>
      <c r="V99" s="32">
        <f ca="1">'Module C Corrected'!DN99-'Module C Initial'!DN99</f>
        <v>81.330000000000041</v>
      </c>
      <c r="W99" s="32">
        <f ca="1">'Module C Corrected'!DO99-'Module C Initial'!DO99</f>
        <v>18.590000000000003</v>
      </c>
      <c r="X99" s="32">
        <f ca="1">'Module C Corrected'!DP99-'Module C Initial'!DP99</f>
        <v>305.63999999999987</v>
      </c>
      <c r="Y99" s="32">
        <f ca="1">'Module C Corrected'!DQ99-'Module C Initial'!DQ99</f>
        <v>115.18000000000006</v>
      </c>
      <c r="Z99" s="32">
        <f ca="1">'Module C Corrected'!DR99-'Module C Initial'!DR99</f>
        <v>71.720000000000027</v>
      </c>
      <c r="AA99" s="32">
        <f ca="1">'Module C Corrected'!DS99-'Module C Initial'!DS99</f>
        <v>93.909999999999968</v>
      </c>
      <c r="AB99" s="32">
        <f ca="1">'Module C Corrected'!DT99-'Module C Initial'!DT99</f>
        <v>148.68000000000006</v>
      </c>
      <c r="AC99" s="31">
        <f ca="1">'Module C Corrected'!DU99-'Module C Initial'!DU99</f>
        <v>1595.6499999999996</v>
      </c>
      <c r="AD99" s="31">
        <f ca="1">'Module C Corrected'!DV99-'Module C Initial'!DV99</f>
        <v>465.73999999999978</v>
      </c>
      <c r="AE99" s="31">
        <f ca="1">'Module C Corrected'!DW99-'Module C Initial'!DW99</f>
        <v>307.7800000000002</v>
      </c>
      <c r="AF99" s="31">
        <f ca="1">'Module C Corrected'!DX99-'Module C Initial'!DX99</f>
        <v>153.51999999999998</v>
      </c>
      <c r="AG99" s="31">
        <f ca="1">'Module C Corrected'!DY99-'Module C Initial'!DY99</f>
        <v>211.3900000000001</v>
      </c>
      <c r="AH99" s="31">
        <f ca="1">'Module C Corrected'!DZ99-'Module C Initial'!DZ99</f>
        <v>467.80999999999949</v>
      </c>
      <c r="AI99" s="31">
        <f ca="1">'Module C Corrected'!EA99-'Module C Initial'!EA99</f>
        <v>106.22000000000003</v>
      </c>
      <c r="AJ99" s="31">
        <f ca="1">'Module C Corrected'!EB99-'Module C Initial'!EB99</f>
        <v>1733.6800000000003</v>
      </c>
      <c r="AK99" s="31">
        <f ca="1">'Module C Corrected'!EC99-'Module C Initial'!EC99</f>
        <v>648.47000000000025</v>
      </c>
      <c r="AL99" s="31">
        <f ca="1">'Module C Corrected'!ED99-'Module C Initial'!ED99</f>
        <v>400.52999999999975</v>
      </c>
      <c r="AM99" s="31">
        <f ca="1">'Module C Corrected'!EE99-'Module C Initial'!EE99</f>
        <v>520.13000000000011</v>
      </c>
      <c r="AN99" s="31">
        <f ca="1">'Module C Corrected'!EF99-'Module C Initial'!EF99</f>
        <v>816.70000000000073</v>
      </c>
      <c r="AO99" s="32">
        <f t="shared" ca="1" si="32"/>
        <v>7258.3899999999958</v>
      </c>
      <c r="AP99" s="32">
        <f t="shared" ca="1" si="32"/>
        <v>2128.1299999999992</v>
      </c>
      <c r="AQ99" s="32">
        <f t="shared" ca="1" si="32"/>
        <v>1412.1099999999983</v>
      </c>
      <c r="AR99" s="32">
        <f t="shared" ca="1" si="32"/>
        <v>707.59000000000026</v>
      </c>
      <c r="AS99" s="32">
        <f t="shared" ca="1" si="32"/>
        <v>978.62999999999988</v>
      </c>
      <c r="AT99" s="32">
        <f t="shared" ca="1" si="32"/>
        <v>2175.7800000000007</v>
      </c>
      <c r="AU99" s="32">
        <f t="shared" ca="1" si="59"/>
        <v>496.53000000000031</v>
      </c>
      <c r="AV99" s="32">
        <f t="shared" ca="1" si="59"/>
        <v>8151.9599999999846</v>
      </c>
      <c r="AW99" s="32">
        <f t="shared" ca="1" si="59"/>
        <v>3067.2699999999959</v>
      </c>
      <c r="AX99" s="32">
        <f t="shared" ca="1" si="59"/>
        <v>1906.6199999999988</v>
      </c>
      <c r="AY99" s="32">
        <f t="shared" ca="1" si="59"/>
        <v>2492.4199999999973</v>
      </c>
      <c r="AZ99" s="32">
        <f t="shared" ca="1" si="59"/>
        <v>3939.0800000000054</v>
      </c>
      <c r="BA99" s="31">
        <f t="shared" ca="1" si="57"/>
        <v>89.54</v>
      </c>
      <c r="BB99" s="31">
        <f t="shared" ca="1" si="35"/>
        <v>26.29</v>
      </c>
      <c r="BC99" s="31">
        <f t="shared" ca="1" si="36"/>
        <v>17.46</v>
      </c>
      <c r="BD99" s="31">
        <f t="shared" ca="1" si="37"/>
        <v>8.76</v>
      </c>
      <c r="BE99" s="31">
        <f t="shared" ca="1" si="38"/>
        <v>12.13</v>
      </c>
      <c r="BF99" s="31">
        <f t="shared" ca="1" si="39"/>
        <v>27.01</v>
      </c>
      <c r="BG99" s="31">
        <f t="shared" ca="1" si="40"/>
        <v>6.17</v>
      </c>
      <c r="BH99" s="31">
        <f t="shared" ca="1" si="41"/>
        <v>101.49</v>
      </c>
      <c r="BI99" s="31">
        <f t="shared" ca="1" si="42"/>
        <v>38.25</v>
      </c>
      <c r="BJ99" s="31">
        <f t="shared" ca="1" si="43"/>
        <v>23.81</v>
      </c>
      <c r="BK99" s="31">
        <f t="shared" ca="1" si="44"/>
        <v>31.19</v>
      </c>
      <c r="BL99" s="31">
        <f t="shared" ca="1" si="45"/>
        <v>49.37</v>
      </c>
      <c r="BM99" s="32">
        <f t="shared" ca="1" si="58"/>
        <v>7347.9299999999957</v>
      </c>
      <c r="BN99" s="32">
        <f t="shared" ca="1" si="46"/>
        <v>2154.4199999999992</v>
      </c>
      <c r="BO99" s="32">
        <f t="shared" ca="1" si="47"/>
        <v>1429.5699999999983</v>
      </c>
      <c r="BP99" s="32">
        <f t="shared" ca="1" si="48"/>
        <v>716.35000000000025</v>
      </c>
      <c r="BQ99" s="32">
        <f t="shared" ca="1" si="49"/>
        <v>990.75999999999988</v>
      </c>
      <c r="BR99" s="32">
        <f t="shared" ca="1" si="50"/>
        <v>2202.7900000000009</v>
      </c>
      <c r="BS99" s="32">
        <f t="shared" ca="1" si="51"/>
        <v>502.70000000000033</v>
      </c>
      <c r="BT99" s="32">
        <f t="shared" ca="1" si="52"/>
        <v>8253.4499999999844</v>
      </c>
      <c r="BU99" s="32">
        <f t="shared" ca="1" si="53"/>
        <v>3105.5199999999959</v>
      </c>
      <c r="BV99" s="32">
        <f t="shared" ca="1" si="54"/>
        <v>1930.4299999999987</v>
      </c>
      <c r="BW99" s="32">
        <f t="shared" ca="1" si="55"/>
        <v>2523.6099999999974</v>
      </c>
      <c r="BX99" s="32">
        <f t="shared" ca="1" si="56"/>
        <v>3988.4500000000053</v>
      </c>
    </row>
    <row r="100" spans="1:76" x14ac:dyDescent="0.25">
      <c r="A100" t="s">
        <v>468</v>
      </c>
      <c r="B100" s="1" t="s">
        <v>275</v>
      </c>
      <c r="C100" t="str">
        <f t="shared" ca="1" si="33"/>
        <v>RB1</v>
      </c>
      <c r="D100" t="str">
        <f t="shared" ca="1" si="34"/>
        <v>Rainbow #1</v>
      </c>
      <c r="E100" s="31">
        <f ca="1">'Module C Corrected'!CW100-'Module C Initial'!CW100</f>
        <v>0</v>
      </c>
      <c r="F100" s="31">
        <f ca="1">'Module C Corrected'!CX100-'Module C Initial'!CX100</f>
        <v>0</v>
      </c>
      <c r="G100" s="31">
        <f ca="1">'Module C Corrected'!CY100-'Module C Initial'!CY100</f>
        <v>0</v>
      </c>
      <c r="H100" s="31">
        <f ca="1">'Module C Corrected'!CZ100-'Module C Initial'!CZ100</f>
        <v>0</v>
      </c>
      <c r="I100" s="31">
        <f ca="1">'Module C Corrected'!DA100-'Module C Initial'!DA100</f>
        <v>0</v>
      </c>
      <c r="J100" s="31">
        <f ca="1">'Module C Corrected'!DB100-'Module C Initial'!DB100</f>
        <v>0</v>
      </c>
      <c r="K100" s="31">
        <f ca="1">'Module C Corrected'!DC100-'Module C Initial'!DC100</f>
        <v>0</v>
      </c>
      <c r="L100" s="31">
        <f ca="1">'Module C Corrected'!DD100-'Module C Initial'!DD100</f>
        <v>0</v>
      </c>
      <c r="M100" s="31">
        <f ca="1">'Module C Corrected'!DE100-'Module C Initial'!DE100</f>
        <v>0</v>
      </c>
      <c r="N100" s="31">
        <f ca="1">'Module C Corrected'!DF100-'Module C Initial'!DF100</f>
        <v>0</v>
      </c>
      <c r="O100" s="31">
        <f ca="1">'Module C Corrected'!DG100-'Module C Initial'!DG100</f>
        <v>0</v>
      </c>
      <c r="P100" s="31">
        <f ca="1">'Module C Corrected'!DH100-'Module C Initial'!DH100</f>
        <v>0</v>
      </c>
      <c r="Q100" s="32">
        <f ca="1">'Module C Corrected'!DI100-'Module C Initial'!DI100</f>
        <v>0</v>
      </c>
      <c r="R100" s="32">
        <f ca="1">'Module C Corrected'!DJ100-'Module C Initial'!DJ100</f>
        <v>0</v>
      </c>
      <c r="S100" s="32">
        <f ca="1">'Module C Corrected'!DK100-'Module C Initial'!DK100</f>
        <v>0</v>
      </c>
      <c r="T100" s="32">
        <f ca="1">'Module C Corrected'!DL100-'Module C Initial'!DL100</f>
        <v>0</v>
      </c>
      <c r="U100" s="32">
        <f ca="1">'Module C Corrected'!DM100-'Module C Initial'!DM100</f>
        <v>0</v>
      </c>
      <c r="V100" s="32">
        <f ca="1">'Module C Corrected'!DN100-'Module C Initial'!DN100</f>
        <v>0</v>
      </c>
      <c r="W100" s="32">
        <f ca="1">'Module C Corrected'!DO100-'Module C Initial'!DO100</f>
        <v>0</v>
      </c>
      <c r="X100" s="32">
        <f ca="1">'Module C Corrected'!DP100-'Module C Initial'!DP100</f>
        <v>0</v>
      </c>
      <c r="Y100" s="32">
        <f ca="1">'Module C Corrected'!DQ100-'Module C Initial'!DQ100</f>
        <v>0</v>
      </c>
      <c r="Z100" s="32">
        <f ca="1">'Module C Corrected'!DR100-'Module C Initial'!DR100</f>
        <v>0</v>
      </c>
      <c r="AA100" s="32">
        <f ca="1">'Module C Corrected'!DS100-'Module C Initial'!DS100</f>
        <v>0</v>
      </c>
      <c r="AB100" s="32">
        <f ca="1">'Module C Corrected'!DT100-'Module C Initial'!DT100</f>
        <v>0</v>
      </c>
      <c r="AC100" s="31">
        <f ca="1">'Module C Corrected'!DU100-'Module C Initial'!DU100</f>
        <v>0</v>
      </c>
      <c r="AD100" s="31">
        <f ca="1">'Module C Corrected'!DV100-'Module C Initial'!DV100</f>
        <v>0</v>
      </c>
      <c r="AE100" s="31">
        <f ca="1">'Module C Corrected'!DW100-'Module C Initial'!DW100</f>
        <v>0</v>
      </c>
      <c r="AF100" s="31">
        <f ca="1">'Module C Corrected'!DX100-'Module C Initial'!DX100</f>
        <v>0</v>
      </c>
      <c r="AG100" s="31">
        <f ca="1">'Module C Corrected'!DY100-'Module C Initial'!DY100</f>
        <v>0</v>
      </c>
      <c r="AH100" s="31">
        <f ca="1">'Module C Corrected'!DZ100-'Module C Initial'!DZ100</f>
        <v>0</v>
      </c>
      <c r="AI100" s="31">
        <f ca="1">'Module C Corrected'!EA100-'Module C Initial'!EA100</f>
        <v>0</v>
      </c>
      <c r="AJ100" s="31">
        <f ca="1">'Module C Corrected'!EB100-'Module C Initial'!EB100</f>
        <v>0</v>
      </c>
      <c r="AK100" s="31">
        <f ca="1">'Module C Corrected'!EC100-'Module C Initial'!EC100</f>
        <v>0</v>
      </c>
      <c r="AL100" s="31">
        <f ca="1">'Module C Corrected'!ED100-'Module C Initial'!ED100</f>
        <v>0</v>
      </c>
      <c r="AM100" s="31">
        <f ca="1">'Module C Corrected'!EE100-'Module C Initial'!EE100</f>
        <v>0</v>
      </c>
      <c r="AN100" s="31">
        <f ca="1">'Module C Corrected'!EF100-'Module C Initial'!EF100</f>
        <v>0</v>
      </c>
      <c r="AO100" s="32">
        <f t="shared" ca="1" si="32"/>
        <v>0</v>
      </c>
      <c r="AP100" s="32">
        <f t="shared" ca="1" si="32"/>
        <v>0</v>
      </c>
      <c r="AQ100" s="32">
        <f t="shared" ca="1" si="32"/>
        <v>0</v>
      </c>
      <c r="AR100" s="32">
        <f t="shared" ca="1" si="32"/>
        <v>0</v>
      </c>
      <c r="AS100" s="32">
        <f t="shared" ca="1" si="32"/>
        <v>0</v>
      </c>
      <c r="AT100" s="32">
        <f t="shared" ca="1" si="32"/>
        <v>0</v>
      </c>
      <c r="AU100" s="32">
        <f t="shared" ca="1" si="59"/>
        <v>0</v>
      </c>
      <c r="AV100" s="32">
        <f t="shared" ca="1" si="59"/>
        <v>0</v>
      </c>
      <c r="AW100" s="32">
        <f t="shared" ca="1" si="59"/>
        <v>0</v>
      </c>
      <c r="AX100" s="32">
        <f t="shared" ca="1" si="59"/>
        <v>0</v>
      </c>
      <c r="AY100" s="32">
        <f t="shared" ca="1" si="59"/>
        <v>0</v>
      </c>
      <c r="AZ100" s="32">
        <f t="shared" ca="1" si="59"/>
        <v>0</v>
      </c>
      <c r="BA100" s="31">
        <f t="shared" ca="1" si="57"/>
        <v>0</v>
      </c>
      <c r="BB100" s="31">
        <f t="shared" ca="1" si="35"/>
        <v>0</v>
      </c>
      <c r="BC100" s="31">
        <f t="shared" ca="1" si="36"/>
        <v>0</v>
      </c>
      <c r="BD100" s="31">
        <f t="shared" ca="1" si="37"/>
        <v>0</v>
      </c>
      <c r="BE100" s="31">
        <f t="shared" ca="1" si="38"/>
        <v>0</v>
      </c>
      <c r="BF100" s="31">
        <f t="shared" ca="1" si="39"/>
        <v>0</v>
      </c>
      <c r="BG100" s="31">
        <f t="shared" ca="1" si="40"/>
        <v>0</v>
      </c>
      <c r="BH100" s="31">
        <f t="shared" ca="1" si="41"/>
        <v>0</v>
      </c>
      <c r="BI100" s="31">
        <f t="shared" ca="1" si="42"/>
        <v>0</v>
      </c>
      <c r="BJ100" s="31">
        <f t="shared" ca="1" si="43"/>
        <v>0</v>
      </c>
      <c r="BK100" s="31">
        <f t="shared" ca="1" si="44"/>
        <v>0</v>
      </c>
      <c r="BL100" s="31">
        <f t="shared" ca="1" si="45"/>
        <v>0</v>
      </c>
      <c r="BM100" s="32">
        <f t="shared" ca="1" si="58"/>
        <v>0</v>
      </c>
      <c r="BN100" s="32">
        <f t="shared" ca="1" si="46"/>
        <v>0</v>
      </c>
      <c r="BO100" s="32">
        <f t="shared" ca="1" si="47"/>
        <v>0</v>
      </c>
      <c r="BP100" s="32">
        <f t="shared" ca="1" si="48"/>
        <v>0</v>
      </c>
      <c r="BQ100" s="32">
        <f t="shared" ca="1" si="49"/>
        <v>0</v>
      </c>
      <c r="BR100" s="32">
        <f t="shared" ca="1" si="50"/>
        <v>0</v>
      </c>
      <c r="BS100" s="32">
        <f t="shared" ca="1" si="51"/>
        <v>0</v>
      </c>
      <c r="BT100" s="32">
        <f t="shared" ca="1" si="52"/>
        <v>0</v>
      </c>
      <c r="BU100" s="32">
        <f t="shared" ca="1" si="53"/>
        <v>0</v>
      </c>
      <c r="BV100" s="32">
        <f t="shared" ca="1" si="54"/>
        <v>0</v>
      </c>
      <c r="BW100" s="32">
        <f t="shared" ca="1" si="55"/>
        <v>0</v>
      </c>
      <c r="BX100" s="32">
        <f t="shared" ca="1" si="56"/>
        <v>0</v>
      </c>
    </row>
    <row r="101" spans="1:76" x14ac:dyDescent="0.25">
      <c r="A101" t="s">
        <v>468</v>
      </c>
      <c r="B101" s="1" t="s">
        <v>277</v>
      </c>
      <c r="C101" t="str">
        <f t="shared" ca="1" si="33"/>
        <v>RB2</v>
      </c>
      <c r="D101" t="str">
        <f t="shared" ca="1" si="34"/>
        <v>Rainbow #2</v>
      </c>
      <c r="E101" s="31">
        <f ca="1">'Module C Corrected'!CW101-'Module C Initial'!CW101</f>
        <v>-6.1600000000000108</v>
      </c>
      <c r="F101" s="31">
        <f ca="1">'Module C Corrected'!CX101-'Module C Initial'!CX101</f>
        <v>-6.2800000000000011</v>
      </c>
      <c r="G101" s="31">
        <f ca="1">'Module C Corrected'!CY101-'Module C Initial'!CY101</f>
        <v>-0.23999999999999977</v>
      </c>
      <c r="H101" s="31">
        <f ca="1">'Module C Corrected'!CZ101-'Module C Initial'!CZ101</f>
        <v>-885.39999999999964</v>
      </c>
      <c r="I101" s="31">
        <f ca="1">'Module C Corrected'!DA101-'Module C Initial'!DA101</f>
        <v>-3458.1000000000058</v>
      </c>
      <c r="J101" s="31">
        <f ca="1">'Module C Corrected'!DB101-'Module C Initial'!DB101</f>
        <v>-85.329999999999927</v>
      </c>
      <c r="K101" s="31">
        <f ca="1">'Module C Corrected'!DC101-'Module C Initial'!DC101</f>
        <v>-0.26000000000000023</v>
      </c>
      <c r="L101" s="31">
        <f ca="1">'Module C Corrected'!DD101-'Module C Initial'!DD101</f>
        <v>-10.829999999999998</v>
      </c>
      <c r="M101" s="31">
        <f ca="1">'Module C Corrected'!DE101-'Module C Initial'!DE101</f>
        <v>-461.26000000000022</v>
      </c>
      <c r="N101" s="31">
        <f ca="1">'Module C Corrected'!DF101-'Module C Initial'!DF101</f>
        <v>-238.95000000000027</v>
      </c>
      <c r="O101" s="31">
        <f ca="1">'Module C Corrected'!DG101-'Module C Initial'!DG101</f>
        <v>-213.48999999999978</v>
      </c>
      <c r="P101" s="31">
        <f ca="1">'Module C Corrected'!DH101-'Module C Initial'!DH101</f>
        <v>-97.169999999999845</v>
      </c>
      <c r="Q101" s="32">
        <f ca="1">'Module C Corrected'!DI101-'Module C Initial'!DI101</f>
        <v>-0.31000000000000005</v>
      </c>
      <c r="R101" s="32">
        <f ca="1">'Module C Corrected'!DJ101-'Module C Initial'!DJ101</f>
        <v>-0.31999999999999984</v>
      </c>
      <c r="S101" s="32">
        <f ca="1">'Module C Corrected'!DK101-'Module C Initial'!DK101</f>
        <v>-1.0000000000000009E-2</v>
      </c>
      <c r="T101" s="32">
        <f ca="1">'Module C Corrected'!DL101-'Module C Initial'!DL101</f>
        <v>-44.270000000000039</v>
      </c>
      <c r="U101" s="32">
        <f ca="1">'Module C Corrected'!DM101-'Module C Initial'!DM101</f>
        <v>-172.90000000000009</v>
      </c>
      <c r="V101" s="32">
        <f ca="1">'Module C Corrected'!DN101-'Module C Initial'!DN101</f>
        <v>-4.2600000000000051</v>
      </c>
      <c r="W101" s="32">
        <f ca="1">'Module C Corrected'!DO101-'Module C Initial'!DO101</f>
        <v>-9.9999999999999811E-3</v>
      </c>
      <c r="X101" s="32">
        <f ca="1">'Module C Corrected'!DP101-'Module C Initial'!DP101</f>
        <v>-0.54</v>
      </c>
      <c r="Y101" s="32">
        <f ca="1">'Module C Corrected'!DQ101-'Module C Initial'!DQ101</f>
        <v>-23.060000000000002</v>
      </c>
      <c r="Z101" s="32">
        <f ca="1">'Module C Corrected'!DR101-'Module C Initial'!DR101</f>
        <v>-11.949999999999989</v>
      </c>
      <c r="AA101" s="32">
        <f ca="1">'Module C Corrected'!DS101-'Module C Initial'!DS101</f>
        <v>-10.680000000000007</v>
      </c>
      <c r="AB101" s="32">
        <f ca="1">'Module C Corrected'!DT101-'Module C Initial'!DT101</f>
        <v>-4.8599999999999994</v>
      </c>
      <c r="AC101" s="31">
        <f ca="1">'Module C Corrected'!DU101-'Module C Initial'!DU101</f>
        <v>-1.8200000000000003</v>
      </c>
      <c r="AD101" s="31">
        <f ca="1">'Module C Corrected'!DV101-'Module C Initial'!DV101</f>
        <v>-1.8399999999999999</v>
      </c>
      <c r="AE101" s="31">
        <f ca="1">'Module C Corrected'!DW101-'Module C Initial'!DW101</f>
        <v>-7.0000000000000062E-2</v>
      </c>
      <c r="AF101" s="31">
        <f ca="1">'Module C Corrected'!DX101-'Module C Initial'!DX101</f>
        <v>-257.59000000000015</v>
      </c>
      <c r="AG101" s="31">
        <f ca="1">'Module C Corrected'!DY101-'Module C Initial'!DY101</f>
        <v>-1000.4099999999999</v>
      </c>
      <c r="AH101" s="31">
        <f ca="1">'Module C Corrected'!DZ101-'Module C Initial'!DZ101</f>
        <v>-24.539999999999992</v>
      </c>
      <c r="AI101" s="31">
        <f ca="1">'Module C Corrected'!EA101-'Module C Initial'!EA101</f>
        <v>-7.999999999999996E-2</v>
      </c>
      <c r="AJ101" s="31">
        <f ca="1">'Module C Corrected'!EB101-'Module C Initial'!EB101</f>
        <v>-3.0700000000000003</v>
      </c>
      <c r="AK101" s="31">
        <f ca="1">'Module C Corrected'!EC101-'Module C Initial'!EC101</f>
        <v>-129.83999999999992</v>
      </c>
      <c r="AL101" s="31">
        <f ca="1">'Module C Corrected'!ED101-'Module C Initial'!ED101</f>
        <v>-66.720000000000027</v>
      </c>
      <c r="AM101" s="31">
        <f ca="1">'Module C Corrected'!EE101-'Module C Initial'!EE101</f>
        <v>-59.120000000000005</v>
      </c>
      <c r="AN101" s="31">
        <f ca="1">'Module C Corrected'!EF101-'Module C Initial'!EF101</f>
        <v>-26.689999999999998</v>
      </c>
      <c r="AO101" s="32">
        <f t="shared" ca="1" si="32"/>
        <v>-8.2900000000000116</v>
      </c>
      <c r="AP101" s="32">
        <f t="shared" ca="1" si="32"/>
        <v>-8.4400000000000013</v>
      </c>
      <c r="AQ101" s="32">
        <f t="shared" ca="1" si="32"/>
        <v>-0.31999999999999984</v>
      </c>
      <c r="AR101" s="32">
        <f t="shared" ca="1" si="32"/>
        <v>-1187.2599999999998</v>
      </c>
      <c r="AS101" s="32">
        <f t="shared" ca="1" si="32"/>
        <v>-4631.4100000000053</v>
      </c>
      <c r="AT101" s="32">
        <f t="shared" ca="1" si="32"/>
        <v>-114.12999999999992</v>
      </c>
      <c r="AU101" s="32">
        <f t="shared" ca="1" si="59"/>
        <v>-0.3500000000000002</v>
      </c>
      <c r="AV101" s="32">
        <f t="shared" ca="1" si="59"/>
        <v>-14.439999999999998</v>
      </c>
      <c r="AW101" s="32">
        <f t="shared" ca="1" si="59"/>
        <v>-614.16000000000008</v>
      </c>
      <c r="AX101" s="32">
        <f t="shared" ca="1" si="59"/>
        <v>-317.62000000000029</v>
      </c>
      <c r="AY101" s="32">
        <f t="shared" ca="1" si="59"/>
        <v>-283.28999999999979</v>
      </c>
      <c r="AZ101" s="32">
        <f t="shared" ca="1" si="59"/>
        <v>-128.71999999999986</v>
      </c>
      <c r="BA101" s="31">
        <f t="shared" ca="1" si="57"/>
        <v>-0.1</v>
      </c>
      <c r="BB101" s="31">
        <f t="shared" ca="1" si="35"/>
        <v>-0.1</v>
      </c>
      <c r="BC101" s="31">
        <f t="shared" ca="1" si="36"/>
        <v>0</v>
      </c>
      <c r="BD101" s="31">
        <f t="shared" ca="1" si="37"/>
        <v>-14.7</v>
      </c>
      <c r="BE101" s="31">
        <f t="shared" ca="1" si="38"/>
        <v>-57.41</v>
      </c>
      <c r="BF101" s="31">
        <f t="shared" ca="1" si="39"/>
        <v>-1.42</v>
      </c>
      <c r="BG101" s="31">
        <f t="shared" ca="1" si="40"/>
        <v>0</v>
      </c>
      <c r="BH101" s="31">
        <f t="shared" ca="1" si="41"/>
        <v>-0.18</v>
      </c>
      <c r="BI101" s="31">
        <f t="shared" ca="1" si="42"/>
        <v>-7.66</v>
      </c>
      <c r="BJ101" s="31">
        <f t="shared" ca="1" si="43"/>
        <v>-3.97</v>
      </c>
      <c r="BK101" s="31">
        <f t="shared" ca="1" si="44"/>
        <v>-3.54</v>
      </c>
      <c r="BL101" s="31">
        <f t="shared" ca="1" si="45"/>
        <v>-1.61</v>
      </c>
      <c r="BM101" s="32">
        <f t="shared" ca="1" si="58"/>
        <v>-8.3900000000000112</v>
      </c>
      <c r="BN101" s="32">
        <f t="shared" ca="1" si="46"/>
        <v>-8.5400000000000009</v>
      </c>
      <c r="BO101" s="32">
        <f t="shared" ca="1" si="47"/>
        <v>-0.31999999999999984</v>
      </c>
      <c r="BP101" s="32">
        <f t="shared" ca="1" si="48"/>
        <v>-1201.9599999999998</v>
      </c>
      <c r="BQ101" s="32">
        <f t="shared" ca="1" si="49"/>
        <v>-4688.8200000000052</v>
      </c>
      <c r="BR101" s="32">
        <f t="shared" ca="1" si="50"/>
        <v>-115.54999999999993</v>
      </c>
      <c r="BS101" s="32">
        <f t="shared" ca="1" si="51"/>
        <v>-0.3500000000000002</v>
      </c>
      <c r="BT101" s="32">
        <f t="shared" ca="1" si="52"/>
        <v>-14.619999999999997</v>
      </c>
      <c r="BU101" s="32">
        <f t="shared" ca="1" si="53"/>
        <v>-621.82000000000005</v>
      </c>
      <c r="BV101" s="32">
        <f t="shared" ca="1" si="54"/>
        <v>-321.59000000000032</v>
      </c>
      <c r="BW101" s="32">
        <f t="shared" ca="1" si="55"/>
        <v>-286.82999999999981</v>
      </c>
      <c r="BX101" s="32">
        <f t="shared" ca="1" si="56"/>
        <v>-130.32999999999987</v>
      </c>
    </row>
    <row r="102" spans="1:76" x14ac:dyDescent="0.25">
      <c r="A102" t="s">
        <v>468</v>
      </c>
      <c r="B102" s="1" t="s">
        <v>279</v>
      </c>
      <c r="C102" t="str">
        <f t="shared" ca="1" si="33"/>
        <v>RB3</v>
      </c>
      <c r="D102" t="str">
        <f t="shared" ca="1" si="34"/>
        <v>Rainbow #3</v>
      </c>
      <c r="E102" s="31">
        <f ca="1">'Module C Corrected'!CW102-'Module C Initial'!CW102</f>
        <v>0</v>
      </c>
      <c r="F102" s="31">
        <f ca="1">'Module C Corrected'!CX102-'Module C Initial'!CX102</f>
        <v>0</v>
      </c>
      <c r="G102" s="31">
        <f ca="1">'Module C Corrected'!CY102-'Module C Initial'!CY102</f>
        <v>0</v>
      </c>
      <c r="H102" s="31">
        <f ca="1">'Module C Corrected'!CZ102-'Module C Initial'!CZ102</f>
        <v>0</v>
      </c>
      <c r="I102" s="31">
        <f ca="1">'Module C Corrected'!DA102-'Module C Initial'!DA102</f>
        <v>0</v>
      </c>
      <c r="J102" s="31">
        <f ca="1">'Module C Corrected'!DB102-'Module C Initial'!DB102</f>
        <v>0</v>
      </c>
      <c r="K102" s="31">
        <f ca="1">'Module C Corrected'!DC102-'Module C Initial'!DC102</f>
        <v>0</v>
      </c>
      <c r="L102" s="31">
        <f ca="1">'Module C Corrected'!DD102-'Module C Initial'!DD102</f>
        <v>0</v>
      </c>
      <c r="M102" s="31">
        <f ca="1">'Module C Corrected'!DE102-'Module C Initial'!DE102</f>
        <v>0</v>
      </c>
      <c r="N102" s="31">
        <f ca="1">'Module C Corrected'!DF102-'Module C Initial'!DF102</f>
        <v>0</v>
      </c>
      <c r="O102" s="31">
        <f ca="1">'Module C Corrected'!DG102-'Module C Initial'!DG102</f>
        <v>0</v>
      </c>
      <c r="P102" s="31">
        <f ca="1">'Module C Corrected'!DH102-'Module C Initial'!DH102</f>
        <v>0</v>
      </c>
      <c r="Q102" s="32">
        <f ca="1">'Module C Corrected'!DI102-'Module C Initial'!DI102</f>
        <v>0</v>
      </c>
      <c r="R102" s="32">
        <f ca="1">'Module C Corrected'!DJ102-'Module C Initial'!DJ102</f>
        <v>0</v>
      </c>
      <c r="S102" s="32">
        <f ca="1">'Module C Corrected'!DK102-'Module C Initial'!DK102</f>
        <v>0</v>
      </c>
      <c r="T102" s="32">
        <f ca="1">'Module C Corrected'!DL102-'Module C Initial'!DL102</f>
        <v>0</v>
      </c>
      <c r="U102" s="32">
        <f ca="1">'Module C Corrected'!DM102-'Module C Initial'!DM102</f>
        <v>0</v>
      </c>
      <c r="V102" s="32">
        <f ca="1">'Module C Corrected'!DN102-'Module C Initial'!DN102</f>
        <v>0</v>
      </c>
      <c r="W102" s="32">
        <f ca="1">'Module C Corrected'!DO102-'Module C Initial'!DO102</f>
        <v>0</v>
      </c>
      <c r="X102" s="32">
        <f ca="1">'Module C Corrected'!DP102-'Module C Initial'!DP102</f>
        <v>0</v>
      </c>
      <c r="Y102" s="32">
        <f ca="1">'Module C Corrected'!DQ102-'Module C Initial'!DQ102</f>
        <v>0</v>
      </c>
      <c r="Z102" s="32">
        <f ca="1">'Module C Corrected'!DR102-'Module C Initial'!DR102</f>
        <v>0</v>
      </c>
      <c r="AA102" s="32">
        <f ca="1">'Module C Corrected'!DS102-'Module C Initial'!DS102</f>
        <v>0</v>
      </c>
      <c r="AB102" s="32">
        <f ca="1">'Module C Corrected'!DT102-'Module C Initial'!DT102</f>
        <v>0</v>
      </c>
      <c r="AC102" s="31">
        <f ca="1">'Module C Corrected'!DU102-'Module C Initial'!DU102</f>
        <v>0</v>
      </c>
      <c r="AD102" s="31">
        <f ca="1">'Module C Corrected'!DV102-'Module C Initial'!DV102</f>
        <v>0</v>
      </c>
      <c r="AE102" s="31">
        <f ca="1">'Module C Corrected'!DW102-'Module C Initial'!DW102</f>
        <v>0</v>
      </c>
      <c r="AF102" s="31">
        <f ca="1">'Module C Corrected'!DX102-'Module C Initial'!DX102</f>
        <v>0</v>
      </c>
      <c r="AG102" s="31">
        <f ca="1">'Module C Corrected'!DY102-'Module C Initial'!DY102</f>
        <v>0</v>
      </c>
      <c r="AH102" s="31">
        <f ca="1">'Module C Corrected'!DZ102-'Module C Initial'!DZ102</f>
        <v>0</v>
      </c>
      <c r="AI102" s="31">
        <f ca="1">'Module C Corrected'!EA102-'Module C Initial'!EA102</f>
        <v>0</v>
      </c>
      <c r="AJ102" s="31">
        <f ca="1">'Module C Corrected'!EB102-'Module C Initial'!EB102</f>
        <v>0</v>
      </c>
      <c r="AK102" s="31">
        <f ca="1">'Module C Corrected'!EC102-'Module C Initial'!EC102</f>
        <v>0</v>
      </c>
      <c r="AL102" s="31">
        <f ca="1">'Module C Corrected'!ED102-'Module C Initial'!ED102</f>
        <v>0</v>
      </c>
      <c r="AM102" s="31">
        <f ca="1">'Module C Corrected'!EE102-'Module C Initial'!EE102</f>
        <v>0</v>
      </c>
      <c r="AN102" s="31">
        <f ca="1">'Module C Corrected'!EF102-'Module C Initial'!EF102</f>
        <v>0</v>
      </c>
      <c r="AO102" s="32">
        <f t="shared" ca="1" si="32"/>
        <v>0</v>
      </c>
      <c r="AP102" s="32">
        <f t="shared" ca="1" si="32"/>
        <v>0</v>
      </c>
      <c r="AQ102" s="32">
        <f t="shared" ca="1" si="32"/>
        <v>0</v>
      </c>
      <c r="AR102" s="32">
        <f t="shared" ca="1" si="32"/>
        <v>0</v>
      </c>
      <c r="AS102" s="32">
        <f t="shared" ca="1" si="32"/>
        <v>0</v>
      </c>
      <c r="AT102" s="32">
        <f t="shared" ca="1" si="32"/>
        <v>0</v>
      </c>
      <c r="AU102" s="32">
        <f t="shared" ca="1" si="59"/>
        <v>0</v>
      </c>
      <c r="AV102" s="32">
        <f t="shared" ca="1" si="59"/>
        <v>0</v>
      </c>
      <c r="AW102" s="32">
        <f t="shared" ca="1" si="59"/>
        <v>0</v>
      </c>
      <c r="AX102" s="32">
        <f t="shared" ca="1" si="59"/>
        <v>0</v>
      </c>
      <c r="AY102" s="32">
        <f t="shared" ca="1" si="59"/>
        <v>0</v>
      </c>
      <c r="AZ102" s="32">
        <f t="shared" ca="1" si="59"/>
        <v>0</v>
      </c>
      <c r="BA102" s="31">
        <f t="shared" ca="1" si="57"/>
        <v>0</v>
      </c>
      <c r="BB102" s="31">
        <f t="shared" ca="1" si="35"/>
        <v>0</v>
      </c>
      <c r="BC102" s="31">
        <f t="shared" ca="1" si="36"/>
        <v>0</v>
      </c>
      <c r="BD102" s="31">
        <f t="shared" ca="1" si="37"/>
        <v>0</v>
      </c>
      <c r="BE102" s="31">
        <f t="shared" ca="1" si="38"/>
        <v>0</v>
      </c>
      <c r="BF102" s="31">
        <f t="shared" ca="1" si="39"/>
        <v>0</v>
      </c>
      <c r="BG102" s="31">
        <f t="shared" ca="1" si="40"/>
        <v>0</v>
      </c>
      <c r="BH102" s="31">
        <f t="shared" ca="1" si="41"/>
        <v>0</v>
      </c>
      <c r="BI102" s="31">
        <f t="shared" ca="1" si="42"/>
        <v>0</v>
      </c>
      <c r="BJ102" s="31">
        <f t="shared" ca="1" si="43"/>
        <v>0</v>
      </c>
      <c r="BK102" s="31">
        <f t="shared" ca="1" si="44"/>
        <v>0</v>
      </c>
      <c r="BL102" s="31">
        <f t="shared" ca="1" si="45"/>
        <v>0</v>
      </c>
      <c r="BM102" s="32">
        <f t="shared" ca="1" si="58"/>
        <v>0</v>
      </c>
      <c r="BN102" s="32">
        <f t="shared" ca="1" si="46"/>
        <v>0</v>
      </c>
      <c r="BO102" s="32">
        <f t="shared" ca="1" si="47"/>
        <v>0</v>
      </c>
      <c r="BP102" s="32">
        <f t="shared" ca="1" si="48"/>
        <v>0</v>
      </c>
      <c r="BQ102" s="32">
        <f t="shared" ca="1" si="49"/>
        <v>0</v>
      </c>
      <c r="BR102" s="32">
        <f t="shared" ca="1" si="50"/>
        <v>0</v>
      </c>
      <c r="BS102" s="32">
        <f t="shared" ca="1" si="51"/>
        <v>0</v>
      </c>
      <c r="BT102" s="32">
        <f t="shared" ca="1" si="52"/>
        <v>0</v>
      </c>
      <c r="BU102" s="32">
        <f t="shared" ca="1" si="53"/>
        <v>0</v>
      </c>
      <c r="BV102" s="32">
        <f t="shared" ca="1" si="54"/>
        <v>0</v>
      </c>
      <c r="BW102" s="32">
        <f t="shared" ca="1" si="55"/>
        <v>0</v>
      </c>
      <c r="BX102" s="32">
        <f t="shared" ca="1" si="56"/>
        <v>0</v>
      </c>
    </row>
    <row r="103" spans="1:76" x14ac:dyDescent="0.25">
      <c r="A103" t="s">
        <v>468</v>
      </c>
      <c r="B103" s="1" t="s">
        <v>51</v>
      </c>
      <c r="C103" t="str">
        <f t="shared" ca="1" si="33"/>
        <v>RB5</v>
      </c>
      <c r="D103" t="str">
        <f t="shared" ca="1" si="34"/>
        <v>Rainbow #5</v>
      </c>
      <c r="E103" s="31">
        <f ca="1">'Module C Corrected'!CW103-'Module C Initial'!CW103</f>
        <v>-3029.2300000000032</v>
      </c>
      <c r="F103" s="31">
        <f ca="1">'Module C Corrected'!CX103-'Module C Initial'!CX103</f>
        <v>-2082.9499999999971</v>
      </c>
      <c r="G103" s="31">
        <f ca="1">'Module C Corrected'!CY103-'Module C Initial'!CY103</f>
        <v>-1547.2700000000004</v>
      </c>
      <c r="H103" s="31">
        <f ca="1">'Module C Corrected'!CZ103-'Module C Initial'!CZ103</f>
        <v>-3905.3499999999985</v>
      </c>
      <c r="I103" s="31">
        <f ca="1">'Module C Corrected'!DA103-'Module C Initial'!DA103</f>
        <v>-6163.0199999999895</v>
      </c>
      <c r="J103" s="31">
        <f ca="1">'Module C Corrected'!DB103-'Module C Initial'!DB103</f>
        <v>-3141.3599999999933</v>
      </c>
      <c r="K103" s="31">
        <f ca="1">'Module C Corrected'!DC103-'Module C Initial'!DC103</f>
        <v>-2368.3400000000038</v>
      </c>
      <c r="L103" s="31">
        <f ca="1">'Module C Corrected'!DD103-'Module C Initial'!DD103</f>
        <v>-1691.5699999999997</v>
      </c>
      <c r="M103" s="31">
        <f ca="1">'Module C Corrected'!DE103-'Module C Initial'!DE103</f>
        <v>-1798.75</v>
      </c>
      <c r="N103" s="31">
        <f ca="1">'Module C Corrected'!DF103-'Module C Initial'!DF103</f>
        <v>-1795.5200000000004</v>
      </c>
      <c r="O103" s="31">
        <f ca="1">'Module C Corrected'!DG103-'Module C Initial'!DG103</f>
        <v>-3237.5999999999985</v>
      </c>
      <c r="P103" s="31">
        <f ca="1">'Module C Corrected'!DH103-'Module C Initial'!DH103</f>
        <v>-4311.6300000000047</v>
      </c>
      <c r="Q103" s="32">
        <f ca="1">'Module C Corrected'!DI103-'Module C Initial'!DI103</f>
        <v>-151.46000000000004</v>
      </c>
      <c r="R103" s="32">
        <f ca="1">'Module C Corrected'!DJ103-'Module C Initial'!DJ103</f>
        <v>-104.13999999999987</v>
      </c>
      <c r="S103" s="32">
        <f ca="1">'Module C Corrected'!DK103-'Module C Initial'!DK103</f>
        <v>-77.3599999999999</v>
      </c>
      <c r="T103" s="32">
        <f ca="1">'Module C Corrected'!DL103-'Module C Initial'!DL103</f>
        <v>-195.26999999999998</v>
      </c>
      <c r="U103" s="32">
        <f ca="1">'Module C Corrected'!DM103-'Module C Initial'!DM103</f>
        <v>-308.15999999999985</v>
      </c>
      <c r="V103" s="32">
        <f ca="1">'Module C Corrected'!DN103-'Module C Initial'!DN103</f>
        <v>-157.07000000000016</v>
      </c>
      <c r="W103" s="32">
        <f ca="1">'Module C Corrected'!DO103-'Module C Initial'!DO103</f>
        <v>-118.41000000000031</v>
      </c>
      <c r="X103" s="32">
        <f ca="1">'Module C Corrected'!DP103-'Module C Initial'!DP103</f>
        <v>-84.579999999999927</v>
      </c>
      <c r="Y103" s="32">
        <f ca="1">'Module C Corrected'!DQ103-'Module C Initial'!DQ103</f>
        <v>-89.940000000000055</v>
      </c>
      <c r="Z103" s="32">
        <f ca="1">'Module C Corrected'!DR103-'Module C Initial'!DR103</f>
        <v>-89.769999999999982</v>
      </c>
      <c r="AA103" s="32">
        <f ca="1">'Module C Corrected'!DS103-'Module C Initial'!DS103</f>
        <v>-161.88000000000011</v>
      </c>
      <c r="AB103" s="32">
        <f ca="1">'Module C Corrected'!DT103-'Module C Initial'!DT103</f>
        <v>-215.57999999999993</v>
      </c>
      <c r="AC103" s="31">
        <f ca="1">'Module C Corrected'!DU103-'Module C Initial'!DU103</f>
        <v>-896.25</v>
      </c>
      <c r="AD103" s="31">
        <f ca="1">'Module C Corrected'!DV103-'Module C Initial'!DV103</f>
        <v>-612.73999999999978</v>
      </c>
      <c r="AE103" s="31">
        <f ca="1">'Module C Corrected'!DW103-'Module C Initial'!DW103</f>
        <v>-452.77999999999975</v>
      </c>
      <c r="AF103" s="31">
        <f ca="1">'Module C Corrected'!DX103-'Module C Initial'!DX103</f>
        <v>-1136.2099999999991</v>
      </c>
      <c r="AG103" s="31">
        <f ca="1">'Module C Corrected'!DY103-'Module C Initial'!DY103</f>
        <v>-1782.9300000000003</v>
      </c>
      <c r="AH103" s="31">
        <f ca="1">'Module C Corrected'!DZ103-'Module C Initial'!DZ103</f>
        <v>-903.44000000000051</v>
      </c>
      <c r="AI103" s="31">
        <f ca="1">'Module C Corrected'!EA103-'Module C Initial'!EA103</f>
        <v>-676.73999999999978</v>
      </c>
      <c r="AJ103" s="31">
        <f ca="1">'Module C Corrected'!EB103-'Module C Initial'!EB103</f>
        <v>-479.76000000000022</v>
      </c>
      <c r="AK103" s="31">
        <f ca="1">'Module C Corrected'!EC103-'Module C Initial'!EC103</f>
        <v>-506.35000000000036</v>
      </c>
      <c r="AL103" s="31">
        <f ca="1">'Module C Corrected'!ED103-'Module C Initial'!ED103</f>
        <v>-501.3799999999992</v>
      </c>
      <c r="AM103" s="31">
        <f ca="1">'Module C Corrected'!EE103-'Module C Initial'!EE103</f>
        <v>-896.50000000000182</v>
      </c>
      <c r="AN103" s="31">
        <f ca="1">'Module C Corrected'!EF103-'Module C Initial'!EF103</f>
        <v>-1184.1599999999999</v>
      </c>
      <c r="AO103" s="32">
        <f t="shared" ca="1" si="32"/>
        <v>-4076.9400000000032</v>
      </c>
      <c r="AP103" s="32">
        <f t="shared" ca="1" si="32"/>
        <v>-2799.8299999999967</v>
      </c>
      <c r="AQ103" s="32">
        <f t="shared" ca="1" si="32"/>
        <v>-2077.41</v>
      </c>
      <c r="AR103" s="32">
        <f t="shared" ca="1" si="32"/>
        <v>-5236.8299999999981</v>
      </c>
      <c r="AS103" s="32">
        <f t="shared" ca="1" si="32"/>
        <v>-8254.1099999999897</v>
      </c>
      <c r="AT103" s="32">
        <f t="shared" ca="1" si="32"/>
        <v>-4201.8699999999935</v>
      </c>
      <c r="AU103" s="32">
        <f t="shared" ca="1" si="59"/>
        <v>-3163.4900000000039</v>
      </c>
      <c r="AV103" s="32">
        <f t="shared" ca="1" si="59"/>
        <v>-2255.91</v>
      </c>
      <c r="AW103" s="32">
        <f t="shared" ca="1" si="59"/>
        <v>-2395.0400000000004</v>
      </c>
      <c r="AX103" s="32">
        <f t="shared" ca="1" si="59"/>
        <v>-2386.6699999999996</v>
      </c>
      <c r="AY103" s="32">
        <f t="shared" ca="1" si="59"/>
        <v>-4295.9800000000005</v>
      </c>
      <c r="AZ103" s="32">
        <f t="shared" ca="1" si="59"/>
        <v>-5711.3700000000044</v>
      </c>
      <c r="BA103" s="31">
        <f t="shared" ca="1" si="57"/>
        <v>-50.29</v>
      </c>
      <c r="BB103" s="31">
        <f t="shared" ca="1" si="35"/>
        <v>-34.58</v>
      </c>
      <c r="BC103" s="31">
        <f t="shared" ca="1" si="36"/>
        <v>-25.69</v>
      </c>
      <c r="BD103" s="31">
        <f t="shared" ca="1" si="37"/>
        <v>-64.84</v>
      </c>
      <c r="BE103" s="31">
        <f t="shared" ca="1" si="38"/>
        <v>-102.32</v>
      </c>
      <c r="BF103" s="31">
        <f t="shared" ca="1" si="39"/>
        <v>-52.16</v>
      </c>
      <c r="BG103" s="31">
        <f t="shared" ca="1" si="40"/>
        <v>-39.32</v>
      </c>
      <c r="BH103" s="31">
        <f t="shared" ca="1" si="41"/>
        <v>-28.08</v>
      </c>
      <c r="BI103" s="31">
        <f t="shared" ca="1" si="42"/>
        <v>-29.86</v>
      </c>
      <c r="BJ103" s="31">
        <f t="shared" ca="1" si="43"/>
        <v>-29.81</v>
      </c>
      <c r="BK103" s="31">
        <f t="shared" ca="1" si="44"/>
        <v>-53.75</v>
      </c>
      <c r="BL103" s="31">
        <f t="shared" ca="1" si="45"/>
        <v>-71.58</v>
      </c>
      <c r="BM103" s="32">
        <f t="shared" ca="1" si="58"/>
        <v>-4127.2300000000032</v>
      </c>
      <c r="BN103" s="32">
        <f t="shared" ca="1" si="46"/>
        <v>-2834.4099999999967</v>
      </c>
      <c r="BO103" s="32">
        <f t="shared" ca="1" si="47"/>
        <v>-2103.1</v>
      </c>
      <c r="BP103" s="32">
        <f t="shared" ca="1" si="48"/>
        <v>-5301.6699999999983</v>
      </c>
      <c r="BQ103" s="32">
        <f t="shared" ca="1" si="49"/>
        <v>-8356.4299999999894</v>
      </c>
      <c r="BR103" s="32">
        <f t="shared" ca="1" si="50"/>
        <v>-4254.0299999999934</v>
      </c>
      <c r="BS103" s="32">
        <f t="shared" ca="1" si="51"/>
        <v>-3202.810000000004</v>
      </c>
      <c r="BT103" s="32">
        <f t="shared" ca="1" si="52"/>
        <v>-2283.9899999999998</v>
      </c>
      <c r="BU103" s="32">
        <f t="shared" ca="1" si="53"/>
        <v>-2424.9000000000005</v>
      </c>
      <c r="BV103" s="32">
        <f t="shared" ca="1" si="54"/>
        <v>-2416.4799999999996</v>
      </c>
      <c r="BW103" s="32">
        <f t="shared" ca="1" si="55"/>
        <v>-4349.7300000000005</v>
      </c>
      <c r="BX103" s="32">
        <f t="shared" ca="1" si="56"/>
        <v>-5782.9500000000044</v>
      </c>
    </row>
    <row r="104" spans="1:76" x14ac:dyDescent="0.25">
      <c r="A104" t="s">
        <v>470</v>
      </c>
      <c r="B104" s="1" t="s">
        <v>109</v>
      </c>
      <c r="C104" t="str">
        <f t="shared" ca="1" si="33"/>
        <v>BCHIMP</v>
      </c>
      <c r="D104" t="str">
        <f t="shared" ca="1" si="34"/>
        <v>Alberta-BC Intertie - Import</v>
      </c>
      <c r="E104" s="31">
        <f ca="1">'Module C Corrected'!CW104-'Module C Initial'!CW104</f>
        <v>0</v>
      </c>
      <c r="F104" s="31">
        <f ca="1">'Module C Corrected'!CX104-'Module C Initial'!CX104</f>
        <v>0</v>
      </c>
      <c r="G104" s="31">
        <f ca="1">'Module C Corrected'!CY104-'Module C Initial'!CY104</f>
        <v>0</v>
      </c>
      <c r="H104" s="31">
        <f ca="1">'Module C Corrected'!CZ104-'Module C Initial'!CZ104</f>
        <v>0</v>
      </c>
      <c r="I104" s="31">
        <f ca="1">'Module C Corrected'!DA104-'Module C Initial'!DA104</f>
        <v>0</v>
      </c>
      <c r="J104" s="31">
        <f ca="1">'Module C Corrected'!DB104-'Module C Initial'!DB104</f>
        <v>0</v>
      </c>
      <c r="K104" s="31">
        <f ca="1">'Module C Corrected'!DC104-'Module C Initial'!DC104</f>
        <v>0</v>
      </c>
      <c r="L104" s="31">
        <f ca="1">'Module C Corrected'!DD104-'Module C Initial'!DD104</f>
        <v>0</v>
      </c>
      <c r="M104" s="31">
        <f ca="1">'Module C Corrected'!DE104-'Module C Initial'!DE104</f>
        <v>0</v>
      </c>
      <c r="N104" s="31">
        <f ca="1">'Module C Corrected'!DF104-'Module C Initial'!DF104</f>
        <v>16.929999999999836</v>
      </c>
      <c r="O104" s="31">
        <f ca="1">'Module C Corrected'!DG104-'Module C Initial'!DG104</f>
        <v>129</v>
      </c>
      <c r="P104" s="31">
        <f ca="1">'Module C Corrected'!DH104-'Module C Initial'!DH104</f>
        <v>21.799999999999727</v>
      </c>
      <c r="Q104" s="32">
        <f ca="1">'Module C Corrected'!DI104-'Module C Initial'!DI104</f>
        <v>0</v>
      </c>
      <c r="R104" s="32">
        <f ca="1">'Module C Corrected'!DJ104-'Module C Initial'!DJ104</f>
        <v>0</v>
      </c>
      <c r="S104" s="32">
        <f ca="1">'Module C Corrected'!DK104-'Module C Initial'!DK104</f>
        <v>0</v>
      </c>
      <c r="T104" s="32">
        <f ca="1">'Module C Corrected'!DL104-'Module C Initial'!DL104</f>
        <v>0</v>
      </c>
      <c r="U104" s="32">
        <f ca="1">'Module C Corrected'!DM104-'Module C Initial'!DM104</f>
        <v>0</v>
      </c>
      <c r="V104" s="32">
        <f ca="1">'Module C Corrected'!DN104-'Module C Initial'!DN104</f>
        <v>0</v>
      </c>
      <c r="W104" s="32">
        <f ca="1">'Module C Corrected'!DO104-'Module C Initial'!DO104</f>
        <v>0</v>
      </c>
      <c r="X104" s="32">
        <f ca="1">'Module C Corrected'!DP104-'Module C Initial'!DP104</f>
        <v>0</v>
      </c>
      <c r="Y104" s="32">
        <f ca="1">'Module C Corrected'!DQ104-'Module C Initial'!DQ104</f>
        <v>0</v>
      </c>
      <c r="Z104" s="32">
        <f ca="1">'Module C Corrected'!DR104-'Module C Initial'!DR104</f>
        <v>0.85000000000000853</v>
      </c>
      <c r="AA104" s="32">
        <f ca="1">'Module C Corrected'!DS104-'Module C Initial'!DS104</f>
        <v>6.4499999999999318</v>
      </c>
      <c r="AB104" s="32">
        <f ca="1">'Module C Corrected'!DT104-'Module C Initial'!DT104</f>
        <v>1.0900000000000034</v>
      </c>
      <c r="AC104" s="31">
        <f ca="1">'Module C Corrected'!DU104-'Module C Initial'!DU104</f>
        <v>0</v>
      </c>
      <c r="AD104" s="31">
        <f ca="1">'Module C Corrected'!DV104-'Module C Initial'!DV104</f>
        <v>0</v>
      </c>
      <c r="AE104" s="31">
        <f ca="1">'Module C Corrected'!DW104-'Module C Initial'!DW104</f>
        <v>0</v>
      </c>
      <c r="AF104" s="31">
        <f ca="1">'Module C Corrected'!DX104-'Module C Initial'!DX104</f>
        <v>0</v>
      </c>
      <c r="AG104" s="31">
        <f ca="1">'Module C Corrected'!DY104-'Module C Initial'!DY104</f>
        <v>0</v>
      </c>
      <c r="AH104" s="31">
        <f ca="1">'Module C Corrected'!DZ104-'Module C Initial'!DZ104</f>
        <v>0</v>
      </c>
      <c r="AI104" s="31">
        <f ca="1">'Module C Corrected'!EA104-'Module C Initial'!EA104</f>
        <v>0</v>
      </c>
      <c r="AJ104" s="31">
        <f ca="1">'Module C Corrected'!EB104-'Module C Initial'!EB104</f>
        <v>0</v>
      </c>
      <c r="AK104" s="31">
        <f ca="1">'Module C Corrected'!EC104-'Module C Initial'!EC104</f>
        <v>0</v>
      </c>
      <c r="AL104" s="31">
        <f ca="1">'Module C Corrected'!ED104-'Module C Initial'!ED104</f>
        <v>4.7300000000000182</v>
      </c>
      <c r="AM104" s="31">
        <f ca="1">'Module C Corrected'!EE104-'Module C Initial'!EE104</f>
        <v>35.720000000000255</v>
      </c>
      <c r="AN104" s="31">
        <f ca="1">'Module C Corrected'!EF104-'Module C Initial'!EF104</f>
        <v>5.9900000000000091</v>
      </c>
      <c r="AO104" s="32">
        <f t="shared" ca="1" si="32"/>
        <v>0</v>
      </c>
      <c r="AP104" s="32">
        <f t="shared" ca="1" si="32"/>
        <v>0</v>
      </c>
      <c r="AQ104" s="32">
        <f t="shared" ca="1" si="32"/>
        <v>0</v>
      </c>
      <c r="AR104" s="32">
        <f t="shared" ca="1" si="32"/>
        <v>0</v>
      </c>
      <c r="AS104" s="32">
        <f t="shared" ca="1" si="32"/>
        <v>0</v>
      </c>
      <c r="AT104" s="32">
        <f t="shared" ca="1" si="32"/>
        <v>0</v>
      </c>
      <c r="AU104" s="32">
        <f t="shared" ca="1" si="59"/>
        <v>0</v>
      </c>
      <c r="AV104" s="32">
        <f t="shared" ca="1" si="59"/>
        <v>0</v>
      </c>
      <c r="AW104" s="32">
        <f t="shared" ca="1" si="59"/>
        <v>0</v>
      </c>
      <c r="AX104" s="32">
        <f t="shared" ca="1" si="59"/>
        <v>22.509999999999863</v>
      </c>
      <c r="AY104" s="32">
        <f t="shared" ca="1" si="59"/>
        <v>171.17000000000019</v>
      </c>
      <c r="AZ104" s="32">
        <f t="shared" ca="1" si="59"/>
        <v>28.87999999999974</v>
      </c>
      <c r="BA104" s="31">
        <f t="shared" ca="1" si="57"/>
        <v>0</v>
      </c>
      <c r="BB104" s="31">
        <f t="shared" ca="1" si="35"/>
        <v>0</v>
      </c>
      <c r="BC104" s="31">
        <f t="shared" ca="1" si="36"/>
        <v>0</v>
      </c>
      <c r="BD104" s="31">
        <f t="shared" ca="1" si="37"/>
        <v>0</v>
      </c>
      <c r="BE104" s="31">
        <f t="shared" ca="1" si="38"/>
        <v>0</v>
      </c>
      <c r="BF104" s="31">
        <f t="shared" ca="1" si="39"/>
        <v>0</v>
      </c>
      <c r="BG104" s="31">
        <f t="shared" ca="1" si="40"/>
        <v>0</v>
      </c>
      <c r="BH104" s="31">
        <f t="shared" ca="1" si="41"/>
        <v>0</v>
      </c>
      <c r="BI104" s="31">
        <f t="shared" ca="1" si="42"/>
        <v>0</v>
      </c>
      <c r="BJ104" s="31">
        <f t="shared" ca="1" si="43"/>
        <v>0.28000000000000003</v>
      </c>
      <c r="BK104" s="31">
        <f t="shared" ca="1" si="44"/>
        <v>2.14</v>
      </c>
      <c r="BL104" s="31">
        <f t="shared" ca="1" si="45"/>
        <v>0.36</v>
      </c>
      <c r="BM104" s="32">
        <f t="shared" ca="1" si="58"/>
        <v>0</v>
      </c>
      <c r="BN104" s="32">
        <f t="shared" ca="1" si="46"/>
        <v>0</v>
      </c>
      <c r="BO104" s="32">
        <f t="shared" ca="1" si="47"/>
        <v>0</v>
      </c>
      <c r="BP104" s="32">
        <f t="shared" ca="1" si="48"/>
        <v>0</v>
      </c>
      <c r="BQ104" s="32">
        <f t="shared" ca="1" si="49"/>
        <v>0</v>
      </c>
      <c r="BR104" s="32">
        <f t="shared" ca="1" si="50"/>
        <v>0</v>
      </c>
      <c r="BS104" s="32">
        <f t="shared" ca="1" si="51"/>
        <v>0</v>
      </c>
      <c r="BT104" s="32">
        <f t="shared" ca="1" si="52"/>
        <v>0</v>
      </c>
      <c r="BU104" s="32">
        <f t="shared" ca="1" si="53"/>
        <v>0</v>
      </c>
      <c r="BV104" s="32">
        <f t="shared" ca="1" si="54"/>
        <v>22.789999999999864</v>
      </c>
      <c r="BW104" s="32">
        <f t="shared" ca="1" si="55"/>
        <v>173.31000000000017</v>
      </c>
      <c r="BX104" s="32">
        <f t="shared" ca="1" si="56"/>
        <v>29.239999999999739</v>
      </c>
    </row>
    <row r="105" spans="1:76" x14ac:dyDescent="0.25">
      <c r="A105" t="s">
        <v>470</v>
      </c>
      <c r="B105" s="1" t="s">
        <v>110</v>
      </c>
      <c r="C105" t="str">
        <f t="shared" ca="1" si="33"/>
        <v>SPCIMP</v>
      </c>
      <c r="D105" t="str">
        <f t="shared" ca="1" si="34"/>
        <v>Alberta-Saskatchewan Intertie - Import</v>
      </c>
      <c r="E105" s="31">
        <f ca="1">'Module C Corrected'!CW105-'Module C Initial'!CW105</f>
        <v>0</v>
      </c>
      <c r="F105" s="31">
        <f ca="1">'Module C Corrected'!CX105-'Module C Initial'!CX105</f>
        <v>0</v>
      </c>
      <c r="G105" s="31">
        <f ca="1">'Module C Corrected'!CY105-'Module C Initial'!CY105</f>
        <v>0</v>
      </c>
      <c r="H105" s="31">
        <f ca="1">'Module C Corrected'!CZ105-'Module C Initial'!CZ105</f>
        <v>0</v>
      </c>
      <c r="I105" s="31">
        <f ca="1">'Module C Corrected'!DA105-'Module C Initial'!DA105</f>
        <v>0</v>
      </c>
      <c r="J105" s="31">
        <f ca="1">'Module C Corrected'!DB105-'Module C Initial'!DB105</f>
        <v>0</v>
      </c>
      <c r="K105" s="31">
        <f ca="1">'Module C Corrected'!DC105-'Module C Initial'!DC105</f>
        <v>0</v>
      </c>
      <c r="L105" s="31">
        <f ca="1">'Module C Corrected'!DD105-'Module C Initial'!DD105</f>
        <v>0</v>
      </c>
      <c r="M105" s="31">
        <f ca="1">'Module C Corrected'!DE105-'Module C Initial'!DE105</f>
        <v>39.019999999999982</v>
      </c>
      <c r="N105" s="31">
        <f ca="1">'Module C Corrected'!DF105-'Module C Initial'!DF105</f>
        <v>0</v>
      </c>
      <c r="O105" s="31">
        <f ca="1">'Module C Corrected'!DG105-'Module C Initial'!DG105</f>
        <v>0</v>
      </c>
      <c r="P105" s="31">
        <f ca="1">'Module C Corrected'!DH105-'Module C Initial'!DH105</f>
        <v>20.320000000000022</v>
      </c>
      <c r="Q105" s="32">
        <f ca="1">'Module C Corrected'!DI105-'Module C Initial'!DI105</f>
        <v>0</v>
      </c>
      <c r="R105" s="32">
        <f ca="1">'Module C Corrected'!DJ105-'Module C Initial'!DJ105</f>
        <v>0</v>
      </c>
      <c r="S105" s="32">
        <f ca="1">'Module C Corrected'!DK105-'Module C Initial'!DK105</f>
        <v>0</v>
      </c>
      <c r="T105" s="32">
        <f ca="1">'Module C Corrected'!DL105-'Module C Initial'!DL105</f>
        <v>0</v>
      </c>
      <c r="U105" s="32">
        <f ca="1">'Module C Corrected'!DM105-'Module C Initial'!DM105</f>
        <v>0</v>
      </c>
      <c r="V105" s="32">
        <f ca="1">'Module C Corrected'!DN105-'Module C Initial'!DN105</f>
        <v>0</v>
      </c>
      <c r="W105" s="32">
        <f ca="1">'Module C Corrected'!DO105-'Module C Initial'!DO105</f>
        <v>0</v>
      </c>
      <c r="X105" s="32">
        <f ca="1">'Module C Corrected'!DP105-'Module C Initial'!DP105</f>
        <v>0</v>
      </c>
      <c r="Y105" s="32">
        <f ca="1">'Module C Corrected'!DQ105-'Module C Initial'!DQ105</f>
        <v>1.9499999999999993</v>
      </c>
      <c r="Z105" s="32">
        <f ca="1">'Module C Corrected'!DR105-'Module C Initial'!DR105</f>
        <v>0</v>
      </c>
      <c r="AA105" s="32">
        <f ca="1">'Module C Corrected'!DS105-'Module C Initial'!DS105</f>
        <v>0</v>
      </c>
      <c r="AB105" s="32">
        <f ca="1">'Module C Corrected'!DT105-'Module C Initial'!DT105</f>
        <v>1.0199999999999996</v>
      </c>
      <c r="AC105" s="31">
        <f ca="1">'Module C Corrected'!DU105-'Module C Initial'!DU105</f>
        <v>0</v>
      </c>
      <c r="AD105" s="31">
        <f ca="1">'Module C Corrected'!DV105-'Module C Initial'!DV105</f>
        <v>0</v>
      </c>
      <c r="AE105" s="31">
        <f ca="1">'Module C Corrected'!DW105-'Module C Initial'!DW105</f>
        <v>0</v>
      </c>
      <c r="AF105" s="31">
        <f ca="1">'Module C Corrected'!DX105-'Module C Initial'!DX105</f>
        <v>0</v>
      </c>
      <c r="AG105" s="31">
        <f ca="1">'Module C Corrected'!DY105-'Module C Initial'!DY105</f>
        <v>0</v>
      </c>
      <c r="AH105" s="31">
        <f ca="1">'Module C Corrected'!DZ105-'Module C Initial'!DZ105</f>
        <v>0</v>
      </c>
      <c r="AI105" s="31">
        <f ca="1">'Module C Corrected'!EA105-'Module C Initial'!EA105</f>
        <v>0</v>
      </c>
      <c r="AJ105" s="31">
        <f ca="1">'Module C Corrected'!EB105-'Module C Initial'!EB105</f>
        <v>0</v>
      </c>
      <c r="AK105" s="31">
        <f ca="1">'Module C Corrected'!EC105-'Module C Initial'!EC105</f>
        <v>10.980000000000004</v>
      </c>
      <c r="AL105" s="31">
        <f ca="1">'Module C Corrected'!ED105-'Module C Initial'!ED105</f>
        <v>0</v>
      </c>
      <c r="AM105" s="31">
        <f ca="1">'Module C Corrected'!EE105-'Module C Initial'!EE105</f>
        <v>0</v>
      </c>
      <c r="AN105" s="31">
        <f ca="1">'Module C Corrected'!EF105-'Module C Initial'!EF105</f>
        <v>5.5799999999999912</v>
      </c>
      <c r="AO105" s="32">
        <f t="shared" ca="1" si="32"/>
        <v>0</v>
      </c>
      <c r="AP105" s="32">
        <f t="shared" ca="1" si="32"/>
        <v>0</v>
      </c>
      <c r="AQ105" s="32">
        <f t="shared" ca="1" si="32"/>
        <v>0</v>
      </c>
      <c r="AR105" s="32">
        <f t="shared" ca="1" si="32"/>
        <v>0</v>
      </c>
      <c r="AS105" s="32">
        <f t="shared" ca="1" si="32"/>
        <v>0</v>
      </c>
      <c r="AT105" s="32">
        <f t="shared" ca="1" si="32"/>
        <v>0</v>
      </c>
      <c r="AU105" s="32">
        <f t="shared" ca="1" si="59"/>
        <v>0</v>
      </c>
      <c r="AV105" s="32">
        <f t="shared" ca="1" si="59"/>
        <v>0</v>
      </c>
      <c r="AW105" s="32">
        <f t="shared" ca="1" si="59"/>
        <v>51.949999999999989</v>
      </c>
      <c r="AX105" s="32">
        <f t="shared" ca="1" si="59"/>
        <v>0</v>
      </c>
      <c r="AY105" s="32">
        <f t="shared" ca="1" si="59"/>
        <v>0</v>
      </c>
      <c r="AZ105" s="32">
        <f t="shared" ca="1" si="59"/>
        <v>26.920000000000012</v>
      </c>
      <c r="BA105" s="31">
        <f t="shared" ca="1" si="57"/>
        <v>0</v>
      </c>
      <c r="BB105" s="31">
        <f t="shared" ca="1" si="35"/>
        <v>0</v>
      </c>
      <c r="BC105" s="31">
        <f t="shared" ca="1" si="36"/>
        <v>0</v>
      </c>
      <c r="BD105" s="31">
        <f t="shared" ca="1" si="37"/>
        <v>0</v>
      </c>
      <c r="BE105" s="31">
        <f t="shared" ca="1" si="38"/>
        <v>0</v>
      </c>
      <c r="BF105" s="31">
        <f t="shared" ca="1" si="39"/>
        <v>0</v>
      </c>
      <c r="BG105" s="31">
        <f t="shared" ca="1" si="40"/>
        <v>0</v>
      </c>
      <c r="BH105" s="31">
        <f t="shared" ca="1" si="41"/>
        <v>0</v>
      </c>
      <c r="BI105" s="31">
        <f t="shared" ca="1" si="42"/>
        <v>0.65</v>
      </c>
      <c r="BJ105" s="31">
        <f t="shared" ca="1" si="43"/>
        <v>0</v>
      </c>
      <c r="BK105" s="31">
        <f t="shared" ca="1" si="44"/>
        <v>0</v>
      </c>
      <c r="BL105" s="31">
        <f t="shared" ca="1" si="45"/>
        <v>0.34</v>
      </c>
      <c r="BM105" s="32">
        <f t="shared" ca="1" si="58"/>
        <v>0</v>
      </c>
      <c r="BN105" s="32">
        <f t="shared" ca="1" si="46"/>
        <v>0</v>
      </c>
      <c r="BO105" s="32">
        <f t="shared" ca="1" si="47"/>
        <v>0</v>
      </c>
      <c r="BP105" s="32">
        <f t="shared" ca="1" si="48"/>
        <v>0</v>
      </c>
      <c r="BQ105" s="32">
        <f t="shared" ca="1" si="49"/>
        <v>0</v>
      </c>
      <c r="BR105" s="32">
        <f t="shared" ca="1" si="50"/>
        <v>0</v>
      </c>
      <c r="BS105" s="32">
        <f t="shared" ca="1" si="51"/>
        <v>0</v>
      </c>
      <c r="BT105" s="32">
        <f t="shared" ca="1" si="52"/>
        <v>0</v>
      </c>
      <c r="BU105" s="32">
        <f t="shared" ca="1" si="53"/>
        <v>52.599999999999987</v>
      </c>
      <c r="BV105" s="32">
        <f t="shared" ca="1" si="54"/>
        <v>0</v>
      </c>
      <c r="BW105" s="32">
        <f t="shared" ca="1" si="55"/>
        <v>0</v>
      </c>
      <c r="BX105" s="32">
        <f t="shared" ca="1" si="56"/>
        <v>27.260000000000012</v>
      </c>
    </row>
    <row r="106" spans="1:76" x14ac:dyDescent="0.25">
      <c r="A106" t="s">
        <v>468</v>
      </c>
      <c r="B106" s="1" t="s">
        <v>52</v>
      </c>
      <c r="C106" t="str">
        <f t="shared" ca="1" si="33"/>
        <v>RL1</v>
      </c>
      <c r="D106" t="str">
        <f t="shared" ca="1" si="34"/>
        <v>Rainbow Lake #1</v>
      </c>
      <c r="E106" s="31">
        <f ca="1">'Module C Corrected'!CW106-'Module C Initial'!CW106</f>
        <v>-9419.8600000000151</v>
      </c>
      <c r="F106" s="31">
        <f ca="1">'Module C Corrected'!CX106-'Module C Initial'!CX106</f>
        <v>-8167.1000000000349</v>
      </c>
      <c r="G106" s="31">
        <f ca="1">'Module C Corrected'!CY106-'Module C Initial'!CY106</f>
        <v>-6769.8699999999953</v>
      </c>
      <c r="H106" s="31">
        <f ca="1">'Module C Corrected'!CZ106-'Module C Initial'!CZ106</f>
        <v>-8428.7799999999697</v>
      </c>
      <c r="I106" s="31">
        <f ca="1">'Module C Corrected'!DA106-'Module C Initial'!DA106</f>
        <v>-22649.040000000037</v>
      </c>
      <c r="J106" s="31">
        <f ca="1">'Module C Corrected'!DB106-'Module C Initial'!DB106</f>
        <v>-9188.7700000000186</v>
      </c>
      <c r="K106" s="31">
        <f ca="1">'Module C Corrected'!DC106-'Module C Initial'!DC106</f>
        <v>-6404.2400000000198</v>
      </c>
      <c r="L106" s="31">
        <f ca="1">'Module C Corrected'!DD106-'Module C Initial'!DD106</f>
        <v>-6194.5800000000163</v>
      </c>
      <c r="M106" s="31">
        <f ca="1">'Module C Corrected'!DE106-'Module C Initial'!DE106</f>
        <v>-4994.2700000000041</v>
      </c>
      <c r="N106" s="31">
        <f ca="1">'Module C Corrected'!DF106-'Module C Initial'!DF106</f>
        <v>-4994.6999999999825</v>
      </c>
      <c r="O106" s="31">
        <f ca="1">'Module C Corrected'!DG106-'Module C Initial'!DG106</f>
        <v>-9505.3399999999674</v>
      </c>
      <c r="P106" s="31">
        <f ca="1">'Module C Corrected'!DH106-'Module C Initial'!DH106</f>
        <v>-13251.300000000047</v>
      </c>
      <c r="Q106" s="32">
        <f ca="1">'Module C Corrected'!DI106-'Module C Initial'!DI106</f>
        <v>-470.98999999999978</v>
      </c>
      <c r="R106" s="32">
        <f ca="1">'Module C Corrected'!DJ106-'Module C Initial'!DJ106</f>
        <v>-408.34999999999854</v>
      </c>
      <c r="S106" s="32">
        <f ca="1">'Module C Corrected'!DK106-'Module C Initial'!DK106</f>
        <v>-338.5</v>
      </c>
      <c r="T106" s="32">
        <f ca="1">'Module C Corrected'!DL106-'Module C Initial'!DL106</f>
        <v>-421.44000000000051</v>
      </c>
      <c r="U106" s="32">
        <f ca="1">'Module C Corrected'!DM106-'Module C Initial'!DM106</f>
        <v>-1132.4500000000007</v>
      </c>
      <c r="V106" s="32">
        <f ca="1">'Module C Corrected'!DN106-'Module C Initial'!DN106</f>
        <v>-459.44000000000051</v>
      </c>
      <c r="W106" s="32">
        <f ca="1">'Module C Corrected'!DO106-'Module C Initial'!DO106</f>
        <v>-320.21000000000004</v>
      </c>
      <c r="X106" s="32">
        <f ca="1">'Module C Corrected'!DP106-'Module C Initial'!DP106</f>
        <v>-309.73000000000047</v>
      </c>
      <c r="Y106" s="32">
        <f ca="1">'Module C Corrected'!DQ106-'Module C Initial'!DQ106</f>
        <v>-249.72000000000025</v>
      </c>
      <c r="Z106" s="32">
        <f ca="1">'Module C Corrected'!DR106-'Module C Initial'!DR106</f>
        <v>-249.72999999999956</v>
      </c>
      <c r="AA106" s="32">
        <f ca="1">'Module C Corrected'!DS106-'Module C Initial'!DS106</f>
        <v>-475.26000000000022</v>
      </c>
      <c r="AB106" s="32">
        <f ca="1">'Module C Corrected'!DT106-'Module C Initial'!DT106</f>
        <v>-662.55999999999949</v>
      </c>
      <c r="AC106" s="31">
        <f ca="1">'Module C Corrected'!DU106-'Module C Initial'!DU106</f>
        <v>-2787.0400000000009</v>
      </c>
      <c r="AD106" s="31">
        <f ca="1">'Module C Corrected'!DV106-'Module C Initial'!DV106</f>
        <v>-2402.510000000002</v>
      </c>
      <c r="AE106" s="31">
        <f ca="1">'Module C Corrected'!DW106-'Module C Initial'!DW106</f>
        <v>-1981.1100000000006</v>
      </c>
      <c r="AF106" s="31">
        <f ca="1">'Module C Corrected'!DX106-'Module C Initial'!DX106</f>
        <v>-2452.25</v>
      </c>
      <c r="AG106" s="31">
        <f ca="1">'Module C Corrected'!DY106-'Module C Initial'!DY106</f>
        <v>-6552.2200000000012</v>
      </c>
      <c r="AH106" s="31">
        <f ca="1">'Module C Corrected'!DZ106-'Module C Initial'!DZ106</f>
        <v>-2642.6399999999994</v>
      </c>
      <c r="AI106" s="31">
        <f ca="1">'Module C Corrected'!EA106-'Module C Initial'!EA106</f>
        <v>-1829.9900000000052</v>
      </c>
      <c r="AJ106" s="31">
        <f ca="1">'Module C Corrected'!EB106-'Module C Initial'!EB106</f>
        <v>-1756.9199999999983</v>
      </c>
      <c r="AK106" s="31">
        <f ca="1">'Module C Corrected'!EC106-'Module C Initial'!EC106</f>
        <v>-1405.8899999999994</v>
      </c>
      <c r="AL106" s="31">
        <f ca="1">'Module C Corrected'!ED106-'Module C Initial'!ED106</f>
        <v>-1394.7200000000012</v>
      </c>
      <c r="AM106" s="31">
        <f ca="1">'Module C Corrected'!EE106-'Module C Initial'!EE106</f>
        <v>-2632.0600000000049</v>
      </c>
      <c r="AN106" s="31">
        <f ca="1">'Module C Corrected'!EF106-'Module C Initial'!EF106</f>
        <v>-3639.3799999999901</v>
      </c>
      <c r="AO106" s="32">
        <f t="shared" ca="1" si="32"/>
        <v>-12677.890000000016</v>
      </c>
      <c r="AP106" s="32">
        <f t="shared" ca="1" si="32"/>
        <v>-10977.960000000036</v>
      </c>
      <c r="AQ106" s="32">
        <f t="shared" ca="1" si="32"/>
        <v>-9089.4799999999959</v>
      </c>
      <c r="AR106" s="32">
        <f t="shared" ca="1" si="32"/>
        <v>-11302.46999999997</v>
      </c>
      <c r="AS106" s="32">
        <f t="shared" ca="1" si="32"/>
        <v>-30333.710000000039</v>
      </c>
      <c r="AT106" s="32">
        <f t="shared" ca="1" si="32"/>
        <v>-12290.850000000019</v>
      </c>
      <c r="AU106" s="32">
        <f t="shared" ca="1" si="59"/>
        <v>-8554.4400000000242</v>
      </c>
      <c r="AV106" s="32">
        <f t="shared" ca="1" si="59"/>
        <v>-8261.2300000000141</v>
      </c>
      <c r="AW106" s="32">
        <f t="shared" ca="1" si="59"/>
        <v>-6649.8800000000037</v>
      </c>
      <c r="AX106" s="32">
        <f t="shared" ca="1" si="59"/>
        <v>-6639.1499999999833</v>
      </c>
      <c r="AY106" s="32">
        <f t="shared" ca="1" si="59"/>
        <v>-12612.659999999973</v>
      </c>
      <c r="AZ106" s="32">
        <f t="shared" ca="1" si="59"/>
        <v>-17553.240000000034</v>
      </c>
      <c r="BA106" s="31">
        <f t="shared" ca="1" si="57"/>
        <v>-156.4</v>
      </c>
      <c r="BB106" s="31">
        <f t="shared" ca="1" si="35"/>
        <v>-135.6</v>
      </c>
      <c r="BC106" s="31">
        <f t="shared" ca="1" si="36"/>
        <v>-112.4</v>
      </c>
      <c r="BD106" s="31">
        <f t="shared" ca="1" si="37"/>
        <v>-139.94</v>
      </c>
      <c r="BE106" s="31">
        <f t="shared" ca="1" si="38"/>
        <v>-376.04</v>
      </c>
      <c r="BF106" s="31">
        <f t="shared" ca="1" si="39"/>
        <v>-152.56</v>
      </c>
      <c r="BG106" s="31">
        <f t="shared" ca="1" si="40"/>
        <v>-106.33</v>
      </c>
      <c r="BH106" s="31">
        <f t="shared" ca="1" si="41"/>
        <v>-102.85</v>
      </c>
      <c r="BI106" s="31">
        <f t="shared" ca="1" si="42"/>
        <v>-82.92</v>
      </c>
      <c r="BJ106" s="31">
        <f t="shared" ca="1" si="43"/>
        <v>-82.93</v>
      </c>
      <c r="BK106" s="31">
        <f t="shared" ca="1" si="44"/>
        <v>-157.81</v>
      </c>
      <c r="BL106" s="31">
        <f t="shared" ca="1" si="45"/>
        <v>-220.01</v>
      </c>
      <c r="BM106" s="32">
        <f t="shared" ca="1" si="58"/>
        <v>-12834.290000000015</v>
      </c>
      <c r="BN106" s="32">
        <f t="shared" ca="1" si="46"/>
        <v>-11113.560000000036</v>
      </c>
      <c r="BO106" s="32">
        <f t="shared" ca="1" si="47"/>
        <v>-9201.8799999999956</v>
      </c>
      <c r="BP106" s="32">
        <f t="shared" ca="1" si="48"/>
        <v>-11442.409999999971</v>
      </c>
      <c r="BQ106" s="32">
        <f t="shared" ca="1" si="49"/>
        <v>-30709.75000000004</v>
      </c>
      <c r="BR106" s="32">
        <f t="shared" ca="1" si="50"/>
        <v>-12443.410000000018</v>
      </c>
      <c r="BS106" s="32">
        <f t="shared" ca="1" si="51"/>
        <v>-8660.7700000000241</v>
      </c>
      <c r="BT106" s="32">
        <f t="shared" ca="1" si="52"/>
        <v>-8364.0800000000145</v>
      </c>
      <c r="BU106" s="32">
        <f t="shared" ca="1" si="53"/>
        <v>-6732.8000000000038</v>
      </c>
      <c r="BV106" s="32">
        <f t="shared" ca="1" si="54"/>
        <v>-6722.0799999999836</v>
      </c>
      <c r="BW106" s="32">
        <f t="shared" ca="1" si="55"/>
        <v>-12770.469999999972</v>
      </c>
      <c r="BX106" s="32">
        <f t="shared" ca="1" si="56"/>
        <v>-17773.250000000033</v>
      </c>
    </row>
    <row r="107" spans="1:76" x14ac:dyDescent="0.25">
      <c r="A107" t="s">
        <v>440</v>
      </c>
      <c r="B107" s="1" t="s">
        <v>132</v>
      </c>
      <c r="C107" t="str">
        <f t="shared" ca="1" si="33"/>
        <v>RUN</v>
      </c>
      <c r="D107" t="str">
        <f t="shared" ca="1" si="34"/>
        <v>Rundle Hydro Facility</v>
      </c>
      <c r="E107" s="31">
        <f ca="1">'Module C Corrected'!CW107-'Module C Initial'!CW107</f>
        <v>428.06999999999789</v>
      </c>
      <c r="F107" s="31">
        <f ca="1">'Module C Corrected'!CX107-'Module C Initial'!CX107</f>
        <v>348.30999999999949</v>
      </c>
      <c r="G107" s="31">
        <f ca="1">'Module C Corrected'!CY107-'Module C Initial'!CY107</f>
        <v>300.57000000000062</v>
      </c>
      <c r="H107" s="31">
        <f ca="1">'Module C Corrected'!CZ107-'Module C Initial'!CZ107</f>
        <v>280.43000000000029</v>
      </c>
      <c r="I107" s="31">
        <f ca="1">'Module C Corrected'!DA107-'Module C Initial'!DA107</f>
        <v>1274.6099999999933</v>
      </c>
      <c r="J107" s="31">
        <f ca="1">'Module C Corrected'!DB107-'Module C Initial'!DB107</f>
        <v>414.88000000000102</v>
      </c>
      <c r="K107" s="31">
        <f ca="1">'Module C Corrected'!DC107-'Module C Initial'!DC107</f>
        <v>212.51000000000022</v>
      </c>
      <c r="L107" s="31">
        <f ca="1">'Module C Corrected'!DD107-'Module C Initial'!DD107</f>
        <v>191.28999999999996</v>
      </c>
      <c r="M107" s="31">
        <f ca="1">'Module C Corrected'!DE107-'Module C Initial'!DE107</f>
        <v>143.13999999999942</v>
      </c>
      <c r="N107" s="31">
        <f ca="1">'Module C Corrected'!DF107-'Module C Initial'!DF107</f>
        <v>211.90999999999985</v>
      </c>
      <c r="O107" s="31">
        <f ca="1">'Module C Corrected'!DG107-'Module C Initial'!DG107</f>
        <v>591.90999999999622</v>
      </c>
      <c r="P107" s="31">
        <f ca="1">'Module C Corrected'!DH107-'Module C Initial'!DH107</f>
        <v>669.20999999999913</v>
      </c>
      <c r="Q107" s="32">
        <f ca="1">'Module C Corrected'!DI107-'Module C Initial'!DI107</f>
        <v>21.399999999999977</v>
      </c>
      <c r="R107" s="32">
        <f ca="1">'Module C Corrected'!DJ107-'Module C Initial'!DJ107</f>
        <v>17.409999999999968</v>
      </c>
      <c r="S107" s="32">
        <f ca="1">'Module C Corrected'!DK107-'Module C Initial'!DK107</f>
        <v>15.029999999999973</v>
      </c>
      <c r="T107" s="32">
        <f ca="1">'Module C Corrected'!DL107-'Module C Initial'!DL107</f>
        <v>14.019999999999982</v>
      </c>
      <c r="U107" s="32">
        <f ca="1">'Module C Corrected'!DM107-'Module C Initial'!DM107</f>
        <v>63.730000000000018</v>
      </c>
      <c r="V107" s="32">
        <f ca="1">'Module C Corrected'!DN107-'Module C Initial'!DN107</f>
        <v>20.740000000000009</v>
      </c>
      <c r="W107" s="32">
        <f ca="1">'Module C Corrected'!DO107-'Module C Initial'!DO107</f>
        <v>10.629999999999995</v>
      </c>
      <c r="X107" s="32">
        <f ca="1">'Module C Corrected'!DP107-'Module C Initial'!DP107</f>
        <v>9.5699999999999932</v>
      </c>
      <c r="Y107" s="32">
        <f ca="1">'Module C Corrected'!DQ107-'Module C Initial'!DQ107</f>
        <v>7.1599999999999966</v>
      </c>
      <c r="Z107" s="32">
        <f ca="1">'Module C Corrected'!DR107-'Module C Initial'!DR107</f>
        <v>10.589999999999975</v>
      </c>
      <c r="AA107" s="32">
        <f ca="1">'Module C Corrected'!DS107-'Module C Initial'!DS107</f>
        <v>29.600000000000023</v>
      </c>
      <c r="AB107" s="32">
        <f ca="1">'Module C Corrected'!DT107-'Module C Initial'!DT107</f>
        <v>33.460000000000036</v>
      </c>
      <c r="AC107" s="31">
        <f ca="1">'Module C Corrected'!DU107-'Module C Initial'!DU107</f>
        <v>126.65000000000009</v>
      </c>
      <c r="AD107" s="31">
        <f ca="1">'Module C Corrected'!DV107-'Module C Initial'!DV107</f>
        <v>102.46000000000004</v>
      </c>
      <c r="AE107" s="31">
        <f ca="1">'Module C Corrected'!DW107-'Module C Initial'!DW107</f>
        <v>87.960000000000036</v>
      </c>
      <c r="AF107" s="31">
        <f ca="1">'Module C Corrected'!DX107-'Module C Initial'!DX107</f>
        <v>81.590000000000146</v>
      </c>
      <c r="AG107" s="31">
        <f ca="1">'Module C Corrected'!DY107-'Module C Initial'!DY107</f>
        <v>368.7400000000016</v>
      </c>
      <c r="AH107" s="31">
        <f ca="1">'Module C Corrected'!DZ107-'Module C Initial'!DZ107</f>
        <v>119.32000000000016</v>
      </c>
      <c r="AI107" s="31">
        <f ca="1">'Module C Corrected'!EA107-'Module C Initial'!EA107</f>
        <v>60.730000000000018</v>
      </c>
      <c r="AJ107" s="31">
        <f ca="1">'Module C Corrected'!EB107-'Module C Initial'!EB107</f>
        <v>54.25</v>
      </c>
      <c r="AK107" s="31">
        <f ca="1">'Module C Corrected'!EC107-'Module C Initial'!EC107</f>
        <v>40.289999999999964</v>
      </c>
      <c r="AL107" s="31">
        <f ca="1">'Module C Corrected'!ED107-'Module C Initial'!ED107</f>
        <v>59.170000000000073</v>
      </c>
      <c r="AM107" s="31">
        <f ca="1">'Module C Corrected'!EE107-'Module C Initial'!EE107</f>
        <v>163.90000000000055</v>
      </c>
      <c r="AN107" s="31">
        <f ca="1">'Module C Corrected'!EF107-'Module C Initial'!EF107</f>
        <v>183.79999999999927</v>
      </c>
      <c r="AO107" s="32">
        <f t="shared" ca="1" si="32"/>
        <v>576.11999999999796</v>
      </c>
      <c r="AP107" s="32">
        <f t="shared" ca="1" si="32"/>
        <v>468.1799999999995</v>
      </c>
      <c r="AQ107" s="32">
        <f t="shared" ca="1" si="32"/>
        <v>403.56000000000063</v>
      </c>
      <c r="AR107" s="32">
        <f t="shared" ca="1" si="32"/>
        <v>376.04000000000042</v>
      </c>
      <c r="AS107" s="32">
        <f t="shared" ca="1" si="32"/>
        <v>1707.0799999999949</v>
      </c>
      <c r="AT107" s="32">
        <f t="shared" ca="1" si="32"/>
        <v>554.94000000000119</v>
      </c>
      <c r="AU107" s="32">
        <f t="shared" ca="1" si="59"/>
        <v>283.87000000000023</v>
      </c>
      <c r="AV107" s="32">
        <f t="shared" ca="1" si="59"/>
        <v>255.10999999999996</v>
      </c>
      <c r="AW107" s="32">
        <f t="shared" ca="1" si="59"/>
        <v>190.58999999999938</v>
      </c>
      <c r="AX107" s="32">
        <f t="shared" ca="1" si="59"/>
        <v>281.6699999999999</v>
      </c>
      <c r="AY107" s="32">
        <f t="shared" ca="1" si="59"/>
        <v>785.40999999999678</v>
      </c>
      <c r="AZ107" s="32">
        <f t="shared" ca="1" si="59"/>
        <v>886.46999999999844</v>
      </c>
      <c r="BA107" s="31">
        <f t="shared" ca="1" si="57"/>
        <v>7.11</v>
      </c>
      <c r="BB107" s="31">
        <f t="shared" ca="1" si="35"/>
        <v>5.78</v>
      </c>
      <c r="BC107" s="31">
        <f t="shared" ca="1" si="36"/>
        <v>4.99</v>
      </c>
      <c r="BD107" s="31">
        <f t="shared" ca="1" si="37"/>
        <v>4.66</v>
      </c>
      <c r="BE107" s="31">
        <f t="shared" ca="1" si="38"/>
        <v>21.16</v>
      </c>
      <c r="BF107" s="31">
        <f t="shared" ca="1" si="39"/>
        <v>6.89</v>
      </c>
      <c r="BG107" s="31">
        <f t="shared" ca="1" si="40"/>
        <v>3.53</v>
      </c>
      <c r="BH107" s="31">
        <f t="shared" ca="1" si="41"/>
        <v>3.18</v>
      </c>
      <c r="BI107" s="31">
        <f t="shared" ca="1" si="42"/>
        <v>2.38</v>
      </c>
      <c r="BJ107" s="31">
        <f t="shared" ca="1" si="43"/>
        <v>3.52</v>
      </c>
      <c r="BK107" s="31">
        <f t="shared" ca="1" si="44"/>
        <v>9.83</v>
      </c>
      <c r="BL107" s="31">
        <f t="shared" ca="1" si="45"/>
        <v>11.11</v>
      </c>
      <c r="BM107" s="32">
        <f t="shared" ca="1" si="58"/>
        <v>583.22999999999797</v>
      </c>
      <c r="BN107" s="32">
        <f t="shared" ca="1" si="46"/>
        <v>473.95999999999947</v>
      </c>
      <c r="BO107" s="32">
        <f t="shared" ca="1" si="47"/>
        <v>408.55000000000064</v>
      </c>
      <c r="BP107" s="32">
        <f t="shared" ca="1" si="48"/>
        <v>380.70000000000044</v>
      </c>
      <c r="BQ107" s="32">
        <f t="shared" ca="1" si="49"/>
        <v>1728.239999999995</v>
      </c>
      <c r="BR107" s="32">
        <f t="shared" ca="1" si="50"/>
        <v>561.83000000000118</v>
      </c>
      <c r="BS107" s="32">
        <f t="shared" ca="1" si="51"/>
        <v>287.4000000000002</v>
      </c>
      <c r="BT107" s="32">
        <f t="shared" ca="1" si="52"/>
        <v>258.28999999999996</v>
      </c>
      <c r="BU107" s="32">
        <f t="shared" ca="1" si="53"/>
        <v>192.96999999999937</v>
      </c>
      <c r="BV107" s="32">
        <f t="shared" ca="1" si="54"/>
        <v>285.18999999999988</v>
      </c>
      <c r="BW107" s="32">
        <f t="shared" ca="1" si="55"/>
        <v>795.23999999999683</v>
      </c>
      <c r="BX107" s="32">
        <f t="shared" ca="1" si="56"/>
        <v>897.57999999999845</v>
      </c>
    </row>
    <row r="108" spans="1:76" x14ac:dyDescent="0.25">
      <c r="A108" t="s">
        <v>471</v>
      </c>
      <c r="B108" s="1" t="s">
        <v>112</v>
      </c>
      <c r="C108" t="str">
        <f t="shared" ca="1" si="33"/>
        <v>SCL1</v>
      </c>
      <c r="D108" t="str">
        <f t="shared" ca="1" si="34"/>
        <v>Syncrude Industrial System</v>
      </c>
      <c r="E108" s="31">
        <f ca="1">'Module C Corrected'!CW108-'Module C Initial'!CW108</f>
        <v>-101.9800000000032</v>
      </c>
      <c r="F108" s="31">
        <f ca="1">'Module C Corrected'!CX108-'Module C Initial'!CX108</f>
        <v>-68.100000000000364</v>
      </c>
      <c r="G108" s="31">
        <f ca="1">'Module C Corrected'!CY108-'Module C Initial'!CY108</f>
        <v>-358.19999999999709</v>
      </c>
      <c r="H108" s="31">
        <f ca="1">'Module C Corrected'!CZ108-'Module C Initial'!CZ108</f>
        <v>-642.89999999999418</v>
      </c>
      <c r="I108" s="31">
        <f ca="1">'Module C Corrected'!DA108-'Module C Initial'!DA108</f>
        <v>-865.61999999999534</v>
      </c>
      <c r="J108" s="31">
        <f ca="1">'Module C Corrected'!DB108-'Module C Initial'!DB108</f>
        <v>-329.54000000000087</v>
      </c>
      <c r="K108" s="31">
        <f ca="1">'Module C Corrected'!DC108-'Module C Initial'!DC108</f>
        <v>-195.26000000000204</v>
      </c>
      <c r="L108" s="31">
        <f ca="1">'Module C Corrected'!DD108-'Module C Initial'!DD108</f>
        <v>-346.92999999999302</v>
      </c>
      <c r="M108" s="31">
        <f ca="1">'Module C Corrected'!DE108-'Module C Initial'!DE108</f>
        <v>-306.86000000000058</v>
      </c>
      <c r="N108" s="31">
        <f ca="1">'Module C Corrected'!DF108-'Module C Initial'!DF108</f>
        <v>-492.47999999999593</v>
      </c>
      <c r="O108" s="31">
        <f ca="1">'Module C Corrected'!DG108-'Module C Initial'!DG108</f>
        <v>-534.91999999999825</v>
      </c>
      <c r="P108" s="31">
        <f ca="1">'Module C Corrected'!DH108-'Module C Initial'!DH108</f>
        <v>-795.10999999998603</v>
      </c>
      <c r="Q108" s="32">
        <f ca="1">'Module C Corrected'!DI108-'Module C Initial'!DI108</f>
        <v>-5.089999999999975</v>
      </c>
      <c r="R108" s="32">
        <f ca="1">'Module C Corrected'!DJ108-'Module C Initial'!DJ108</f>
        <v>-3.4000000000000057</v>
      </c>
      <c r="S108" s="32">
        <f ca="1">'Module C Corrected'!DK108-'Module C Initial'!DK108</f>
        <v>-17.909999999999968</v>
      </c>
      <c r="T108" s="32">
        <f ca="1">'Module C Corrected'!DL108-'Module C Initial'!DL108</f>
        <v>-32.150000000000091</v>
      </c>
      <c r="U108" s="32">
        <f ca="1">'Module C Corrected'!DM108-'Module C Initial'!DM108</f>
        <v>-43.279999999999745</v>
      </c>
      <c r="V108" s="32">
        <f ca="1">'Module C Corrected'!DN108-'Module C Initial'!DN108</f>
        <v>-16.470000000000027</v>
      </c>
      <c r="W108" s="32">
        <f ca="1">'Module C Corrected'!DO108-'Module C Initial'!DO108</f>
        <v>-9.7600000000000477</v>
      </c>
      <c r="X108" s="32">
        <f ca="1">'Module C Corrected'!DP108-'Module C Initial'!DP108</f>
        <v>-17.350000000000023</v>
      </c>
      <c r="Y108" s="32">
        <f ca="1">'Module C Corrected'!DQ108-'Module C Initial'!DQ108</f>
        <v>-15.340000000000032</v>
      </c>
      <c r="Z108" s="32">
        <f ca="1">'Module C Corrected'!DR108-'Module C Initial'!DR108</f>
        <v>-24.620000000000005</v>
      </c>
      <c r="AA108" s="32">
        <f ca="1">'Module C Corrected'!DS108-'Module C Initial'!DS108</f>
        <v>-26.740000000000009</v>
      </c>
      <c r="AB108" s="32">
        <f ca="1">'Module C Corrected'!DT108-'Module C Initial'!DT108</f>
        <v>-39.75</v>
      </c>
      <c r="AC108" s="31">
        <f ca="1">'Module C Corrected'!DU108-'Module C Initial'!DU108</f>
        <v>-30.169999999999845</v>
      </c>
      <c r="AD108" s="31">
        <f ca="1">'Module C Corrected'!DV108-'Module C Initial'!DV108</f>
        <v>-20.029999999999973</v>
      </c>
      <c r="AE108" s="31">
        <f ca="1">'Module C Corrected'!DW108-'Module C Initial'!DW108</f>
        <v>-104.82000000000062</v>
      </c>
      <c r="AF108" s="31">
        <f ca="1">'Module C Corrected'!DX108-'Module C Initial'!DX108</f>
        <v>-187.05000000000109</v>
      </c>
      <c r="AG108" s="31">
        <f ca="1">'Module C Corrected'!DY108-'Module C Initial'!DY108</f>
        <v>-250.42000000000007</v>
      </c>
      <c r="AH108" s="31">
        <f ca="1">'Module C Corrected'!DZ108-'Module C Initial'!DZ108</f>
        <v>-94.770000000000437</v>
      </c>
      <c r="AI108" s="31">
        <f ca="1">'Module C Corrected'!EA108-'Module C Initial'!EA108</f>
        <v>-55.789999999999964</v>
      </c>
      <c r="AJ108" s="31">
        <f ca="1">'Module C Corrected'!EB108-'Module C Initial'!EB108</f>
        <v>-98.400000000000091</v>
      </c>
      <c r="AK108" s="31">
        <f ca="1">'Module C Corrected'!EC108-'Module C Initial'!EC108</f>
        <v>-86.389999999999873</v>
      </c>
      <c r="AL108" s="31">
        <f ca="1">'Module C Corrected'!ED108-'Module C Initial'!ED108</f>
        <v>-137.51999999999953</v>
      </c>
      <c r="AM108" s="31">
        <f ca="1">'Module C Corrected'!EE108-'Module C Initial'!EE108</f>
        <v>-148.11999999999989</v>
      </c>
      <c r="AN108" s="31">
        <f ca="1">'Module C Corrected'!EF108-'Module C Initial'!EF108</f>
        <v>-218.36999999999989</v>
      </c>
      <c r="AO108" s="32">
        <f t="shared" ca="1" si="32"/>
        <v>-137.24000000000302</v>
      </c>
      <c r="AP108" s="32">
        <f t="shared" ca="1" si="32"/>
        <v>-91.530000000000342</v>
      </c>
      <c r="AQ108" s="32">
        <f t="shared" ca="1" si="32"/>
        <v>-480.92999999999768</v>
      </c>
      <c r="AR108" s="32">
        <f t="shared" ca="1" si="32"/>
        <v>-862.09999999999536</v>
      </c>
      <c r="AS108" s="32">
        <f t="shared" ca="1" si="32"/>
        <v>-1159.3199999999952</v>
      </c>
      <c r="AT108" s="32">
        <f t="shared" ca="1" si="32"/>
        <v>-440.78000000000134</v>
      </c>
      <c r="AU108" s="32">
        <f t="shared" ca="1" si="59"/>
        <v>-260.81000000000205</v>
      </c>
      <c r="AV108" s="32">
        <f t="shared" ca="1" si="59"/>
        <v>-462.67999999999313</v>
      </c>
      <c r="AW108" s="32">
        <f t="shared" ca="1" si="59"/>
        <v>-408.59000000000049</v>
      </c>
      <c r="AX108" s="32">
        <f t="shared" ca="1" si="59"/>
        <v>-654.61999999999546</v>
      </c>
      <c r="AY108" s="32">
        <f t="shared" ca="1" si="59"/>
        <v>-709.77999999999815</v>
      </c>
      <c r="AZ108" s="32">
        <f t="shared" ca="1" si="59"/>
        <v>-1053.2299999999859</v>
      </c>
      <c r="BA108" s="31">
        <f t="shared" ca="1" si="57"/>
        <v>-1.69</v>
      </c>
      <c r="BB108" s="31">
        <f t="shared" ca="1" si="35"/>
        <v>-1.1299999999999999</v>
      </c>
      <c r="BC108" s="31">
        <f t="shared" ca="1" si="36"/>
        <v>-5.95</v>
      </c>
      <c r="BD108" s="31">
        <f t="shared" ca="1" si="37"/>
        <v>-10.67</v>
      </c>
      <c r="BE108" s="31">
        <f t="shared" ca="1" si="38"/>
        <v>-14.37</v>
      </c>
      <c r="BF108" s="31">
        <f t="shared" ca="1" si="39"/>
        <v>-5.47</v>
      </c>
      <c r="BG108" s="31">
        <f t="shared" ca="1" si="40"/>
        <v>-3.24</v>
      </c>
      <c r="BH108" s="31">
        <f t="shared" ca="1" si="41"/>
        <v>-5.76</v>
      </c>
      <c r="BI108" s="31">
        <f t="shared" ca="1" si="42"/>
        <v>-5.09</v>
      </c>
      <c r="BJ108" s="31">
        <f t="shared" ca="1" si="43"/>
        <v>-8.18</v>
      </c>
      <c r="BK108" s="31">
        <f t="shared" ca="1" si="44"/>
        <v>-8.8800000000000008</v>
      </c>
      <c r="BL108" s="31">
        <f t="shared" ca="1" si="45"/>
        <v>-13.2</v>
      </c>
      <c r="BM108" s="32">
        <f t="shared" ca="1" si="58"/>
        <v>-138.93000000000302</v>
      </c>
      <c r="BN108" s="32">
        <f t="shared" ca="1" si="46"/>
        <v>-92.660000000000338</v>
      </c>
      <c r="BO108" s="32">
        <f t="shared" ca="1" si="47"/>
        <v>-486.87999999999766</v>
      </c>
      <c r="BP108" s="32">
        <f t="shared" ca="1" si="48"/>
        <v>-872.76999999999532</v>
      </c>
      <c r="BQ108" s="32">
        <f t="shared" ca="1" si="49"/>
        <v>-1173.6899999999951</v>
      </c>
      <c r="BR108" s="32">
        <f t="shared" ca="1" si="50"/>
        <v>-446.25000000000136</v>
      </c>
      <c r="BS108" s="32">
        <f t="shared" ca="1" si="51"/>
        <v>-264.05000000000206</v>
      </c>
      <c r="BT108" s="32">
        <f t="shared" ca="1" si="52"/>
        <v>-468.43999999999312</v>
      </c>
      <c r="BU108" s="32">
        <f t="shared" ca="1" si="53"/>
        <v>-413.68000000000046</v>
      </c>
      <c r="BV108" s="32">
        <f t="shared" ca="1" si="54"/>
        <v>-662.79999999999541</v>
      </c>
      <c r="BW108" s="32">
        <f t="shared" ca="1" si="55"/>
        <v>-718.65999999999815</v>
      </c>
      <c r="BX108" s="32">
        <f t="shared" ca="1" si="56"/>
        <v>-1066.429999999986</v>
      </c>
    </row>
    <row r="109" spans="1:76" x14ac:dyDescent="0.25">
      <c r="A109" t="s">
        <v>472</v>
      </c>
      <c r="B109" s="1" t="s">
        <v>113</v>
      </c>
      <c r="C109" t="str">
        <f t="shared" ca="1" si="33"/>
        <v>SCR1</v>
      </c>
      <c r="D109" t="str">
        <f t="shared" ca="1" si="34"/>
        <v>Suncor Industrial System</v>
      </c>
      <c r="E109" s="31">
        <f ca="1">'Module C Corrected'!CW109-'Module C Initial'!CW109</f>
        <v>-6149.429999999993</v>
      </c>
      <c r="F109" s="31">
        <f ca="1">'Module C Corrected'!CX109-'Module C Initial'!CX109</f>
        <v>-4916.9400000000023</v>
      </c>
      <c r="G109" s="31">
        <f ca="1">'Module C Corrected'!CY109-'Module C Initial'!CY109</f>
        <v>-4243.3699999999953</v>
      </c>
      <c r="H109" s="31">
        <f ca="1">'Module C Corrected'!CZ109-'Module C Initial'!CZ109</f>
        <v>-4338.820000000007</v>
      </c>
      <c r="I109" s="31">
        <f ca="1">'Module C Corrected'!DA109-'Module C Initial'!DA109</f>
        <v>-14471.430000000051</v>
      </c>
      <c r="J109" s="31">
        <f ca="1">'Module C Corrected'!DB109-'Module C Initial'!DB109</f>
        <v>-5500.9800000000396</v>
      </c>
      <c r="K109" s="31">
        <f ca="1">'Module C Corrected'!DC109-'Module C Initial'!DC109</f>
        <v>-3130.9800000000105</v>
      </c>
      <c r="L109" s="31">
        <f ca="1">'Module C Corrected'!DD109-'Module C Initial'!DD109</f>
        <v>-2618.5100000000093</v>
      </c>
      <c r="M109" s="31">
        <f ca="1">'Module C Corrected'!DE109-'Module C Initial'!DE109</f>
        <v>-2291.1599999999744</v>
      </c>
      <c r="N109" s="31">
        <f ca="1">'Module C Corrected'!DF109-'Module C Initial'!DF109</f>
        <v>-3888.1800000000221</v>
      </c>
      <c r="O109" s="31">
        <f ca="1">'Module C Corrected'!DG109-'Module C Initial'!DG109</f>
        <v>-5124.3300000000163</v>
      </c>
      <c r="P109" s="31">
        <f ca="1">'Module C Corrected'!DH109-'Module C Initial'!DH109</f>
        <v>-5438.4500000000116</v>
      </c>
      <c r="Q109" s="32">
        <f ca="1">'Module C Corrected'!DI109-'Module C Initial'!DI109</f>
        <v>-307.4699999999998</v>
      </c>
      <c r="R109" s="32">
        <f ca="1">'Module C Corrected'!DJ109-'Module C Initial'!DJ109</f>
        <v>-245.83999999999969</v>
      </c>
      <c r="S109" s="32">
        <f ca="1">'Module C Corrected'!DK109-'Module C Initial'!DK109</f>
        <v>-212.17000000000007</v>
      </c>
      <c r="T109" s="32">
        <f ca="1">'Module C Corrected'!DL109-'Module C Initial'!DL109</f>
        <v>-216.94000000000005</v>
      </c>
      <c r="U109" s="32">
        <f ca="1">'Module C Corrected'!DM109-'Module C Initial'!DM109</f>
        <v>-723.57999999999993</v>
      </c>
      <c r="V109" s="32">
        <f ca="1">'Module C Corrected'!DN109-'Module C Initial'!DN109</f>
        <v>-275.04999999999973</v>
      </c>
      <c r="W109" s="32">
        <f ca="1">'Module C Corrected'!DO109-'Module C Initial'!DO109</f>
        <v>-156.55000000000007</v>
      </c>
      <c r="X109" s="32">
        <f ca="1">'Module C Corrected'!DP109-'Module C Initial'!DP109</f>
        <v>-130.93</v>
      </c>
      <c r="Y109" s="32">
        <f ca="1">'Module C Corrected'!DQ109-'Module C Initial'!DQ109</f>
        <v>-114.55000000000001</v>
      </c>
      <c r="Z109" s="32">
        <f ca="1">'Module C Corrected'!DR109-'Module C Initial'!DR109</f>
        <v>-194.40999999999997</v>
      </c>
      <c r="AA109" s="32">
        <f ca="1">'Module C Corrected'!DS109-'Module C Initial'!DS109</f>
        <v>-256.22000000000003</v>
      </c>
      <c r="AB109" s="32">
        <f ca="1">'Module C Corrected'!DT109-'Module C Initial'!DT109</f>
        <v>-271.91999999999996</v>
      </c>
      <c r="AC109" s="31">
        <f ca="1">'Module C Corrected'!DU109-'Module C Initial'!DU109</f>
        <v>-1819.4200000000019</v>
      </c>
      <c r="AD109" s="31">
        <f ca="1">'Module C Corrected'!DV109-'Module C Initial'!DV109</f>
        <v>-1446.4099999999999</v>
      </c>
      <c r="AE109" s="31">
        <f ca="1">'Module C Corrected'!DW109-'Module C Initial'!DW109</f>
        <v>-1241.7600000000002</v>
      </c>
      <c r="AF109" s="31">
        <f ca="1">'Module C Corrected'!DX109-'Module C Initial'!DX109</f>
        <v>-1262.3199999999997</v>
      </c>
      <c r="AG109" s="31">
        <f ca="1">'Module C Corrected'!DY109-'Module C Initial'!DY109</f>
        <v>-4186.4900000000016</v>
      </c>
      <c r="AH109" s="31">
        <f ca="1">'Module C Corrected'!DZ109-'Module C Initial'!DZ109</f>
        <v>-1582.0499999999993</v>
      </c>
      <c r="AI109" s="31">
        <f ca="1">'Module C Corrected'!EA109-'Module C Initial'!EA109</f>
        <v>-894.65999999999985</v>
      </c>
      <c r="AJ109" s="31">
        <f ca="1">'Module C Corrected'!EB109-'Module C Initial'!EB109</f>
        <v>-742.67000000000007</v>
      </c>
      <c r="AK109" s="31">
        <f ca="1">'Module C Corrected'!EC109-'Module C Initial'!EC109</f>
        <v>-644.96</v>
      </c>
      <c r="AL109" s="31">
        <f ca="1">'Module C Corrected'!ED109-'Module C Initial'!ED109</f>
        <v>-1085.73</v>
      </c>
      <c r="AM109" s="31">
        <f ca="1">'Module C Corrected'!EE109-'Module C Initial'!EE109</f>
        <v>-1418.9399999999996</v>
      </c>
      <c r="AN109" s="31">
        <f ca="1">'Module C Corrected'!EF109-'Module C Initial'!EF109</f>
        <v>-1493.63</v>
      </c>
      <c r="AO109" s="32">
        <f t="shared" ca="1" si="32"/>
        <v>-8276.3199999999943</v>
      </c>
      <c r="AP109" s="32">
        <f t="shared" ca="1" si="32"/>
        <v>-6609.1900000000023</v>
      </c>
      <c r="AQ109" s="32">
        <f t="shared" ca="1" si="32"/>
        <v>-5697.2999999999956</v>
      </c>
      <c r="AR109" s="32">
        <f t="shared" ca="1" si="32"/>
        <v>-5818.0800000000072</v>
      </c>
      <c r="AS109" s="32">
        <f t="shared" ca="1" si="32"/>
        <v>-19381.500000000051</v>
      </c>
      <c r="AT109" s="32">
        <f t="shared" ca="1" si="32"/>
        <v>-7358.0800000000381</v>
      </c>
      <c r="AU109" s="32">
        <f t="shared" ca="1" si="59"/>
        <v>-4182.1900000000105</v>
      </c>
      <c r="AV109" s="32">
        <f t="shared" ca="1" si="59"/>
        <v>-3492.1100000000092</v>
      </c>
      <c r="AW109" s="32">
        <f t="shared" ca="1" si="59"/>
        <v>-3050.6699999999746</v>
      </c>
      <c r="AX109" s="32">
        <f t="shared" ca="1" si="59"/>
        <v>-5168.3200000000215</v>
      </c>
      <c r="AY109" s="32">
        <f t="shared" ca="1" si="59"/>
        <v>-6799.4900000000162</v>
      </c>
      <c r="AZ109" s="32">
        <f t="shared" ca="1" si="59"/>
        <v>-7204.0000000000118</v>
      </c>
      <c r="BA109" s="31">
        <f t="shared" ca="1" si="57"/>
        <v>-102.1</v>
      </c>
      <c r="BB109" s="31">
        <f t="shared" ca="1" si="35"/>
        <v>-81.63</v>
      </c>
      <c r="BC109" s="31">
        <f t="shared" ca="1" si="36"/>
        <v>-70.45</v>
      </c>
      <c r="BD109" s="31">
        <f t="shared" ca="1" si="37"/>
        <v>-72.040000000000006</v>
      </c>
      <c r="BE109" s="31">
        <f t="shared" ca="1" si="38"/>
        <v>-240.27</v>
      </c>
      <c r="BF109" s="31">
        <f t="shared" ca="1" si="39"/>
        <v>-91.33</v>
      </c>
      <c r="BG109" s="31">
        <f t="shared" ca="1" si="40"/>
        <v>-51.98</v>
      </c>
      <c r="BH109" s="31">
        <f t="shared" ca="1" si="41"/>
        <v>-43.47</v>
      </c>
      <c r="BI109" s="31">
        <f t="shared" ca="1" si="42"/>
        <v>-38.04</v>
      </c>
      <c r="BJ109" s="31">
        <f t="shared" ca="1" si="43"/>
        <v>-64.55</v>
      </c>
      <c r="BK109" s="31">
        <f t="shared" ca="1" si="44"/>
        <v>-85.08</v>
      </c>
      <c r="BL109" s="31">
        <f t="shared" ca="1" si="45"/>
        <v>-90.29</v>
      </c>
      <c r="BM109" s="32">
        <f t="shared" ca="1" si="58"/>
        <v>-8378.4199999999946</v>
      </c>
      <c r="BN109" s="32">
        <f t="shared" ca="1" si="46"/>
        <v>-6690.8200000000024</v>
      </c>
      <c r="BO109" s="32">
        <f t="shared" ca="1" si="47"/>
        <v>-5767.7499999999955</v>
      </c>
      <c r="BP109" s="32">
        <f t="shared" ca="1" si="48"/>
        <v>-5890.1200000000072</v>
      </c>
      <c r="BQ109" s="32">
        <f t="shared" ca="1" si="49"/>
        <v>-19621.770000000051</v>
      </c>
      <c r="BR109" s="32">
        <f t="shared" ca="1" si="50"/>
        <v>-7449.4100000000381</v>
      </c>
      <c r="BS109" s="32">
        <f t="shared" ca="1" si="51"/>
        <v>-4234.1700000000101</v>
      </c>
      <c r="BT109" s="32">
        <f t="shared" ca="1" si="52"/>
        <v>-3535.580000000009</v>
      </c>
      <c r="BU109" s="32">
        <f t="shared" ca="1" si="53"/>
        <v>-3088.7099999999746</v>
      </c>
      <c r="BV109" s="32">
        <f t="shared" ca="1" si="54"/>
        <v>-5232.8700000000217</v>
      </c>
      <c r="BW109" s="32">
        <f t="shared" ca="1" si="55"/>
        <v>-6884.5700000000161</v>
      </c>
      <c r="BX109" s="32">
        <f t="shared" ca="1" si="56"/>
        <v>-7294.2900000000118</v>
      </c>
    </row>
    <row r="110" spans="1:76" x14ac:dyDescent="0.25">
      <c r="A110" t="s">
        <v>473</v>
      </c>
      <c r="B110" s="1" t="s">
        <v>114</v>
      </c>
      <c r="C110" t="str">
        <f t="shared" ca="1" si="33"/>
        <v>SCR2</v>
      </c>
      <c r="D110" t="str">
        <f t="shared" ca="1" si="34"/>
        <v>Magrath Wind Facility</v>
      </c>
      <c r="E110" s="31">
        <f ca="1">'Module C Corrected'!CW110-'Module C Initial'!CW110</f>
        <v>-164.15999999999985</v>
      </c>
      <c r="F110" s="31">
        <f ca="1">'Module C Corrected'!CX110-'Module C Initial'!CX110</f>
        <v>-149.5600000000004</v>
      </c>
      <c r="G110" s="31">
        <f ca="1">'Module C Corrected'!CY110-'Module C Initial'!CY110</f>
        <v>-171.82999999999993</v>
      </c>
      <c r="H110" s="31">
        <f ca="1">'Module C Corrected'!CZ110-'Module C Initial'!CZ110</f>
        <v>-248.96000000000095</v>
      </c>
      <c r="I110" s="31">
        <f ca="1">'Module C Corrected'!DA110-'Module C Initial'!DA110</f>
        <v>-274.65000000000146</v>
      </c>
      <c r="J110" s="31">
        <f ca="1">'Module C Corrected'!DB110-'Module C Initial'!DB110</f>
        <v>-153.06999999999971</v>
      </c>
      <c r="K110" s="31">
        <f ca="1">'Module C Corrected'!DC110-'Module C Initial'!DC110</f>
        <v>-112.42000000000007</v>
      </c>
      <c r="L110" s="31">
        <f ca="1">'Module C Corrected'!DD110-'Module C Initial'!DD110</f>
        <v>-102.20000000000073</v>
      </c>
      <c r="M110" s="31">
        <f ca="1">'Module C Corrected'!DE110-'Module C Initial'!DE110</f>
        <v>-76.830000000000382</v>
      </c>
      <c r="N110" s="31">
        <f ca="1">'Module C Corrected'!DF110-'Module C Initial'!DF110</f>
        <v>-129.09999999999945</v>
      </c>
      <c r="O110" s="31">
        <f ca="1">'Module C Corrected'!DG110-'Module C Initial'!DG110</f>
        <v>-168.22000000000025</v>
      </c>
      <c r="P110" s="31">
        <f ca="1">'Module C Corrected'!DH110-'Module C Initial'!DH110</f>
        <v>-245.65000000000146</v>
      </c>
      <c r="Q110" s="32">
        <f ca="1">'Module C Corrected'!DI110-'Module C Initial'!DI110</f>
        <v>-8.2100000000000364</v>
      </c>
      <c r="R110" s="32">
        <f ca="1">'Module C Corrected'!DJ110-'Module C Initial'!DJ110</f>
        <v>-7.4800000000000182</v>
      </c>
      <c r="S110" s="32">
        <f ca="1">'Module C Corrected'!DK110-'Module C Initial'!DK110</f>
        <v>-8.589999999999975</v>
      </c>
      <c r="T110" s="32">
        <f ca="1">'Module C Corrected'!DL110-'Module C Initial'!DL110</f>
        <v>-12.449999999999989</v>
      </c>
      <c r="U110" s="32">
        <f ca="1">'Module C Corrected'!DM110-'Module C Initial'!DM110</f>
        <v>-13.730000000000018</v>
      </c>
      <c r="V110" s="32">
        <f ca="1">'Module C Corrected'!DN110-'Module C Initial'!DN110</f>
        <v>-7.6499999999999773</v>
      </c>
      <c r="W110" s="32">
        <f ca="1">'Module C Corrected'!DO110-'Module C Initial'!DO110</f>
        <v>-5.6200000000000045</v>
      </c>
      <c r="X110" s="32">
        <f ca="1">'Module C Corrected'!DP110-'Module C Initial'!DP110</f>
        <v>-5.1099999999999852</v>
      </c>
      <c r="Y110" s="32">
        <f ca="1">'Module C Corrected'!DQ110-'Module C Initial'!DQ110</f>
        <v>-3.8400000000000034</v>
      </c>
      <c r="Z110" s="32">
        <f ca="1">'Module C Corrected'!DR110-'Module C Initial'!DR110</f>
        <v>-6.4600000000000364</v>
      </c>
      <c r="AA110" s="32">
        <f ca="1">'Module C Corrected'!DS110-'Module C Initial'!DS110</f>
        <v>-8.410000000000025</v>
      </c>
      <c r="AB110" s="32">
        <f ca="1">'Module C Corrected'!DT110-'Module C Initial'!DT110</f>
        <v>-12.279999999999973</v>
      </c>
      <c r="AC110" s="31">
        <f ca="1">'Module C Corrected'!DU110-'Module C Initial'!DU110</f>
        <v>-48.569999999999936</v>
      </c>
      <c r="AD110" s="31">
        <f ca="1">'Module C Corrected'!DV110-'Module C Initial'!DV110</f>
        <v>-43.990000000000009</v>
      </c>
      <c r="AE110" s="31">
        <f ca="1">'Module C Corrected'!DW110-'Module C Initial'!DW110</f>
        <v>-50.279999999999973</v>
      </c>
      <c r="AF110" s="31">
        <f ca="1">'Module C Corrected'!DX110-'Module C Initial'!DX110</f>
        <v>-72.429999999999836</v>
      </c>
      <c r="AG110" s="31">
        <f ca="1">'Module C Corrected'!DY110-'Module C Initial'!DY110</f>
        <v>-79.460000000000036</v>
      </c>
      <c r="AH110" s="31">
        <f ca="1">'Module C Corrected'!DZ110-'Module C Initial'!DZ110</f>
        <v>-44.029999999999973</v>
      </c>
      <c r="AI110" s="31">
        <f ca="1">'Module C Corrected'!EA110-'Module C Initial'!EA110</f>
        <v>-32.129999999999882</v>
      </c>
      <c r="AJ110" s="31">
        <f ca="1">'Module C Corrected'!EB110-'Module C Initial'!EB110</f>
        <v>-28.990000000000009</v>
      </c>
      <c r="AK110" s="31">
        <f ca="1">'Module C Corrected'!EC110-'Module C Initial'!EC110</f>
        <v>-21.620000000000005</v>
      </c>
      <c r="AL110" s="31">
        <f ca="1">'Module C Corrected'!ED110-'Module C Initial'!ED110</f>
        <v>-36.049999999999955</v>
      </c>
      <c r="AM110" s="31">
        <f ca="1">'Module C Corrected'!EE110-'Module C Initial'!EE110</f>
        <v>-46.579999999999927</v>
      </c>
      <c r="AN110" s="31">
        <f ca="1">'Module C Corrected'!EF110-'Module C Initial'!EF110</f>
        <v>-67.4699999999998</v>
      </c>
      <c r="AO110" s="32">
        <f t="shared" ca="1" si="32"/>
        <v>-220.93999999999983</v>
      </c>
      <c r="AP110" s="32">
        <f t="shared" ca="1" si="32"/>
        <v>-201.03000000000043</v>
      </c>
      <c r="AQ110" s="32">
        <f t="shared" ca="1" si="32"/>
        <v>-230.69999999999987</v>
      </c>
      <c r="AR110" s="32">
        <f t="shared" ca="1" si="32"/>
        <v>-333.84000000000077</v>
      </c>
      <c r="AS110" s="32">
        <f t="shared" ca="1" si="32"/>
        <v>-367.84000000000151</v>
      </c>
      <c r="AT110" s="32">
        <f t="shared" ca="1" si="32"/>
        <v>-204.74999999999966</v>
      </c>
      <c r="AU110" s="32">
        <f t="shared" ca="1" si="59"/>
        <v>-150.16999999999996</v>
      </c>
      <c r="AV110" s="32">
        <f t="shared" ca="1" si="59"/>
        <v>-136.30000000000072</v>
      </c>
      <c r="AW110" s="32">
        <f t="shared" ca="1" si="59"/>
        <v>-102.29000000000039</v>
      </c>
      <c r="AX110" s="32">
        <f t="shared" ca="1" si="59"/>
        <v>-171.60999999999945</v>
      </c>
      <c r="AY110" s="32">
        <f t="shared" ca="1" si="59"/>
        <v>-223.21000000000021</v>
      </c>
      <c r="AZ110" s="32">
        <f t="shared" ca="1" si="59"/>
        <v>-325.40000000000123</v>
      </c>
      <c r="BA110" s="31">
        <f t="shared" ca="1" si="57"/>
        <v>-2.73</v>
      </c>
      <c r="BB110" s="31">
        <f t="shared" ca="1" si="35"/>
        <v>-2.48</v>
      </c>
      <c r="BC110" s="31">
        <f t="shared" ca="1" si="36"/>
        <v>-2.85</v>
      </c>
      <c r="BD110" s="31">
        <f t="shared" ca="1" si="37"/>
        <v>-4.13</v>
      </c>
      <c r="BE110" s="31">
        <f t="shared" ca="1" si="38"/>
        <v>-4.5599999999999996</v>
      </c>
      <c r="BF110" s="31">
        <f t="shared" ca="1" si="39"/>
        <v>-2.54</v>
      </c>
      <c r="BG110" s="31">
        <f t="shared" ca="1" si="40"/>
        <v>-1.87</v>
      </c>
      <c r="BH110" s="31">
        <f t="shared" ca="1" si="41"/>
        <v>-1.7</v>
      </c>
      <c r="BI110" s="31">
        <f t="shared" ca="1" si="42"/>
        <v>-1.28</v>
      </c>
      <c r="BJ110" s="31">
        <f t="shared" ca="1" si="43"/>
        <v>-2.14</v>
      </c>
      <c r="BK110" s="31">
        <f t="shared" ca="1" si="44"/>
        <v>-2.79</v>
      </c>
      <c r="BL110" s="31">
        <f t="shared" ca="1" si="45"/>
        <v>-4.08</v>
      </c>
      <c r="BM110" s="32">
        <f t="shared" ca="1" si="58"/>
        <v>-223.66999999999982</v>
      </c>
      <c r="BN110" s="32">
        <f t="shared" ca="1" si="46"/>
        <v>-203.51000000000042</v>
      </c>
      <c r="BO110" s="32">
        <f t="shared" ca="1" si="47"/>
        <v>-233.54999999999987</v>
      </c>
      <c r="BP110" s="32">
        <f t="shared" ca="1" si="48"/>
        <v>-337.97000000000077</v>
      </c>
      <c r="BQ110" s="32">
        <f t="shared" ca="1" si="49"/>
        <v>-372.40000000000151</v>
      </c>
      <c r="BR110" s="32">
        <f t="shared" ca="1" si="50"/>
        <v>-207.28999999999965</v>
      </c>
      <c r="BS110" s="32">
        <f t="shared" ca="1" si="51"/>
        <v>-152.03999999999996</v>
      </c>
      <c r="BT110" s="32">
        <f t="shared" ca="1" si="52"/>
        <v>-138.00000000000071</v>
      </c>
      <c r="BU110" s="32">
        <f t="shared" ca="1" si="53"/>
        <v>-103.57000000000039</v>
      </c>
      <c r="BV110" s="32">
        <f t="shared" ca="1" si="54"/>
        <v>-173.74999999999943</v>
      </c>
      <c r="BW110" s="32">
        <f t="shared" ca="1" si="55"/>
        <v>-226.0000000000002</v>
      </c>
      <c r="BX110" s="32">
        <f t="shared" ca="1" si="56"/>
        <v>-329.48000000000121</v>
      </c>
    </row>
    <row r="111" spans="1:76" x14ac:dyDescent="0.25">
      <c r="A111" t="s">
        <v>473</v>
      </c>
      <c r="B111" s="1" t="s">
        <v>115</v>
      </c>
      <c r="C111" t="str">
        <f t="shared" ca="1" si="33"/>
        <v>SCR3</v>
      </c>
      <c r="D111" t="str">
        <f t="shared" ca="1" si="34"/>
        <v>Chin Chute Wind Facility</v>
      </c>
      <c r="E111" s="31">
        <f ca="1">'Module C Corrected'!CW111-'Module C Initial'!CW111</f>
        <v>-769.06999999999971</v>
      </c>
      <c r="F111" s="31">
        <f ca="1">'Module C Corrected'!CX111-'Module C Initial'!CX111</f>
        <v>-444.67000000000007</v>
      </c>
      <c r="G111" s="31">
        <f ca="1">'Module C Corrected'!CY111-'Module C Initial'!CY111</f>
        <v>-793.85000000000036</v>
      </c>
      <c r="H111" s="31">
        <f ca="1">'Module C Corrected'!CZ111-'Module C Initial'!CZ111</f>
        <v>-1023.9099999999999</v>
      </c>
      <c r="I111" s="31">
        <f ca="1">'Module C Corrected'!DA111-'Module C Initial'!DA111</f>
        <v>-1109.2300000000032</v>
      </c>
      <c r="J111" s="31">
        <f ca="1">'Module C Corrected'!DB111-'Module C Initial'!DB111</f>
        <v>-643.04999999999927</v>
      </c>
      <c r="K111" s="31">
        <f ca="1">'Module C Corrected'!DC111-'Module C Initial'!DC111</f>
        <v>-274.22999999999956</v>
      </c>
      <c r="L111" s="31">
        <f ca="1">'Module C Corrected'!DD111-'Module C Initial'!DD111</f>
        <v>-417.52999999999975</v>
      </c>
      <c r="M111" s="31">
        <f ca="1">'Module C Corrected'!DE111-'Module C Initial'!DE111</f>
        <v>-361.93999999999869</v>
      </c>
      <c r="N111" s="31">
        <f ca="1">'Module C Corrected'!DF111-'Module C Initial'!DF111</f>
        <v>-540.43000000000029</v>
      </c>
      <c r="O111" s="31">
        <f ca="1">'Module C Corrected'!DG111-'Module C Initial'!DG111</f>
        <v>-655.90999999999985</v>
      </c>
      <c r="P111" s="31">
        <f ca="1">'Module C Corrected'!DH111-'Module C Initial'!DH111</f>
        <v>-985.72999999999956</v>
      </c>
      <c r="Q111" s="32">
        <f ca="1">'Module C Corrected'!DI111-'Module C Initial'!DI111</f>
        <v>-38.449999999999932</v>
      </c>
      <c r="R111" s="32">
        <f ca="1">'Module C Corrected'!DJ111-'Module C Initial'!DJ111</f>
        <v>-22.230000000000018</v>
      </c>
      <c r="S111" s="32">
        <f ca="1">'Module C Corrected'!DK111-'Module C Initial'!DK111</f>
        <v>-39.690000000000055</v>
      </c>
      <c r="T111" s="32">
        <f ca="1">'Module C Corrected'!DL111-'Module C Initial'!DL111</f>
        <v>-51.200000000000045</v>
      </c>
      <c r="U111" s="32">
        <f ca="1">'Module C Corrected'!DM111-'Module C Initial'!DM111</f>
        <v>-55.460000000000036</v>
      </c>
      <c r="V111" s="32">
        <f ca="1">'Module C Corrected'!DN111-'Module C Initial'!DN111</f>
        <v>-32.149999999999977</v>
      </c>
      <c r="W111" s="32">
        <f ca="1">'Module C Corrected'!DO111-'Module C Initial'!DO111</f>
        <v>-13.710000000000008</v>
      </c>
      <c r="X111" s="32">
        <f ca="1">'Module C Corrected'!DP111-'Module C Initial'!DP111</f>
        <v>-20.879999999999995</v>
      </c>
      <c r="Y111" s="32">
        <f ca="1">'Module C Corrected'!DQ111-'Module C Initial'!DQ111</f>
        <v>-18.099999999999966</v>
      </c>
      <c r="Z111" s="32">
        <f ca="1">'Module C Corrected'!DR111-'Module C Initial'!DR111</f>
        <v>-27.019999999999982</v>
      </c>
      <c r="AA111" s="32">
        <f ca="1">'Module C Corrected'!DS111-'Module C Initial'!DS111</f>
        <v>-32.789999999999964</v>
      </c>
      <c r="AB111" s="32">
        <f ca="1">'Module C Corrected'!DT111-'Module C Initial'!DT111</f>
        <v>-49.290000000000077</v>
      </c>
      <c r="AC111" s="31">
        <f ca="1">'Module C Corrected'!DU111-'Module C Initial'!DU111</f>
        <v>-227.53999999999996</v>
      </c>
      <c r="AD111" s="31">
        <f ca="1">'Module C Corrected'!DV111-'Module C Initial'!DV111</f>
        <v>-130.79999999999995</v>
      </c>
      <c r="AE111" s="31">
        <f ca="1">'Module C Corrected'!DW111-'Module C Initial'!DW111</f>
        <v>-232.30999999999995</v>
      </c>
      <c r="AF111" s="31">
        <f ca="1">'Module C Corrected'!DX111-'Module C Initial'!DX111</f>
        <v>-297.89000000000033</v>
      </c>
      <c r="AG111" s="31">
        <f ca="1">'Module C Corrected'!DY111-'Module C Initial'!DY111</f>
        <v>-320.88999999999942</v>
      </c>
      <c r="AH111" s="31">
        <f ca="1">'Module C Corrected'!DZ111-'Module C Initial'!DZ111</f>
        <v>-184.92999999999984</v>
      </c>
      <c r="AI111" s="31">
        <f ca="1">'Module C Corrected'!EA111-'Module C Initial'!EA111</f>
        <v>-78.360000000000127</v>
      </c>
      <c r="AJ111" s="31">
        <f ca="1">'Module C Corrected'!EB111-'Module C Initial'!EB111</f>
        <v>-118.41999999999985</v>
      </c>
      <c r="AK111" s="31">
        <f ca="1">'Module C Corrected'!EC111-'Module C Initial'!EC111</f>
        <v>-101.88000000000011</v>
      </c>
      <c r="AL111" s="31">
        <f ca="1">'Module C Corrected'!ED111-'Module C Initial'!ED111</f>
        <v>-150.90999999999985</v>
      </c>
      <c r="AM111" s="31">
        <f ca="1">'Module C Corrected'!EE111-'Module C Initial'!EE111</f>
        <v>-181.61999999999989</v>
      </c>
      <c r="AN111" s="31">
        <f ca="1">'Module C Corrected'!EF111-'Module C Initial'!EF111</f>
        <v>-270.72000000000025</v>
      </c>
      <c r="AO111" s="32">
        <f t="shared" ca="1" si="32"/>
        <v>-1035.0599999999995</v>
      </c>
      <c r="AP111" s="32">
        <f t="shared" ca="1" si="32"/>
        <v>-597.70000000000005</v>
      </c>
      <c r="AQ111" s="32">
        <f t="shared" ca="1" si="32"/>
        <v>-1065.8500000000004</v>
      </c>
      <c r="AR111" s="32">
        <f t="shared" ca="1" si="32"/>
        <v>-1373.0000000000002</v>
      </c>
      <c r="AS111" s="32">
        <f t="shared" ca="1" si="32"/>
        <v>-1485.5800000000027</v>
      </c>
      <c r="AT111" s="32">
        <f t="shared" ca="1" si="32"/>
        <v>-860.12999999999909</v>
      </c>
      <c r="AU111" s="32">
        <f t="shared" ca="1" si="59"/>
        <v>-366.29999999999973</v>
      </c>
      <c r="AV111" s="32">
        <f t="shared" ca="1" si="59"/>
        <v>-556.82999999999959</v>
      </c>
      <c r="AW111" s="32">
        <f t="shared" ca="1" si="59"/>
        <v>-481.91999999999877</v>
      </c>
      <c r="AX111" s="32">
        <f t="shared" ca="1" si="59"/>
        <v>-718.36000000000013</v>
      </c>
      <c r="AY111" s="32">
        <f t="shared" ca="1" si="59"/>
        <v>-870.31999999999971</v>
      </c>
      <c r="AZ111" s="32">
        <f t="shared" ca="1" si="59"/>
        <v>-1305.7399999999998</v>
      </c>
      <c r="BA111" s="31">
        <f t="shared" ca="1" si="57"/>
        <v>-12.77</v>
      </c>
      <c r="BB111" s="31">
        <f t="shared" ca="1" si="35"/>
        <v>-7.38</v>
      </c>
      <c r="BC111" s="31">
        <f t="shared" ca="1" si="36"/>
        <v>-13.18</v>
      </c>
      <c r="BD111" s="31">
        <f t="shared" ca="1" si="37"/>
        <v>-17</v>
      </c>
      <c r="BE111" s="31">
        <f t="shared" ca="1" si="38"/>
        <v>-18.420000000000002</v>
      </c>
      <c r="BF111" s="31">
        <f t="shared" ca="1" si="39"/>
        <v>-10.68</v>
      </c>
      <c r="BG111" s="31">
        <f t="shared" ca="1" si="40"/>
        <v>-4.55</v>
      </c>
      <c r="BH111" s="31">
        <f t="shared" ca="1" si="41"/>
        <v>-6.93</v>
      </c>
      <c r="BI111" s="31">
        <f t="shared" ca="1" si="42"/>
        <v>-6.01</v>
      </c>
      <c r="BJ111" s="31">
        <f t="shared" ca="1" si="43"/>
        <v>-8.9700000000000006</v>
      </c>
      <c r="BK111" s="31">
        <f t="shared" ca="1" si="44"/>
        <v>-10.89</v>
      </c>
      <c r="BL111" s="31">
        <f t="shared" ca="1" si="45"/>
        <v>-16.37</v>
      </c>
      <c r="BM111" s="32">
        <f t="shared" ca="1" si="58"/>
        <v>-1047.8299999999995</v>
      </c>
      <c r="BN111" s="32">
        <f t="shared" ca="1" si="46"/>
        <v>-605.08000000000004</v>
      </c>
      <c r="BO111" s="32">
        <f t="shared" ca="1" si="47"/>
        <v>-1079.0300000000004</v>
      </c>
      <c r="BP111" s="32">
        <f t="shared" ca="1" si="48"/>
        <v>-1390.0000000000002</v>
      </c>
      <c r="BQ111" s="32">
        <f t="shared" ca="1" si="49"/>
        <v>-1504.0000000000027</v>
      </c>
      <c r="BR111" s="32">
        <f t="shared" ca="1" si="50"/>
        <v>-870.80999999999904</v>
      </c>
      <c r="BS111" s="32">
        <f t="shared" ca="1" si="51"/>
        <v>-370.84999999999974</v>
      </c>
      <c r="BT111" s="32">
        <f t="shared" ca="1" si="52"/>
        <v>-563.75999999999954</v>
      </c>
      <c r="BU111" s="32">
        <f t="shared" ca="1" si="53"/>
        <v>-487.92999999999876</v>
      </c>
      <c r="BV111" s="32">
        <f t="shared" ca="1" si="54"/>
        <v>-727.33000000000015</v>
      </c>
      <c r="BW111" s="32">
        <f t="shared" ca="1" si="55"/>
        <v>-881.2099999999997</v>
      </c>
      <c r="BX111" s="32">
        <f t="shared" ca="1" si="56"/>
        <v>-1322.1099999999997</v>
      </c>
    </row>
    <row r="112" spans="1:76" x14ac:dyDescent="0.25">
      <c r="A112" t="s">
        <v>474</v>
      </c>
      <c r="B112" s="1" t="s">
        <v>116</v>
      </c>
      <c r="C112" t="str">
        <f t="shared" ca="1" si="33"/>
        <v>SCTG</v>
      </c>
      <c r="D112" t="str">
        <f t="shared" ca="1" si="34"/>
        <v>Scotford Industrial System</v>
      </c>
      <c r="E112" s="31">
        <f ca="1">'Module C Corrected'!CW112-'Module C Initial'!CW112</f>
        <v>-8.0200000000000102</v>
      </c>
      <c r="F112" s="31">
        <f ca="1">'Module C Corrected'!CX112-'Module C Initial'!CX112</f>
        <v>0</v>
      </c>
      <c r="G112" s="31">
        <f ca="1">'Module C Corrected'!CY112-'Module C Initial'!CY112</f>
        <v>-459.90000000000146</v>
      </c>
      <c r="H112" s="31">
        <f ca="1">'Module C Corrected'!CZ112-'Module C Initial'!CZ112</f>
        <v>-590.23999999999978</v>
      </c>
      <c r="I112" s="31">
        <f ca="1">'Module C Corrected'!DA112-'Module C Initial'!DA112</f>
        <v>-2631.25</v>
      </c>
      <c r="J112" s="31">
        <f ca="1">'Module C Corrected'!DB112-'Module C Initial'!DB112</f>
        <v>0</v>
      </c>
      <c r="K112" s="31">
        <f ca="1">'Module C Corrected'!DC112-'Module C Initial'!DC112</f>
        <v>0</v>
      </c>
      <c r="L112" s="31">
        <f ca="1">'Module C Corrected'!DD112-'Module C Initial'!DD112</f>
        <v>0</v>
      </c>
      <c r="M112" s="31">
        <f ca="1">'Module C Corrected'!DE112-'Module C Initial'!DE112</f>
        <v>-58.990000000000009</v>
      </c>
      <c r="N112" s="31">
        <f ca="1">'Module C Corrected'!DF112-'Module C Initial'!DF112</f>
        <v>-20.879999999999995</v>
      </c>
      <c r="O112" s="31">
        <f ca="1">'Module C Corrected'!DG112-'Module C Initial'!DG112</f>
        <v>0</v>
      </c>
      <c r="P112" s="31">
        <f ca="1">'Module C Corrected'!DH112-'Module C Initial'!DH112</f>
        <v>0</v>
      </c>
      <c r="Q112" s="32">
        <f ca="1">'Module C Corrected'!DI112-'Module C Initial'!DI112</f>
        <v>-0.39999999999999991</v>
      </c>
      <c r="R112" s="32">
        <f ca="1">'Module C Corrected'!DJ112-'Module C Initial'!DJ112</f>
        <v>0</v>
      </c>
      <c r="S112" s="32">
        <f ca="1">'Module C Corrected'!DK112-'Module C Initial'!DK112</f>
        <v>-22.990000000000009</v>
      </c>
      <c r="T112" s="32">
        <f ca="1">'Module C Corrected'!DL112-'Module C Initial'!DL112</f>
        <v>-29.510000000000019</v>
      </c>
      <c r="U112" s="32">
        <f ca="1">'Module C Corrected'!DM112-'Module C Initial'!DM112</f>
        <v>-131.55999999999995</v>
      </c>
      <c r="V112" s="32">
        <f ca="1">'Module C Corrected'!DN112-'Module C Initial'!DN112</f>
        <v>0</v>
      </c>
      <c r="W112" s="32">
        <f ca="1">'Module C Corrected'!DO112-'Module C Initial'!DO112</f>
        <v>0</v>
      </c>
      <c r="X112" s="32">
        <f ca="1">'Module C Corrected'!DP112-'Module C Initial'!DP112</f>
        <v>0</v>
      </c>
      <c r="Y112" s="32">
        <f ca="1">'Module C Corrected'!DQ112-'Module C Initial'!DQ112</f>
        <v>-2.9499999999999993</v>
      </c>
      <c r="Z112" s="32">
        <f ca="1">'Module C Corrected'!DR112-'Module C Initial'!DR112</f>
        <v>-1.04</v>
      </c>
      <c r="AA112" s="32">
        <f ca="1">'Module C Corrected'!DS112-'Module C Initial'!DS112</f>
        <v>0</v>
      </c>
      <c r="AB112" s="32">
        <f ca="1">'Module C Corrected'!DT112-'Module C Initial'!DT112</f>
        <v>0</v>
      </c>
      <c r="AC112" s="31">
        <f ca="1">'Module C Corrected'!DU112-'Module C Initial'!DU112</f>
        <v>-2.3699999999999974</v>
      </c>
      <c r="AD112" s="31">
        <f ca="1">'Module C Corrected'!DV112-'Module C Initial'!DV112</f>
        <v>0</v>
      </c>
      <c r="AE112" s="31">
        <f ca="1">'Module C Corrected'!DW112-'Module C Initial'!DW112</f>
        <v>-134.59000000000015</v>
      </c>
      <c r="AF112" s="31">
        <f ca="1">'Module C Corrected'!DX112-'Module C Initial'!DX112</f>
        <v>-171.72000000000003</v>
      </c>
      <c r="AG112" s="31">
        <f ca="1">'Module C Corrected'!DY112-'Module C Initial'!DY112</f>
        <v>-761.21</v>
      </c>
      <c r="AH112" s="31">
        <f ca="1">'Module C Corrected'!DZ112-'Module C Initial'!DZ112</f>
        <v>0</v>
      </c>
      <c r="AI112" s="31">
        <f ca="1">'Module C Corrected'!EA112-'Module C Initial'!EA112</f>
        <v>0</v>
      </c>
      <c r="AJ112" s="31">
        <f ca="1">'Module C Corrected'!EB112-'Module C Initial'!EB112</f>
        <v>0</v>
      </c>
      <c r="AK112" s="31">
        <f ca="1">'Module C Corrected'!EC112-'Module C Initial'!EC112</f>
        <v>-16.599999999999994</v>
      </c>
      <c r="AL112" s="31">
        <f ca="1">'Module C Corrected'!ED112-'Module C Initial'!ED112</f>
        <v>-5.8299999999999983</v>
      </c>
      <c r="AM112" s="31">
        <f ca="1">'Module C Corrected'!EE112-'Module C Initial'!EE112</f>
        <v>0</v>
      </c>
      <c r="AN112" s="31">
        <f ca="1">'Module C Corrected'!EF112-'Module C Initial'!EF112</f>
        <v>0</v>
      </c>
      <c r="AO112" s="32">
        <f t="shared" ca="1" si="32"/>
        <v>-10.790000000000008</v>
      </c>
      <c r="AP112" s="32">
        <f t="shared" ca="1" si="32"/>
        <v>0</v>
      </c>
      <c r="AQ112" s="32">
        <f t="shared" ca="1" si="32"/>
        <v>-617.48000000000161</v>
      </c>
      <c r="AR112" s="32">
        <f t="shared" ca="1" si="32"/>
        <v>-791.4699999999998</v>
      </c>
      <c r="AS112" s="32">
        <f t="shared" ca="1" si="32"/>
        <v>-3524.02</v>
      </c>
      <c r="AT112" s="32">
        <f t="shared" ca="1" si="32"/>
        <v>0</v>
      </c>
      <c r="AU112" s="32">
        <f t="shared" ca="1" si="59"/>
        <v>0</v>
      </c>
      <c r="AV112" s="32">
        <f t="shared" ca="1" si="59"/>
        <v>0</v>
      </c>
      <c r="AW112" s="32">
        <f t="shared" ca="1" si="59"/>
        <v>-78.540000000000006</v>
      </c>
      <c r="AX112" s="32">
        <f t="shared" ca="1" si="59"/>
        <v>-27.749999999999993</v>
      </c>
      <c r="AY112" s="32">
        <f t="shared" ca="1" si="59"/>
        <v>0</v>
      </c>
      <c r="AZ112" s="32">
        <f t="shared" ca="1" si="59"/>
        <v>0</v>
      </c>
      <c r="BA112" s="31">
        <f t="shared" ca="1" si="57"/>
        <v>-0.13</v>
      </c>
      <c r="BB112" s="31">
        <f t="shared" ca="1" si="35"/>
        <v>0</v>
      </c>
      <c r="BC112" s="31">
        <f t="shared" ca="1" si="36"/>
        <v>-7.64</v>
      </c>
      <c r="BD112" s="31">
        <f t="shared" ca="1" si="37"/>
        <v>-9.8000000000000007</v>
      </c>
      <c r="BE112" s="31">
        <f t="shared" ca="1" si="38"/>
        <v>-43.69</v>
      </c>
      <c r="BF112" s="31">
        <f t="shared" ca="1" si="39"/>
        <v>0</v>
      </c>
      <c r="BG112" s="31">
        <f t="shared" ca="1" si="40"/>
        <v>0</v>
      </c>
      <c r="BH112" s="31">
        <f t="shared" ca="1" si="41"/>
        <v>0</v>
      </c>
      <c r="BI112" s="31">
        <f t="shared" ca="1" si="42"/>
        <v>-0.98</v>
      </c>
      <c r="BJ112" s="31">
        <f t="shared" ca="1" si="43"/>
        <v>-0.35</v>
      </c>
      <c r="BK112" s="31">
        <f t="shared" ca="1" si="44"/>
        <v>0</v>
      </c>
      <c r="BL112" s="31">
        <f t="shared" ca="1" si="45"/>
        <v>0</v>
      </c>
      <c r="BM112" s="32">
        <f t="shared" ca="1" si="58"/>
        <v>-10.920000000000009</v>
      </c>
      <c r="BN112" s="32">
        <f t="shared" ca="1" si="46"/>
        <v>0</v>
      </c>
      <c r="BO112" s="32">
        <f t="shared" ca="1" si="47"/>
        <v>-625.1200000000016</v>
      </c>
      <c r="BP112" s="32">
        <f t="shared" ca="1" si="48"/>
        <v>-801.26999999999975</v>
      </c>
      <c r="BQ112" s="32">
        <f t="shared" ca="1" si="49"/>
        <v>-3567.71</v>
      </c>
      <c r="BR112" s="32">
        <f t="shared" ca="1" si="50"/>
        <v>0</v>
      </c>
      <c r="BS112" s="32">
        <f t="shared" ca="1" si="51"/>
        <v>0</v>
      </c>
      <c r="BT112" s="32">
        <f t="shared" ca="1" si="52"/>
        <v>0</v>
      </c>
      <c r="BU112" s="32">
        <f t="shared" ca="1" si="53"/>
        <v>-79.52000000000001</v>
      </c>
      <c r="BV112" s="32">
        <f t="shared" ca="1" si="54"/>
        <v>-28.099999999999994</v>
      </c>
      <c r="BW112" s="32">
        <f t="shared" ca="1" si="55"/>
        <v>0</v>
      </c>
      <c r="BX112" s="32">
        <f t="shared" ca="1" si="56"/>
        <v>0</v>
      </c>
    </row>
    <row r="113" spans="1:76" x14ac:dyDescent="0.25">
      <c r="A113" t="s">
        <v>441</v>
      </c>
      <c r="B113" s="1" t="s">
        <v>26</v>
      </c>
      <c r="C113" t="str">
        <f t="shared" ca="1" si="33"/>
        <v>SD1</v>
      </c>
      <c r="D113" t="str">
        <f t="shared" ca="1" si="34"/>
        <v>Sundance #1</v>
      </c>
      <c r="E113" s="31">
        <f ca="1">'Module C Corrected'!CW113-'Module C Initial'!CW113</f>
        <v>-11451.919999999925</v>
      </c>
      <c r="F113" s="31">
        <f ca="1">'Module C Corrected'!CX113-'Module C Initial'!CX113</f>
        <v>-10899.400000000023</v>
      </c>
      <c r="G113" s="31">
        <f ca="1">'Module C Corrected'!CY113-'Module C Initial'!CY113</f>
        <v>-7519.8300000000163</v>
      </c>
      <c r="H113" s="31">
        <f ca="1">'Module C Corrected'!CZ113-'Module C Initial'!CZ113</f>
        <v>-12568.609999999986</v>
      </c>
      <c r="I113" s="31">
        <f ca="1">'Module C Corrected'!DA113-'Module C Initial'!DA113</f>
        <v>-36733.060000000056</v>
      </c>
      <c r="J113" s="31">
        <f ca="1">'Module C Corrected'!DB113-'Module C Initial'!DB113</f>
        <v>-14013.530000000028</v>
      </c>
      <c r="K113" s="31">
        <f ca="1">'Module C Corrected'!DC113-'Module C Initial'!DC113</f>
        <v>-1734.7400000000052</v>
      </c>
      <c r="L113" s="31">
        <f ca="1">'Module C Corrected'!DD113-'Module C Initial'!DD113</f>
        <v>-1.5400000000000063</v>
      </c>
      <c r="M113" s="31">
        <f ca="1">'Module C Corrected'!DE113-'Module C Initial'!DE113</f>
        <v>-6047.039999999979</v>
      </c>
      <c r="N113" s="31">
        <f ca="1">'Module C Corrected'!DF113-'Module C Initial'!DF113</f>
        <v>-8287.890000000014</v>
      </c>
      <c r="O113" s="31">
        <f ca="1">'Module C Corrected'!DG113-'Module C Initial'!DG113</f>
        <v>-13056.170000000042</v>
      </c>
      <c r="P113" s="31">
        <f ca="1">'Module C Corrected'!DH113-'Module C Initial'!DH113</f>
        <v>-10112.25</v>
      </c>
      <c r="Q113" s="32">
        <f ca="1">'Module C Corrected'!DI113-'Module C Initial'!DI113</f>
        <v>-572.60000000000036</v>
      </c>
      <c r="R113" s="32">
        <f ca="1">'Module C Corrected'!DJ113-'Module C Initial'!DJ113</f>
        <v>-544.97000000000116</v>
      </c>
      <c r="S113" s="32">
        <f ca="1">'Module C Corrected'!DK113-'Module C Initial'!DK113</f>
        <v>-376</v>
      </c>
      <c r="T113" s="32">
        <f ca="1">'Module C Corrected'!DL113-'Module C Initial'!DL113</f>
        <v>-628.43000000000029</v>
      </c>
      <c r="U113" s="32">
        <f ca="1">'Module C Corrected'!DM113-'Module C Initial'!DM113</f>
        <v>-1836.6500000000015</v>
      </c>
      <c r="V113" s="32">
        <f ca="1">'Module C Corrected'!DN113-'Module C Initial'!DN113</f>
        <v>-700.67000000000007</v>
      </c>
      <c r="W113" s="32">
        <f ca="1">'Module C Corrected'!DO113-'Module C Initial'!DO113</f>
        <v>-86.740000000000009</v>
      </c>
      <c r="X113" s="32">
        <f ca="1">'Module C Corrected'!DP113-'Module C Initial'!DP113</f>
        <v>-8.0000000000000071E-2</v>
      </c>
      <c r="Y113" s="32">
        <f ca="1">'Module C Corrected'!DQ113-'Module C Initial'!DQ113</f>
        <v>-302.35000000000036</v>
      </c>
      <c r="Z113" s="32">
        <f ca="1">'Module C Corrected'!DR113-'Module C Initial'!DR113</f>
        <v>-414.39000000000033</v>
      </c>
      <c r="AA113" s="32">
        <f ca="1">'Module C Corrected'!DS113-'Module C Initial'!DS113</f>
        <v>-652.81000000000131</v>
      </c>
      <c r="AB113" s="32">
        <f ca="1">'Module C Corrected'!DT113-'Module C Initial'!DT113</f>
        <v>-505.61999999999989</v>
      </c>
      <c r="AC113" s="31">
        <f ca="1">'Module C Corrected'!DU113-'Module C Initial'!DU113</f>
        <v>-3388.2699999999968</v>
      </c>
      <c r="AD113" s="31">
        <f ca="1">'Module C Corrected'!DV113-'Module C Initial'!DV113</f>
        <v>-3206.2799999999988</v>
      </c>
      <c r="AE113" s="31">
        <f ca="1">'Module C Corrected'!DW113-'Module C Initial'!DW113</f>
        <v>-2200.5699999999997</v>
      </c>
      <c r="AF113" s="31">
        <f ca="1">'Module C Corrected'!DX113-'Module C Initial'!DX113</f>
        <v>-3656.6800000000003</v>
      </c>
      <c r="AG113" s="31">
        <f ca="1">'Module C Corrected'!DY113-'Module C Initial'!DY113</f>
        <v>-10626.639999999985</v>
      </c>
      <c r="AH113" s="31">
        <f ca="1">'Module C Corrected'!DZ113-'Module C Initial'!DZ113</f>
        <v>-4030.2200000000012</v>
      </c>
      <c r="AI113" s="31">
        <f ca="1">'Module C Corrected'!EA113-'Module C Initial'!EA113</f>
        <v>-495.6899999999996</v>
      </c>
      <c r="AJ113" s="31">
        <f ca="1">'Module C Corrected'!EB113-'Module C Initial'!EB113</f>
        <v>-0.42999999999999972</v>
      </c>
      <c r="AK113" s="31">
        <f ca="1">'Module C Corrected'!EC113-'Module C Initial'!EC113</f>
        <v>-1702.2400000000016</v>
      </c>
      <c r="AL113" s="31">
        <f ca="1">'Module C Corrected'!ED113-'Module C Initial'!ED113</f>
        <v>-2314.2999999999993</v>
      </c>
      <c r="AM113" s="31">
        <f ca="1">'Module C Corrected'!EE113-'Module C Initial'!EE113</f>
        <v>-3615.2899999999936</v>
      </c>
      <c r="AN113" s="31">
        <f ca="1">'Module C Corrected'!EF113-'Module C Initial'!EF113</f>
        <v>-2777.2599999999948</v>
      </c>
      <c r="AO113" s="32">
        <f t="shared" ca="1" si="32"/>
        <v>-15412.789999999923</v>
      </c>
      <c r="AP113" s="32">
        <f t="shared" ca="1" si="32"/>
        <v>-14650.650000000023</v>
      </c>
      <c r="AQ113" s="32">
        <f t="shared" ca="1" si="32"/>
        <v>-10096.400000000016</v>
      </c>
      <c r="AR113" s="32">
        <f t="shared" ca="1" si="32"/>
        <v>-16853.719999999987</v>
      </c>
      <c r="AS113" s="32">
        <f t="shared" ca="1" si="32"/>
        <v>-49196.350000000042</v>
      </c>
      <c r="AT113" s="32">
        <f t="shared" ca="1" si="32"/>
        <v>-18744.420000000027</v>
      </c>
      <c r="AU113" s="32">
        <f t="shared" ca="1" si="59"/>
        <v>-2317.1700000000046</v>
      </c>
      <c r="AV113" s="32">
        <f t="shared" ca="1" si="59"/>
        <v>-2.050000000000006</v>
      </c>
      <c r="AW113" s="32">
        <f t="shared" ca="1" si="59"/>
        <v>-8051.629999999981</v>
      </c>
      <c r="AX113" s="32">
        <f t="shared" ca="1" si="59"/>
        <v>-11016.580000000013</v>
      </c>
      <c r="AY113" s="32">
        <f t="shared" ca="1" si="59"/>
        <v>-17324.270000000037</v>
      </c>
      <c r="AZ113" s="32">
        <f t="shared" ca="1" si="59"/>
        <v>-13395.129999999994</v>
      </c>
      <c r="BA113" s="31">
        <f t="shared" ca="1" si="57"/>
        <v>-190.13</v>
      </c>
      <c r="BB113" s="31">
        <f t="shared" ca="1" si="35"/>
        <v>-180.96</v>
      </c>
      <c r="BC113" s="31">
        <f t="shared" ca="1" si="36"/>
        <v>-124.85</v>
      </c>
      <c r="BD113" s="31">
        <f t="shared" ca="1" si="37"/>
        <v>-208.67</v>
      </c>
      <c r="BE113" s="31">
        <f t="shared" ca="1" si="38"/>
        <v>-609.87</v>
      </c>
      <c r="BF113" s="31">
        <f t="shared" ca="1" si="39"/>
        <v>-232.66</v>
      </c>
      <c r="BG113" s="31">
        <f t="shared" ca="1" si="40"/>
        <v>-28.8</v>
      </c>
      <c r="BH113" s="31">
        <f t="shared" ca="1" si="41"/>
        <v>-0.03</v>
      </c>
      <c r="BI113" s="31">
        <f t="shared" ca="1" si="42"/>
        <v>-100.4</v>
      </c>
      <c r="BJ113" s="31">
        <f t="shared" ca="1" si="43"/>
        <v>-137.6</v>
      </c>
      <c r="BK113" s="31">
        <f t="shared" ca="1" si="44"/>
        <v>-216.77</v>
      </c>
      <c r="BL113" s="31">
        <f t="shared" ca="1" si="45"/>
        <v>-167.89</v>
      </c>
      <c r="BM113" s="32">
        <f t="shared" ca="1" si="58"/>
        <v>-15602.919999999922</v>
      </c>
      <c r="BN113" s="32">
        <f t="shared" ca="1" si="46"/>
        <v>-14831.610000000022</v>
      </c>
      <c r="BO113" s="32">
        <f t="shared" ca="1" si="47"/>
        <v>-10221.250000000016</v>
      </c>
      <c r="BP113" s="32">
        <f t="shared" ca="1" si="48"/>
        <v>-17062.389999999985</v>
      </c>
      <c r="BQ113" s="32">
        <f t="shared" ca="1" si="49"/>
        <v>-49806.220000000045</v>
      </c>
      <c r="BR113" s="32">
        <f t="shared" ca="1" si="50"/>
        <v>-18977.080000000027</v>
      </c>
      <c r="BS113" s="32">
        <f t="shared" ca="1" si="51"/>
        <v>-2345.9700000000048</v>
      </c>
      <c r="BT113" s="32">
        <f t="shared" ca="1" si="52"/>
        <v>-2.0800000000000058</v>
      </c>
      <c r="BU113" s="32">
        <f t="shared" ca="1" si="53"/>
        <v>-8152.0299999999806</v>
      </c>
      <c r="BV113" s="32">
        <f t="shared" ca="1" si="54"/>
        <v>-11154.180000000013</v>
      </c>
      <c r="BW113" s="32">
        <f t="shared" ca="1" si="55"/>
        <v>-17541.040000000037</v>
      </c>
      <c r="BX113" s="32">
        <f t="shared" ca="1" si="56"/>
        <v>-13563.019999999993</v>
      </c>
    </row>
    <row r="114" spans="1:76" x14ac:dyDescent="0.25">
      <c r="A114" t="s">
        <v>441</v>
      </c>
      <c r="B114" s="1" t="s">
        <v>27</v>
      </c>
      <c r="C114" t="str">
        <f t="shared" ca="1" si="33"/>
        <v>SD2</v>
      </c>
      <c r="D114" t="str">
        <f t="shared" ca="1" si="34"/>
        <v>Sundance #2</v>
      </c>
      <c r="E114" s="31">
        <f ca="1">'Module C Corrected'!CW114-'Module C Initial'!CW114</f>
        <v>-7218.5499999999302</v>
      </c>
      <c r="F114" s="31">
        <f ca="1">'Module C Corrected'!CX114-'Module C Initial'!CX114</f>
        <v>-7318.609999999986</v>
      </c>
      <c r="G114" s="31">
        <f ca="1">'Module C Corrected'!CY114-'Module C Initial'!CY114</f>
        <v>-5996.109999999986</v>
      </c>
      <c r="H114" s="31">
        <f ca="1">'Module C Corrected'!CZ114-'Module C Initial'!CZ114</f>
        <v>-8667.7899999999208</v>
      </c>
      <c r="I114" s="31">
        <f ca="1">'Module C Corrected'!DA114-'Module C Initial'!DA114</f>
        <v>-23887.810000000056</v>
      </c>
      <c r="J114" s="31">
        <f ca="1">'Module C Corrected'!DB114-'Module C Initial'!DB114</f>
        <v>-8456.4399999999441</v>
      </c>
      <c r="K114" s="31">
        <f ca="1">'Module C Corrected'!DC114-'Module C Initial'!DC114</f>
        <v>-6675.5</v>
      </c>
      <c r="L114" s="31">
        <f ca="1">'Module C Corrected'!DD114-'Module C Initial'!DD114</f>
        <v>-5854.6900000000023</v>
      </c>
      <c r="M114" s="31">
        <f ca="1">'Module C Corrected'!DE114-'Module C Initial'!DE114</f>
        <v>-5084.5</v>
      </c>
      <c r="N114" s="31">
        <f ca="1">'Module C Corrected'!DF114-'Module C Initial'!DF114</f>
        <v>-5503.4200000000419</v>
      </c>
      <c r="O114" s="31">
        <f ca="1">'Module C Corrected'!DG114-'Module C Initial'!DG114</f>
        <v>-8392.5600000000559</v>
      </c>
      <c r="P114" s="31">
        <f ca="1">'Module C Corrected'!DH114-'Module C Initial'!DH114</f>
        <v>-4901.2099999999627</v>
      </c>
      <c r="Q114" s="32">
        <f ca="1">'Module C Corrected'!DI114-'Module C Initial'!DI114</f>
        <v>-360.92000000000007</v>
      </c>
      <c r="R114" s="32">
        <f ca="1">'Module C Corrected'!DJ114-'Module C Initial'!DJ114</f>
        <v>-365.93000000000029</v>
      </c>
      <c r="S114" s="32">
        <f ca="1">'Module C Corrected'!DK114-'Module C Initial'!DK114</f>
        <v>-299.80000000000018</v>
      </c>
      <c r="T114" s="32">
        <f ca="1">'Module C Corrected'!DL114-'Module C Initial'!DL114</f>
        <v>-433.38999999999942</v>
      </c>
      <c r="U114" s="32">
        <f ca="1">'Module C Corrected'!DM114-'Module C Initial'!DM114</f>
        <v>-1194.3899999999994</v>
      </c>
      <c r="V114" s="32">
        <f ca="1">'Module C Corrected'!DN114-'Module C Initial'!DN114</f>
        <v>-422.81999999999971</v>
      </c>
      <c r="W114" s="32">
        <f ca="1">'Module C Corrected'!DO114-'Module C Initial'!DO114</f>
        <v>-333.76999999999953</v>
      </c>
      <c r="X114" s="32">
        <f ca="1">'Module C Corrected'!DP114-'Module C Initial'!DP114</f>
        <v>-292.73999999999978</v>
      </c>
      <c r="Y114" s="32">
        <f ca="1">'Module C Corrected'!DQ114-'Module C Initial'!DQ114</f>
        <v>-254.22000000000025</v>
      </c>
      <c r="Z114" s="32">
        <f ca="1">'Module C Corrected'!DR114-'Module C Initial'!DR114</f>
        <v>-275.16999999999916</v>
      </c>
      <c r="AA114" s="32">
        <f ca="1">'Module C Corrected'!DS114-'Module C Initial'!DS114</f>
        <v>-419.63000000000011</v>
      </c>
      <c r="AB114" s="32">
        <f ca="1">'Module C Corrected'!DT114-'Module C Initial'!DT114</f>
        <v>-245.05999999999949</v>
      </c>
      <c r="AC114" s="31">
        <f ca="1">'Module C Corrected'!DU114-'Module C Initial'!DU114</f>
        <v>-2135.739999999998</v>
      </c>
      <c r="AD114" s="31">
        <f ca="1">'Module C Corrected'!DV114-'Module C Initial'!DV114</f>
        <v>-2152.9199999999983</v>
      </c>
      <c r="AE114" s="31">
        <f ca="1">'Module C Corrected'!DW114-'Module C Initial'!DW114</f>
        <v>-1754.6800000000003</v>
      </c>
      <c r="AF114" s="31">
        <f ca="1">'Module C Corrected'!DX114-'Module C Initial'!DX114</f>
        <v>-2521.7799999999988</v>
      </c>
      <c r="AG114" s="31">
        <f ca="1">'Module C Corrected'!DY114-'Module C Initial'!DY114</f>
        <v>-6910.5899999999965</v>
      </c>
      <c r="AH114" s="31">
        <f ca="1">'Module C Corrected'!DZ114-'Module C Initial'!DZ114</f>
        <v>-2432.0299999999988</v>
      </c>
      <c r="AI114" s="31">
        <f ca="1">'Module C Corrected'!EA114-'Module C Initial'!EA114</f>
        <v>-1907.489999999998</v>
      </c>
      <c r="AJ114" s="31">
        <f ca="1">'Module C Corrected'!EB114-'Module C Initial'!EB114</f>
        <v>-1660.5199999999968</v>
      </c>
      <c r="AK114" s="31">
        <f ca="1">'Module C Corrected'!EC114-'Module C Initial'!EC114</f>
        <v>-1431.2799999999988</v>
      </c>
      <c r="AL114" s="31">
        <f ca="1">'Module C Corrected'!ED114-'Module C Initial'!ED114</f>
        <v>-1536.7700000000004</v>
      </c>
      <c r="AM114" s="31">
        <f ca="1">'Module C Corrected'!EE114-'Module C Initial'!EE114</f>
        <v>-2323.9300000000003</v>
      </c>
      <c r="AN114" s="31">
        <f ca="1">'Module C Corrected'!EF114-'Module C Initial'!EF114</f>
        <v>-1346.0900000000001</v>
      </c>
      <c r="AO114" s="32">
        <f t="shared" ca="1" si="32"/>
        <v>-9715.2099999999282</v>
      </c>
      <c r="AP114" s="32">
        <f t="shared" ca="1" si="32"/>
        <v>-9837.4599999999846</v>
      </c>
      <c r="AQ114" s="32">
        <f t="shared" ca="1" si="32"/>
        <v>-8050.5899999999865</v>
      </c>
      <c r="AR114" s="32">
        <f t="shared" ca="1" si="32"/>
        <v>-11622.959999999919</v>
      </c>
      <c r="AS114" s="32">
        <f t="shared" ca="1" si="32"/>
        <v>-31992.790000000052</v>
      </c>
      <c r="AT114" s="32">
        <f t="shared" ca="1" si="32"/>
        <v>-11311.289999999943</v>
      </c>
      <c r="AU114" s="32">
        <f t="shared" ca="1" si="59"/>
        <v>-8916.7599999999984</v>
      </c>
      <c r="AV114" s="32">
        <f t="shared" ca="1" si="59"/>
        <v>-7807.9499999999989</v>
      </c>
      <c r="AW114" s="32">
        <f t="shared" ca="1" si="59"/>
        <v>-6769.9999999999991</v>
      </c>
      <c r="AX114" s="32">
        <f t="shared" ca="1" si="59"/>
        <v>-7315.3600000000415</v>
      </c>
      <c r="AY114" s="32">
        <f t="shared" ca="1" si="59"/>
        <v>-11136.120000000057</v>
      </c>
      <c r="AZ114" s="32">
        <f t="shared" ca="1" si="59"/>
        <v>-6492.3599999999624</v>
      </c>
      <c r="BA114" s="31">
        <f t="shared" ca="1" si="57"/>
        <v>-119.85</v>
      </c>
      <c r="BB114" s="31">
        <f t="shared" ca="1" si="35"/>
        <v>-121.51</v>
      </c>
      <c r="BC114" s="31">
        <f t="shared" ca="1" si="36"/>
        <v>-99.55</v>
      </c>
      <c r="BD114" s="31">
        <f t="shared" ca="1" si="37"/>
        <v>-143.91</v>
      </c>
      <c r="BE114" s="31">
        <f t="shared" ca="1" si="38"/>
        <v>-396.6</v>
      </c>
      <c r="BF114" s="31">
        <f t="shared" ca="1" si="39"/>
        <v>-140.4</v>
      </c>
      <c r="BG114" s="31">
        <f t="shared" ca="1" si="40"/>
        <v>-110.83</v>
      </c>
      <c r="BH114" s="31">
        <f t="shared" ca="1" si="41"/>
        <v>-97.2</v>
      </c>
      <c r="BI114" s="31">
        <f t="shared" ca="1" si="42"/>
        <v>-84.42</v>
      </c>
      <c r="BJ114" s="31">
        <f t="shared" ca="1" si="43"/>
        <v>-91.37</v>
      </c>
      <c r="BK114" s="31">
        <f t="shared" ca="1" si="44"/>
        <v>-139.34</v>
      </c>
      <c r="BL114" s="31">
        <f t="shared" ca="1" si="45"/>
        <v>-81.37</v>
      </c>
      <c r="BM114" s="32">
        <f t="shared" ca="1" si="58"/>
        <v>-9835.0599999999286</v>
      </c>
      <c r="BN114" s="32">
        <f t="shared" ca="1" si="46"/>
        <v>-9958.9699999999848</v>
      </c>
      <c r="BO114" s="32">
        <f t="shared" ca="1" si="47"/>
        <v>-8150.1399999999867</v>
      </c>
      <c r="BP114" s="32">
        <f t="shared" ca="1" si="48"/>
        <v>-11766.869999999919</v>
      </c>
      <c r="BQ114" s="32">
        <f t="shared" ca="1" si="49"/>
        <v>-32389.39000000005</v>
      </c>
      <c r="BR114" s="32">
        <f t="shared" ca="1" si="50"/>
        <v>-11451.689999999942</v>
      </c>
      <c r="BS114" s="32">
        <f t="shared" ca="1" si="51"/>
        <v>-9027.5899999999983</v>
      </c>
      <c r="BT114" s="32">
        <f t="shared" ca="1" si="52"/>
        <v>-7905.1499999999987</v>
      </c>
      <c r="BU114" s="32">
        <f t="shared" ca="1" si="53"/>
        <v>-6854.4199999999992</v>
      </c>
      <c r="BV114" s="32">
        <f t="shared" ca="1" si="54"/>
        <v>-7406.7300000000414</v>
      </c>
      <c r="BW114" s="32">
        <f t="shared" ca="1" si="55"/>
        <v>-11275.460000000057</v>
      </c>
      <c r="BX114" s="32">
        <f t="shared" ca="1" si="56"/>
        <v>-6573.7299999999623</v>
      </c>
    </row>
    <row r="115" spans="1:76" x14ac:dyDescent="0.25">
      <c r="A115" t="s">
        <v>475</v>
      </c>
      <c r="B115" s="1" t="s">
        <v>23</v>
      </c>
      <c r="C115" t="str">
        <f t="shared" ca="1" si="33"/>
        <v>SD3</v>
      </c>
      <c r="D115" t="str">
        <f t="shared" ca="1" si="34"/>
        <v>Sundance #3</v>
      </c>
      <c r="E115" s="31">
        <f ca="1">'Module C Corrected'!CW115-'Module C Initial'!CW115</f>
        <v>-8764.4299999999348</v>
      </c>
      <c r="F115" s="31">
        <f ca="1">'Module C Corrected'!CX115-'Module C Initial'!CX115</f>
        <v>-8213.7700000000186</v>
      </c>
      <c r="G115" s="31">
        <f ca="1">'Module C Corrected'!CY115-'Module C Initial'!CY115</f>
        <v>-7254.5699999999488</v>
      </c>
      <c r="H115" s="31">
        <f ca="1">'Module C Corrected'!CZ115-'Module C Initial'!CZ115</f>
        <v>-9094.6500000000233</v>
      </c>
      <c r="I115" s="31">
        <f ca="1">'Module C Corrected'!DA115-'Module C Initial'!DA115</f>
        <v>-2938.8999999999942</v>
      </c>
      <c r="J115" s="31">
        <f ca="1">'Module C Corrected'!DB115-'Module C Initial'!DB115</f>
        <v>-3258.1700000000419</v>
      </c>
      <c r="K115" s="31">
        <f ca="1">'Module C Corrected'!DC115-'Module C Initial'!DC115</f>
        <v>-7667.0100000000093</v>
      </c>
      <c r="L115" s="31">
        <f ca="1">'Module C Corrected'!DD115-'Module C Initial'!DD115</f>
        <v>-8249.890000000014</v>
      </c>
      <c r="M115" s="31">
        <f ca="1">'Module C Corrected'!DE115-'Module C Initial'!DE115</f>
        <v>-5384.5100000000093</v>
      </c>
      <c r="N115" s="31">
        <f ca="1">'Module C Corrected'!DF115-'Module C Initial'!DF115</f>
        <v>-6549.3999999999069</v>
      </c>
      <c r="O115" s="31">
        <f ca="1">'Module C Corrected'!DG115-'Module C Initial'!DG115</f>
        <v>-9252.8399999999674</v>
      </c>
      <c r="P115" s="31">
        <f ca="1">'Module C Corrected'!DH115-'Module C Initial'!DH115</f>
        <v>-12707.929999999935</v>
      </c>
      <c r="Q115" s="32">
        <f ca="1">'Module C Corrected'!DI115-'Module C Initial'!DI115</f>
        <v>-438.22000000000116</v>
      </c>
      <c r="R115" s="32">
        <f ca="1">'Module C Corrected'!DJ115-'Module C Initial'!DJ115</f>
        <v>-410.69000000000051</v>
      </c>
      <c r="S115" s="32">
        <f ca="1">'Module C Corrected'!DK115-'Module C Initial'!DK115</f>
        <v>-362.73000000000138</v>
      </c>
      <c r="T115" s="32">
        <f ca="1">'Module C Corrected'!DL115-'Module C Initial'!DL115</f>
        <v>-454.73000000000138</v>
      </c>
      <c r="U115" s="32">
        <f ca="1">'Module C Corrected'!DM115-'Module C Initial'!DM115</f>
        <v>-146.95000000000027</v>
      </c>
      <c r="V115" s="32">
        <f ca="1">'Module C Corrected'!DN115-'Module C Initial'!DN115</f>
        <v>-162.91000000000031</v>
      </c>
      <c r="W115" s="32">
        <f ca="1">'Module C Corrected'!DO115-'Module C Initial'!DO115</f>
        <v>-383.34999999999945</v>
      </c>
      <c r="X115" s="32">
        <f ca="1">'Module C Corrected'!DP115-'Module C Initial'!DP115</f>
        <v>-412.49000000000069</v>
      </c>
      <c r="Y115" s="32">
        <f ca="1">'Module C Corrected'!DQ115-'Module C Initial'!DQ115</f>
        <v>-269.22000000000025</v>
      </c>
      <c r="Z115" s="32">
        <f ca="1">'Module C Corrected'!DR115-'Module C Initial'!DR115</f>
        <v>-327.46999999999935</v>
      </c>
      <c r="AA115" s="32">
        <f ca="1">'Module C Corrected'!DS115-'Module C Initial'!DS115</f>
        <v>-462.63999999999942</v>
      </c>
      <c r="AB115" s="32">
        <f ca="1">'Module C Corrected'!DT115-'Module C Initial'!DT115</f>
        <v>-635.38999999999942</v>
      </c>
      <c r="AC115" s="31">
        <f ca="1">'Module C Corrected'!DU115-'Module C Initial'!DU115</f>
        <v>-2593.1299999999974</v>
      </c>
      <c r="AD115" s="31">
        <f ca="1">'Module C Corrected'!DV115-'Module C Initial'!DV115</f>
        <v>-2416.239999999998</v>
      </c>
      <c r="AE115" s="31">
        <f ca="1">'Module C Corrected'!DW115-'Module C Initial'!DW115</f>
        <v>-2122.9500000000044</v>
      </c>
      <c r="AF115" s="31">
        <f ca="1">'Module C Corrected'!DX115-'Module C Initial'!DX115</f>
        <v>-2645.9700000000012</v>
      </c>
      <c r="AG115" s="31">
        <f ca="1">'Module C Corrected'!DY115-'Module C Initial'!DY115</f>
        <v>-850.20999999999913</v>
      </c>
      <c r="AH115" s="31">
        <f ca="1">'Module C Corrected'!DZ115-'Module C Initial'!DZ115</f>
        <v>-937.02999999999884</v>
      </c>
      <c r="AI115" s="31">
        <f ca="1">'Module C Corrected'!EA115-'Module C Initial'!EA115</f>
        <v>-2190.8099999999977</v>
      </c>
      <c r="AJ115" s="31">
        <f ca="1">'Module C Corrected'!EB115-'Module C Initial'!EB115</f>
        <v>-2339.8600000000006</v>
      </c>
      <c r="AK115" s="31">
        <f ca="1">'Module C Corrected'!EC115-'Module C Initial'!EC115</f>
        <v>-1515.7299999999996</v>
      </c>
      <c r="AL115" s="31">
        <f ca="1">'Module C Corrected'!ED115-'Module C Initial'!ED115</f>
        <v>-1828.8500000000022</v>
      </c>
      <c r="AM115" s="31">
        <f ca="1">'Module C Corrected'!EE115-'Module C Initial'!EE115</f>
        <v>-2562.1399999999994</v>
      </c>
      <c r="AN115" s="31">
        <f ca="1">'Module C Corrected'!EF115-'Module C Initial'!EF115</f>
        <v>-3490.1399999999994</v>
      </c>
      <c r="AO115" s="32">
        <f t="shared" ca="1" si="32"/>
        <v>-11795.779999999933</v>
      </c>
      <c r="AP115" s="32">
        <f t="shared" ca="1" si="32"/>
        <v>-11040.700000000017</v>
      </c>
      <c r="AQ115" s="32">
        <f t="shared" ca="1" si="32"/>
        <v>-9740.2499999999545</v>
      </c>
      <c r="AR115" s="32">
        <f t="shared" ca="1" si="32"/>
        <v>-12195.350000000026</v>
      </c>
      <c r="AS115" s="32">
        <f t="shared" ca="1" si="32"/>
        <v>-3936.0599999999936</v>
      </c>
      <c r="AT115" s="32">
        <f t="shared" ca="1" si="32"/>
        <v>-4358.1100000000406</v>
      </c>
      <c r="AU115" s="32">
        <f t="shared" ca="1" si="59"/>
        <v>-10241.170000000006</v>
      </c>
      <c r="AV115" s="32">
        <f t="shared" ca="1" si="59"/>
        <v>-11002.240000000016</v>
      </c>
      <c r="AW115" s="32">
        <f t="shared" ca="1" si="59"/>
        <v>-7169.4600000000091</v>
      </c>
      <c r="AX115" s="32">
        <f t="shared" ca="1" si="59"/>
        <v>-8705.7199999999084</v>
      </c>
      <c r="AY115" s="32">
        <f t="shared" ca="1" si="59"/>
        <v>-12277.619999999966</v>
      </c>
      <c r="AZ115" s="32">
        <f t="shared" ca="1" si="59"/>
        <v>-16833.459999999934</v>
      </c>
      <c r="BA115" s="31">
        <f t="shared" ca="1" si="57"/>
        <v>-145.51</v>
      </c>
      <c r="BB115" s="31">
        <f t="shared" ca="1" si="35"/>
        <v>-136.37</v>
      </c>
      <c r="BC115" s="31">
        <f t="shared" ca="1" si="36"/>
        <v>-120.45</v>
      </c>
      <c r="BD115" s="31">
        <f t="shared" ca="1" si="37"/>
        <v>-151</v>
      </c>
      <c r="BE115" s="31">
        <f t="shared" ca="1" si="38"/>
        <v>-48.79</v>
      </c>
      <c r="BF115" s="31">
        <f t="shared" ca="1" si="39"/>
        <v>-54.09</v>
      </c>
      <c r="BG115" s="31">
        <f t="shared" ca="1" si="40"/>
        <v>-127.29</v>
      </c>
      <c r="BH115" s="31">
        <f t="shared" ca="1" si="41"/>
        <v>-136.97</v>
      </c>
      <c r="BI115" s="31">
        <f t="shared" ca="1" si="42"/>
        <v>-89.4</v>
      </c>
      <c r="BJ115" s="31">
        <f t="shared" ca="1" si="43"/>
        <v>-108.74</v>
      </c>
      <c r="BK115" s="31">
        <f t="shared" ca="1" si="44"/>
        <v>-153.62</v>
      </c>
      <c r="BL115" s="31">
        <f t="shared" ca="1" si="45"/>
        <v>-210.99</v>
      </c>
      <c r="BM115" s="32">
        <f t="shared" ca="1" si="58"/>
        <v>-11941.289999999934</v>
      </c>
      <c r="BN115" s="32">
        <f t="shared" ca="1" si="46"/>
        <v>-11177.070000000018</v>
      </c>
      <c r="BO115" s="32">
        <f t="shared" ca="1" si="47"/>
        <v>-9860.6999999999553</v>
      </c>
      <c r="BP115" s="32">
        <f t="shared" ca="1" si="48"/>
        <v>-12346.350000000026</v>
      </c>
      <c r="BQ115" s="32">
        <f t="shared" ca="1" si="49"/>
        <v>-3984.8499999999935</v>
      </c>
      <c r="BR115" s="32">
        <f t="shared" ca="1" si="50"/>
        <v>-4412.2000000000407</v>
      </c>
      <c r="BS115" s="32">
        <f t="shared" ca="1" si="51"/>
        <v>-10368.460000000006</v>
      </c>
      <c r="BT115" s="32">
        <f t="shared" ca="1" si="52"/>
        <v>-11139.210000000015</v>
      </c>
      <c r="BU115" s="32">
        <f t="shared" ca="1" si="53"/>
        <v>-7258.8600000000088</v>
      </c>
      <c r="BV115" s="32">
        <f t="shared" ca="1" si="54"/>
        <v>-8814.4599999999082</v>
      </c>
      <c r="BW115" s="32">
        <f t="shared" ca="1" si="55"/>
        <v>-12431.239999999967</v>
      </c>
      <c r="BX115" s="32">
        <f t="shared" ca="1" si="56"/>
        <v>-17044.449999999935</v>
      </c>
    </row>
    <row r="116" spans="1:76" x14ac:dyDescent="0.25">
      <c r="A116" t="s">
        <v>475</v>
      </c>
      <c r="B116" s="1" t="s">
        <v>24</v>
      </c>
      <c r="C116" t="str">
        <f t="shared" ca="1" si="33"/>
        <v>SD4</v>
      </c>
      <c r="D116" t="str">
        <f t="shared" ca="1" si="34"/>
        <v>Sundance #4</v>
      </c>
      <c r="E116" s="31">
        <f ca="1">'Module C Corrected'!CW116-'Module C Initial'!CW116</f>
        <v>-7960.8399999999674</v>
      </c>
      <c r="F116" s="31">
        <f ca="1">'Module C Corrected'!CX116-'Module C Initial'!CX116</f>
        <v>-7509.2700000000186</v>
      </c>
      <c r="G116" s="31">
        <f ca="1">'Module C Corrected'!CY116-'Module C Initial'!CY116</f>
        <v>-6182.859999999986</v>
      </c>
      <c r="H116" s="31">
        <f ca="1">'Module C Corrected'!CZ116-'Module C Initial'!CZ116</f>
        <v>-291.90999999999985</v>
      </c>
      <c r="I116" s="31">
        <f ca="1">'Module C Corrected'!DA116-'Module C Initial'!DA116</f>
        <v>-3584.4500000000116</v>
      </c>
      <c r="J116" s="31">
        <f ca="1">'Module C Corrected'!DB116-'Module C Initial'!DB116</f>
        <v>-12207.380000000121</v>
      </c>
      <c r="K116" s="31">
        <f ca="1">'Module C Corrected'!DC116-'Module C Initial'!DC116</f>
        <v>-8126.2299999999814</v>
      </c>
      <c r="L116" s="31">
        <f ca="1">'Module C Corrected'!DD116-'Module C Initial'!DD116</f>
        <v>-7116.8200000000652</v>
      </c>
      <c r="M116" s="31">
        <f ca="1">'Module C Corrected'!DE116-'Module C Initial'!DE116</f>
        <v>-5896.9099999999162</v>
      </c>
      <c r="N116" s="31">
        <f ca="1">'Module C Corrected'!DF116-'Module C Initial'!DF116</f>
        <v>-6530.4599999999627</v>
      </c>
      <c r="O116" s="31">
        <f ca="1">'Module C Corrected'!DG116-'Module C Initial'!DG116</f>
        <v>-10719.969999999739</v>
      </c>
      <c r="P116" s="31">
        <f ca="1">'Module C Corrected'!DH116-'Module C Initial'!DH116</f>
        <v>-13559.319999999832</v>
      </c>
      <c r="Q116" s="32">
        <f ca="1">'Module C Corrected'!DI116-'Module C Initial'!DI116</f>
        <v>-398.04000000000087</v>
      </c>
      <c r="R116" s="32">
        <f ca="1">'Module C Corrected'!DJ116-'Module C Initial'!DJ116</f>
        <v>-375.46000000000095</v>
      </c>
      <c r="S116" s="32">
        <f ca="1">'Module C Corrected'!DK116-'Module C Initial'!DK116</f>
        <v>-309.14999999999964</v>
      </c>
      <c r="T116" s="32">
        <f ca="1">'Module C Corrected'!DL116-'Module C Initial'!DL116</f>
        <v>-14.600000000000023</v>
      </c>
      <c r="U116" s="32">
        <f ca="1">'Module C Corrected'!DM116-'Module C Initial'!DM116</f>
        <v>-179.22999999999956</v>
      </c>
      <c r="V116" s="32">
        <f ca="1">'Module C Corrected'!DN116-'Module C Initial'!DN116</f>
        <v>-610.37000000000262</v>
      </c>
      <c r="W116" s="32">
        <f ca="1">'Module C Corrected'!DO116-'Module C Initial'!DO116</f>
        <v>-406.31999999999971</v>
      </c>
      <c r="X116" s="32">
        <f ca="1">'Module C Corrected'!DP116-'Module C Initial'!DP116</f>
        <v>-355.84000000000015</v>
      </c>
      <c r="Y116" s="32">
        <f ca="1">'Module C Corrected'!DQ116-'Module C Initial'!DQ116</f>
        <v>-294.84999999999945</v>
      </c>
      <c r="Z116" s="32">
        <f ca="1">'Module C Corrected'!DR116-'Module C Initial'!DR116</f>
        <v>-326.52000000000044</v>
      </c>
      <c r="AA116" s="32">
        <f ca="1">'Module C Corrected'!DS116-'Module C Initial'!DS116</f>
        <v>-535.98999999999978</v>
      </c>
      <c r="AB116" s="32">
        <f ca="1">'Module C Corrected'!DT116-'Module C Initial'!DT116</f>
        <v>-677.95999999999913</v>
      </c>
      <c r="AC116" s="31">
        <f ca="1">'Module C Corrected'!DU116-'Module C Initial'!DU116</f>
        <v>-2355.3600000000006</v>
      </c>
      <c r="AD116" s="31">
        <f ca="1">'Module C Corrected'!DV116-'Module C Initial'!DV116</f>
        <v>-2208.9999999999927</v>
      </c>
      <c r="AE116" s="31">
        <f ca="1">'Module C Corrected'!DW116-'Module C Initial'!DW116</f>
        <v>-1809.3199999999997</v>
      </c>
      <c r="AF116" s="31">
        <f ca="1">'Module C Corrected'!DX116-'Module C Initial'!DX116</f>
        <v>-84.920000000000073</v>
      </c>
      <c r="AG116" s="31">
        <f ca="1">'Module C Corrected'!DY116-'Module C Initial'!DY116</f>
        <v>-1036.9599999999991</v>
      </c>
      <c r="AH116" s="31">
        <f ca="1">'Module C Corrected'!DZ116-'Module C Initial'!DZ116</f>
        <v>-3510.7799999999988</v>
      </c>
      <c r="AI116" s="31">
        <f ca="1">'Module C Corrected'!EA116-'Module C Initial'!EA116</f>
        <v>-2322.0299999999988</v>
      </c>
      <c r="AJ116" s="31">
        <f ca="1">'Module C Corrected'!EB116-'Module C Initial'!EB116</f>
        <v>-2018.489999999998</v>
      </c>
      <c r="AK116" s="31">
        <f ca="1">'Module C Corrected'!EC116-'Module C Initial'!EC116</f>
        <v>-1659.9700000000012</v>
      </c>
      <c r="AL116" s="31">
        <f ca="1">'Module C Corrected'!ED116-'Module C Initial'!ED116</f>
        <v>-1823.5600000000049</v>
      </c>
      <c r="AM116" s="31">
        <f ca="1">'Module C Corrected'!EE116-'Module C Initial'!EE116</f>
        <v>-2968.3899999999994</v>
      </c>
      <c r="AN116" s="31">
        <f ca="1">'Module C Corrected'!EF116-'Module C Initial'!EF116</f>
        <v>-3723.9700000000012</v>
      </c>
      <c r="AO116" s="32">
        <f t="shared" ca="1" si="32"/>
        <v>-10714.239999999969</v>
      </c>
      <c r="AP116" s="32">
        <f t="shared" ca="1" si="32"/>
        <v>-10093.730000000012</v>
      </c>
      <c r="AQ116" s="32">
        <f t="shared" ca="1" si="32"/>
        <v>-8301.3299999999854</v>
      </c>
      <c r="AR116" s="32">
        <f t="shared" ca="1" si="32"/>
        <v>-391.42999999999995</v>
      </c>
      <c r="AS116" s="32">
        <f t="shared" ca="1" si="32"/>
        <v>-4800.6400000000103</v>
      </c>
      <c r="AT116" s="32">
        <f t="shared" ca="1" si="32"/>
        <v>-16328.530000000123</v>
      </c>
      <c r="AU116" s="32">
        <f t="shared" ca="1" si="59"/>
        <v>-10854.57999999998</v>
      </c>
      <c r="AV116" s="32">
        <f t="shared" ca="1" si="59"/>
        <v>-9491.1500000000633</v>
      </c>
      <c r="AW116" s="32">
        <f t="shared" ca="1" si="59"/>
        <v>-7851.7299999999168</v>
      </c>
      <c r="AX116" s="32">
        <f t="shared" ca="1" si="59"/>
        <v>-8680.5399999999681</v>
      </c>
      <c r="AY116" s="32">
        <f t="shared" ca="1" si="59"/>
        <v>-14224.349999999738</v>
      </c>
      <c r="AZ116" s="32">
        <f t="shared" ca="1" si="59"/>
        <v>-17961.249999999833</v>
      </c>
      <c r="BA116" s="31">
        <f t="shared" ca="1" si="57"/>
        <v>-132.16999999999999</v>
      </c>
      <c r="BB116" s="31">
        <f t="shared" ca="1" si="35"/>
        <v>-124.67</v>
      </c>
      <c r="BC116" s="31">
        <f t="shared" ca="1" si="36"/>
        <v>-102.65</v>
      </c>
      <c r="BD116" s="31">
        <f t="shared" ca="1" si="37"/>
        <v>-4.8499999999999996</v>
      </c>
      <c r="BE116" s="31">
        <f t="shared" ca="1" si="38"/>
        <v>-59.51</v>
      </c>
      <c r="BF116" s="31">
        <f t="shared" ca="1" si="39"/>
        <v>-202.68</v>
      </c>
      <c r="BG116" s="31">
        <f t="shared" ca="1" si="40"/>
        <v>-134.91999999999999</v>
      </c>
      <c r="BH116" s="31">
        <f t="shared" ca="1" si="41"/>
        <v>-118.16</v>
      </c>
      <c r="BI116" s="31">
        <f t="shared" ca="1" si="42"/>
        <v>-97.9</v>
      </c>
      <c r="BJ116" s="31">
        <f t="shared" ca="1" si="43"/>
        <v>-108.42</v>
      </c>
      <c r="BK116" s="31">
        <f t="shared" ca="1" si="44"/>
        <v>-177.98</v>
      </c>
      <c r="BL116" s="31">
        <f t="shared" ca="1" si="45"/>
        <v>-225.12</v>
      </c>
      <c r="BM116" s="32">
        <f t="shared" ca="1" si="58"/>
        <v>-10846.409999999969</v>
      </c>
      <c r="BN116" s="32">
        <f t="shared" ca="1" si="46"/>
        <v>-10218.400000000012</v>
      </c>
      <c r="BO116" s="32">
        <f t="shared" ca="1" si="47"/>
        <v>-8403.979999999985</v>
      </c>
      <c r="BP116" s="32">
        <f t="shared" ca="1" si="48"/>
        <v>-396.28</v>
      </c>
      <c r="BQ116" s="32">
        <f t="shared" ca="1" si="49"/>
        <v>-4860.1500000000106</v>
      </c>
      <c r="BR116" s="32">
        <f t="shared" ca="1" si="50"/>
        <v>-16531.210000000123</v>
      </c>
      <c r="BS116" s="32">
        <f t="shared" ca="1" si="51"/>
        <v>-10989.49999999998</v>
      </c>
      <c r="BT116" s="32">
        <f t="shared" ca="1" si="52"/>
        <v>-9609.3100000000632</v>
      </c>
      <c r="BU116" s="32">
        <f t="shared" ca="1" si="53"/>
        <v>-7949.6299999999164</v>
      </c>
      <c r="BV116" s="32">
        <f t="shared" ca="1" si="54"/>
        <v>-8788.9599999999682</v>
      </c>
      <c r="BW116" s="32">
        <f t="shared" ca="1" si="55"/>
        <v>-14402.329999999738</v>
      </c>
      <c r="BX116" s="32">
        <f t="shared" ca="1" si="56"/>
        <v>-18186.369999999832</v>
      </c>
    </row>
    <row r="117" spans="1:76" x14ac:dyDescent="0.25">
      <c r="A117" t="s">
        <v>476</v>
      </c>
      <c r="B117" s="1" t="s">
        <v>28</v>
      </c>
      <c r="C117" t="str">
        <f t="shared" ca="1" si="33"/>
        <v>SD5</v>
      </c>
      <c r="D117" t="str">
        <f t="shared" ca="1" si="34"/>
        <v>Sundance #5</v>
      </c>
      <c r="E117" s="31">
        <f ca="1">'Module C Corrected'!CW117-'Module C Initial'!CW117</f>
        <v>-7440.6199999999953</v>
      </c>
      <c r="F117" s="31">
        <f ca="1">'Module C Corrected'!CX117-'Module C Initial'!CX117</f>
        <v>-7767.859999999986</v>
      </c>
      <c r="G117" s="31">
        <f ca="1">'Module C Corrected'!CY117-'Module C Initial'!CY117</f>
        <v>-6962.4799999999814</v>
      </c>
      <c r="H117" s="31">
        <f ca="1">'Module C Corrected'!CZ117-'Module C Initial'!CZ117</f>
        <v>-9163.6600000000326</v>
      </c>
      <c r="I117" s="31">
        <f ca="1">'Module C Corrected'!DA117-'Module C Initial'!DA117</f>
        <v>-27503.950000000186</v>
      </c>
      <c r="J117" s="31">
        <f ca="1">'Module C Corrected'!DB117-'Module C Initial'!DB117</f>
        <v>-11239.290000000037</v>
      </c>
      <c r="K117" s="31">
        <f ca="1">'Module C Corrected'!DC117-'Module C Initial'!DC117</f>
        <v>-6018.7000000000698</v>
      </c>
      <c r="L117" s="31">
        <f ca="1">'Module C Corrected'!DD117-'Module C Initial'!DD117</f>
        <v>-7831.859999999986</v>
      </c>
      <c r="M117" s="31">
        <f ca="1">'Module C Corrected'!DE117-'Module C Initial'!DE117</f>
        <v>-5625.3000000000466</v>
      </c>
      <c r="N117" s="31">
        <f ca="1">'Module C Corrected'!DF117-'Module C Initial'!DF117</f>
        <v>-5912.6699999999255</v>
      </c>
      <c r="O117" s="31">
        <f ca="1">'Module C Corrected'!DG117-'Module C Initial'!DG117</f>
        <v>-6175.6599999999162</v>
      </c>
      <c r="P117" s="31">
        <f ca="1">'Module C Corrected'!DH117-'Module C Initial'!DH117</f>
        <v>-11485.659999999916</v>
      </c>
      <c r="Q117" s="32">
        <f ca="1">'Module C Corrected'!DI117-'Module C Initial'!DI117</f>
        <v>-372.03000000000065</v>
      </c>
      <c r="R117" s="32">
        <f ca="1">'Module C Corrected'!DJ117-'Module C Initial'!DJ117</f>
        <v>-388.39999999999964</v>
      </c>
      <c r="S117" s="32">
        <f ca="1">'Module C Corrected'!DK117-'Module C Initial'!DK117</f>
        <v>-348.1299999999992</v>
      </c>
      <c r="T117" s="32">
        <f ca="1">'Module C Corrected'!DL117-'Module C Initial'!DL117</f>
        <v>-458.19000000000051</v>
      </c>
      <c r="U117" s="32">
        <f ca="1">'Module C Corrected'!DM117-'Module C Initial'!DM117</f>
        <v>-1375.2000000000044</v>
      </c>
      <c r="V117" s="32">
        <f ca="1">'Module C Corrected'!DN117-'Module C Initial'!DN117</f>
        <v>-561.97000000000116</v>
      </c>
      <c r="W117" s="32">
        <f ca="1">'Module C Corrected'!DO117-'Module C Initial'!DO117</f>
        <v>-300.9399999999996</v>
      </c>
      <c r="X117" s="32">
        <f ca="1">'Module C Corrected'!DP117-'Module C Initial'!DP117</f>
        <v>-391.60000000000036</v>
      </c>
      <c r="Y117" s="32">
        <f ca="1">'Module C Corrected'!DQ117-'Module C Initial'!DQ117</f>
        <v>-281.26999999999953</v>
      </c>
      <c r="Z117" s="32">
        <f ca="1">'Module C Corrected'!DR117-'Module C Initial'!DR117</f>
        <v>-295.63000000000011</v>
      </c>
      <c r="AA117" s="32">
        <f ca="1">'Module C Corrected'!DS117-'Module C Initial'!DS117</f>
        <v>-308.77999999999975</v>
      </c>
      <c r="AB117" s="32">
        <f ca="1">'Module C Corrected'!DT117-'Module C Initial'!DT117</f>
        <v>-574.28000000000065</v>
      </c>
      <c r="AC117" s="31">
        <f ca="1">'Module C Corrected'!DU117-'Module C Initial'!DU117</f>
        <v>-2201.4500000000044</v>
      </c>
      <c r="AD117" s="31">
        <f ca="1">'Module C Corrected'!DV117-'Module C Initial'!DV117</f>
        <v>-2285.0699999999997</v>
      </c>
      <c r="AE117" s="31">
        <f ca="1">'Module C Corrected'!DW117-'Module C Initial'!DW117</f>
        <v>-2037.4799999999959</v>
      </c>
      <c r="AF117" s="31">
        <f ca="1">'Module C Corrected'!DX117-'Module C Initial'!DX117</f>
        <v>-2666.0500000000029</v>
      </c>
      <c r="AG117" s="31">
        <f ca="1">'Module C Corrected'!DY117-'Module C Initial'!DY117</f>
        <v>-7956.710000000021</v>
      </c>
      <c r="AH117" s="31">
        <f ca="1">'Module C Corrected'!DZ117-'Module C Initial'!DZ117</f>
        <v>-3232.3600000000006</v>
      </c>
      <c r="AI117" s="31">
        <f ca="1">'Module C Corrected'!EA117-'Module C Initial'!EA117</f>
        <v>-1719.8199999999997</v>
      </c>
      <c r="AJ117" s="31">
        <f ca="1">'Module C Corrected'!EB117-'Module C Initial'!EB117</f>
        <v>-2221.2900000000009</v>
      </c>
      <c r="AK117" s="31">
        <f ca="1">'Module C Corrected'!EC117-'Module C Initial'!EC117</f>
        <v>-1583.5199999999968</v>
      </c>
      <c r="AL117" s="31">
        <f ca="1">'Module C Corrected'!ED117-'Module C Initial'!ED117</f>
        <v>-1651.0399999999972</v>
      </c>
      <c r="AM117" s="31">
        <f ca="1">'Module C Corrected'!EE117-'Module C Initial'!EE117</f>
        <v>-1710.0599999999977</v>
      </c>
      <c r="AN117" s="31">
        <f ca="1">'Module C Corrected'!EF117-'Module C Initial'!EF117</f>
        <v>-3154.4500000000044</v>
      </c>
      <c r="AO117" s="32">
        <f t="shared" ca="1" si="32"/>
        <v>-10014.1</v>
      </c>
      <c r="AP117" s="32">
        <f t="shared" ca="1" si="32"/>
        <v>-10441.329999999985</v>
      </c>
      <c r="AQ117" s="32">
        <f t="shared" ca="1" si="32"/>
        <v>-9348.0899999999765</v>
      </c>
      <c r="AR117" s="32">
        <f t="shared" ca="1" si="32"/>
        <v>-12287.900000000036</v>
      </c>
      <c r="AS117" s="32">
        <f t="shared" ca="1" si="32"/>
        <v>-36835.860000000212</v>
      </c>
      <c r="AT117" s="32">
        <f t="shared" ca="1" si="32"/>
        <v>-15033.620000000039</v>
      </c>
      <c r="AU117" s="32">
        <f t="shared" ca="1" si="59"/>
        <v>-8039.4600000000692</v>
      </c>
      <c r="AV117" s="32">
        <f t="shared" ca="1" si="59"/>
        <v>-10444.749999999987</v>
      </c>
      <c r="AW117" s="32">
        <f t="shared" ca="1" si="59"/>
        <v>-7490.0900000000429</v>
      </c>
      <c r="AX117" s="32">
        <f t="shared" ca="1" si="59"/>
        <v>-7859.3399999999228</v>
      </c>
      <c r="AY117" s="32">
        <f t="shared" ca="1" si="59"/>
        <v>-8194.4999999999127</v>
      </c>
      <c r="AZ117" s="32">
        <f t="shared" ca="1" si="59"/>
        <v>-15214.389999999921</v>
      </c>
      <c r="BA117" s="31">
        <f t="shared" ca="1" si="57"/>
        <v>-123.53</v>
      </c>
      <c r="BB117" s="31">
        <f t="shared" ca="1" si="35"/>
        <v>-128.97</v>
      </c>
      <c r="BC117" s="31">
        <f t="shared" ca="1" si="36"/>
        <v>-115.6</v>
      </c>
      <c r="BD117" s="31">
        <f t="shared" ca="1" si="37"/>
        <v>-152.13999999999999</v>
      </c>
      <c r="BE117" s="31">
        <f t="shared" ca="1" si="38"/>
        <v>-456.64</v>
      </c>
      <c r="BF117" s="31">
        <f t="shared" ca="1" si="39"/>
        <v>-186.6</v>
      </c>
      <c r="BG117" s="31">
        <f t="shared" ca="1" si="40"/>
        <v>-99.93</v>
      </c>
      <c r="BH117" s="31">
        <f t="shared" ca="1" si="41"/>
        <v>-130.03</v>
      </c>
      <c r="BI117" s="31">
        <f t="shared" ca="1" si="42"/>
        <v>-93.4</v>
      </c>
      <c r="BJ117" s="31">
        <f t="shared" ca="1" si="43"/>
        <v>-98.17</v>
      </c>
      <c r="BK117" s="31">
        <f t="shared" ca="1" si="44"/>
        <v>-102.53</v>
      </c>
      <c r="BL117" s="31">
        <f t="shared" ca="1" si="45"/>
        <v>-190.69</v>
      </c>
      <c r="BM117" s="32">
        <f t="shared" ca="1" si="58"/>
        <v>-10137.630000000001</v>
      </c>
      <c r="BN117" s="32">
        <f t="shared" ca="1" si="46"/>
        <v>-10570.299999999985</v>
      </c>
      <c r="BO117" s="32">
        <f t="shared" ca="1" si="47"/>
        <v>-9463.6899999999769</v>
      </c>
      <c r="BP117" s="32">
        <f t="shared" ca="1" si="48"/>
        <v>-12440.040000000035</v>
      </c>
      <c r="BQ117" s="32">
        <f t="shared" ca="1" si="49"/>
        <v>-37292.500000000211</v>
      </c>
      <c r="BR117" s="32">
        <f t="shared" ca="1" si="50"/>
        <v>-15220.220000000039</v>
      </c>
      <c r="BS117" s="32">
        <f t="shared" ca="1" si="51"/>
        <v>-8139.3900000000694</v>
      </c>
      <c r="BT117" s="32">
        <f t="shared" ca="1" si="52"/>
        <v>-10574.779999999988</v>
      </c>
      <c r="BU117" s="32">
        <f t="shared" ca="1" si="53"/>
        <v>-7583.4900000000425</v>
      </c>
      <c r="BV117" s="32">
        <f t="shared" ca="1" si="54"/>
        <v>-7957.5099999999229</v>
      </c>
      <c r="BW117" s="32">
        <f t="shared" ca="1" si="55"/>
        <v>-8297.0299999999133</v>
      </c>
      <c r="BX117" s="32">
        <f t="shared" ca="1" si="56"/>
        <v>-15405.079999999922</v>
      </c>
    </row>
    <row r="118" spans="1:76" x14ac:dyDescent="0.25">
      <c r="A118" t="s">
        <v>476</v>
      </c>
      <c r="B118" s="1" t="s">
        <v>29</v>
      </c>
      <c r="C118" t="str">
        <f t="shared" ca="1" si="33"/>
        <v>SD6</v>
      </c>
      <c r="D118" t="str">
        <f t="shared" ca="1" si="34"/>
        <v>Sundance #6</v>
      </c>
      <c r="E118" s="31">
        <f ca="1">'Module C Corrected'!CW118-'Module C Initial'!CW118</f>
        <v>-10552.5</v>
      </c>
      <c r="F118" s="31">
        <f ca="1">'Module C Corrected'!CX118-'Module C Initial'!CX118</f>
        <v>-9316.0300000000279</v>
      </c>
      <c r="G118" s="31">
        <f ca="1">'Module C Corrected'!CY118-'Module C Initial'!CY118</f>
        <v>-6927.4600000000792</v>
      </c>
      <c r="H118" s="31">
        <f ca="1">'Module C Corrected'!CZ118-'Module C Initial'!CZ118</f>
        <v>-9512.7199999999721</v>
      </c>
      <c r="I118" s="31">
        <f ca="1">'Module C Corrected'!DA118-'Module C Initial'!DA118</f>
        <v>-22877.450000000186</v>
      </c>
      <c r="J118" s="31">
        <f ca="1">'Module C Corrected'!DB118-'Module C Initial'!DB118</f>
        <v>-10077.079999999958</v>
      </c>
      <c r="K118" s="31">
        <f ca="1">'Module C Corrected'!DC118-'Module C Initial'!DC118</f>
        <v>-5193.609999999986</v>
      </c>
      <c r="L118" s="31">
        <f ca="1">'Module C Corrected'!DD118-'Module C Initial'!DD118</f>
        <v>-9195.859999999986</v>
      </c>
      <c r="M118" s="31">
        <f ca="1">'Module C Corrected'!DE118-'Module C Initial'!DE118</f>
        <v>-6027.7199999999139</v>
      </c>
      <c r="N118" s="31">
        <f ca="1">'Module C Corrected'!DF118-'Module C Initial'!DF118</f>
        <v>-7311.5799999999581</v>
      </c>
      <c r="O118" s="31">
        <f ca="1">'Module C Corrected'!DG118-'Module C Initial'!DG118</f>
        <v>-7368.1300000000047</v>
      </c>
      <c r="P118" s="31">
        <f ca="1">'Module C Corrected'!DH118-'Module C Initial'!DH118</f>
        <v>-11883.959999999963</v>
      </c>
      <c r="Q118" s="32">
        <f ca="1">'Module C Corrected'!DI118-'Module C Initial'!DI118</f>
        <v>-527.63000000000102</v>
      </c>
      <c r="R118" s="32">
        <f ca="1">'Module C Corrected'!DJ118-'Module C Initial'!DJ118</f>
        <v>-465.80000000000109</v>
      </c>
      <c r="S118" s="32">
        <f ca="1">'Module C Corrected'!DK118-'Module C Initial'!DK118</f>
        <v>-346.3700000000008</v>
      </c>
      <c r="T118" s="32">
        <f ca="1">'Module C Corrected'!DL118-'Module C Initial'!DL118</f>
        <v>-475.63000000000102</v>
      </c>
      <c r="U118" s="32">
        <f ca="1">'Module C Corrected'!DM118-'Module C Initial'!DM118</f>
        <v>-1143.8700000000026</v>
      </c>
      <c r="V118" s="32">
        <f ca="1">'Module C Corrected'!DN118-'Module C Initial'!DN118</f>
        <v>-503.86000000000058</v>
      </c>
      <c r="W118" s="32">
        <f ca="1">'Module C Corrected'!DO118-'Module C Initial'!DO118</f>
        <v>-259.68000000000029</v>
      </c>
      <c r="X118" s="32">
        <f ca="1">'Module C Corrected'!DP118-'Module C Initial'!DP118</f>
        <v>-459.78999999999905</v>
      </c>
      <c r="Y118" s="32">
        <f ca="1">'Module C Corrected'!DQ118-'Module C Initial'!DQ118</f>
        <v>-301.39000000000033</v>
      </c>
      <c r="Z118" s="32">
        <f ca="1">'Module C Corrected'!DR118-'Module C Initial'!DR118</f>
        <v>-365.57999999999993</v>
      </c>
      <c r="AA118" s="32">
        <f ca="1">'Module C Corrected'!DS118-'Module C Initial'!DS118</f>
        <v>-368.40000000000055</v>
      </c>
      <c r="AB118" s="32">
        <f ca="1">'Module C Corrected'!DT118-'Module C Initial'!DT118</f>
        <v>-594.20000000000073</v>
      </c>
      <c r="AC118" s="31">
        <f ca="1">'Module C Corrected'!DU118-'Module C Initial'!DU118</f>
        <v>-3122.1499999999942</v>
      </c>
      <c r="AD118" s="31">
        <f ca="1">'Module C Corrected'!DV118-'Module C Initial'!DV118</f>
        <v>-2740.4899999999907</v>
      </c>
      <c r="AE118" s="31">
        <f ca="1">'Module C Corrected'!DW118-'Module C Initial'!DW118</f>
        <v>-2027.2200000000012</v>
      </c>
      <c r="AF118" s="31">
        <f ca="1">'Module C Corrected'!DX118-'Module C Initial'!DX118</f>
        <v>-2767.6100000000006</v>
      </c>
      <c r="AG118" s="31">
        <f ca="1">'Module C Corrected'!DY118-'Module C Initial'!DY118</f>
        <v>-6618.3000000000175</v>
      </c>
      <c r="AH118" s="31">
        <f ca="1">'Module C Corrected'!DZ118-'Module C Initial'!DZ118</f>
        <v>-2898.1100000000006</v>
      </c>
      <c r="AI118" s="31">
        <f ca="1">'Module C Corrected'!EA118-'Module C Initial'!EA118</f>
        <v>-1484.0500000000029</v>
      </c>
      <c r="AJ118" s="31">
        <f ca="1">'Module C Corrected'!EB118-'Module C Initial'!EB118</f>
        <v>-2608.1500000000015</v>
      </c>
      <c r="AK118" s="31">
        <f ca="1">'Module C Corrected'!EC118-'Module C Initial'!EC118</f>
        <v>-1696.8000000000029</v>
      </c>
      <c r="AL118" s="31">
        <f ca="1">'Module C Corrected'!ED118-'Module C Initial'!ED118</f>
        <v>-2041.6699999999983</v>
      </c>
      <c r="AM118" s="31">
        <f ca="1">'Module C Corrected'!EE118-'Module C Initial'!EE118</f>
        <v>-2040.260000000002</v>
      </c>
      <c r="AN118" s="31">
        <f ca="1">'Module C Corrected'!EF118-'Module C Initial'!EF118</f>
        <v>-3263.8399999999965</v>
      </c>
      <c r="AO118" s="32">
        <f t="shared" ca="1" si="32"/>
        <v>-14202.279999999995</v>
      </c>
      <c r="AP118" s="32">
        <f t="shared" ca="1" si="32"/>
        <v>-12522.32000000002</v>
      </c>
      <c r="AQ118" s="32">
        <f t="shared" ca="1" si="32"/>
        <v>-9301.0500000000811</v>
      </c>
      <c r="AR118" s="32">
        <f t="shared" ca="1" si="32"/>
        <v>-12755.959999999974</v>
      </c>
      <c r="AS118" s="32">
        <f t="shared" ca="1" si="32"/>
        <v>-30639.620000000206</v>
      </c>
      <c r="AT118" s="32">
        <f t="shared" ca="1" si="32"/>
        <v>-13479.049999999959</v>
      </c>
      <c r="AU118" s="32">
        <f t="shared" ca="1" si="59"/>
        <v>-6937.3399999999892</v>
      </c>
      <c r="AV118" s="32">
        <f t="shared" ca="1" si="59"/>
        <v>-12263.799999999987</v>
      </c>
      <c r="AW118" s="32">
        <f t="shared" ca="1" si="59"/>
        <v>-8025.9099999999171</v>
      </c>
      <c r="AX118" s="32">
        <f t="shared" ca="1" si="59"/>
        <v>-9718.8299999999563</v>
      </c>
      <c r="AY118" s="32">
        <f t="shared" ca="1" si="59"/>
        <v>-9776.7900000000081</v>
      </c>
      <c r="AZ118" s="32">
        <f t="shared" ca="1" si="59"/>
        <v>-15741.99999999996</v>
      </c>
      <c r="BA118" s="31">
        <f t="shared" ca="1" si="57"/>
        <v>-175.2</v>
      </c>
      <c r="BB118" s="31">
        <f t="shared" ca="1" si="35"/>
        <v>-154.66999999999999</v>
      </c>
      <c r="BC118" s="31">
        <f t="shared" ca="1" si="36"/>
        <v>-115.01</v>
      </c>
      <c r="BD118" s="31">
        <f t="shared" ca="1" si="37"/>
        <v>-157.94</v>
      </c>
      <c r="BE118" s="31">
        <f t="shared" ca="1" si="38"/>
        <v>-379.83</v>
      </c>
      <c r="BF118" s="31">
        <f t="shared" ca="1" si="39"/>
        <v>-167.31</v>
      </c>
      <c r="BG118" s="31">
        <f t="shared" ca="1" si="40"/>
        <v>-86.23</v>
      </c>
      <c r="BH118" s="31">
        <f t="shared" ca="1" si="41"/>
        <v>-152.68</v>
      </c>
      <c r="BI118" s="31">
        <f t="shared" ca="1" si="42"/>
        <v>-100.08</v>
      </c>
      <c r="BJ118" s="31">
        <f t="shared" ca="1" si="43"/>
        <v>-121.39</v>
      </c>
      <c r="BK118" s="31">
        <f t="shared" ca="1" si="44"/>
        <v>-122.33</v>
      </c>
      <c r="BL118" s="31">
        <f t="shared" ca="1" si="45"/>
        <v>-197.31</v>
      </c>
      <c r="BM118" s="32">
        <f t="shared" ca="1" si="58"/>
        <v>-14377.479999999996</v>
      </c>
      <c r="BN118" s="32">
        <f t="shared" ca="1" si="46"/>
        <v>-12676.99000000002</v>
      </c>
      <c r="BO118" s="32">
        <f t="shared" ca="1" si="47"/>
        <v>-9416.0600000000813</v>
      </c>
      <c r="BP118" s="32">
        <f t="shared" ca="1" si="48"/>
        <v>-12913.899999999974</v>
      </c>
      <c r="BQ118" s="32">
        <f t="shared" ca="1" si="49"/>
        <v>-31019.450000000208</v>
      </c>
      <c r="BR118" s="32">
        <f t="shared" ca="1" si="50"/>
        <v>-13646.359999999959</v>
      </c>
      <c r="BS118" s="32">
        <f t="shared" ca="1" si="51"/>
        <v>-7023.5699999999888</v>
      </c>
      <c r="BT118" s="32">
        <f t="shared" ca="1" si="52"/>
        <v>-12416.479999999987</v>
      </c>
      <c r="BU118" s="32">
        <f t="shared" ca="1" si="53"/>
        <v>-8125.989999999917</v>
      </c>
      <c r="BV118" s="32">
        <f t="shared" ca="1" si="54"/>
        <v>-9840.2199999999557</v>
      </c>
      <c r="BW118" s="32">
        <f t="shared" ca="1" si="55"/>
        <v>-9899.1200000000081</v>
      </c>
      <c r="BX118" s="32">
        <f t="shared" ca="1" si="56"/>
        <v>-15939.309999999959</v>
      </c>
    </row>
    <row r="119" spans="1:76" x14ac:dyDescent="0.25">
      <c r="A119" t="s">
        <v>441</v>
      </c>
      <c r="B119" s="1" t="s">
        <v>30</v>
      </c>
      <c r="C119" t="str">
        <f t="shared" ca="1" si="33"/>
        <v>SH1</v>
      </c>
      <c r="D119" t="str">
        <f t="shared" ca="1" si="34"/>
        <v>Sheerness #1</v>
      </c>
      <c r="E119" s="31">
        <f ca="1">'Module C Corrected'!CW119-'Module C Initial'!CW119</f>
        <v>5418.9400000000023</v>
      </c>
      <c r="F119" s="31">
        <f ca="1">'Module C Corrected'!CX119-'Module C Initial'!CX119</f>
        <v>939.12999999999738</v>
      </c>
      <c r="G119" s="31">
        <f ca="1">'Module C Corrected'!CY119-'Module C Initial'!CY119</f>
        <v>4360.8699999999953</v>
      </c>
      <c r="H119" s="31">
        <f ca="1">'Module C Corrected'!CZ119-'Module C Initial'!CZ119</f>
        <v>5408.929999999993</v>
      </c>
      <c r="I119" s="31">
        <f ca="1">'Module C Corrected'!DA119-'Module C Initial'!DA119</f>
        <v>17798.949999999953</v>
      </c>
      <c r="J119" s="31">
        <f ca="1">'Module C Corrected'!DB119-'Module C Initial'!DB119</f>
        <v>8426.210000000021</v>
      </c>
      <c r="K119" s="31">
        <f ca="1">'Module C Corrected'!DC119-'Module C Initial'!DC119</f>
        <v>5857.6900000000023</v>
      </c>
      <c r="L119" s="31">
        <f ca="1">'Module C Corrected'!DD119-'Module C Initial'!DD119</f>
        <v>4279.4300000000221</v>
      </c>
      <c r="M119" s="31">
        <f ca="1">'Module C Corrected'!DE119-'Module C Initial'!DE119</f>
        <v>3594.6199999999953</v>
      </c>
      <c r="N119" s="31">
        <f ca="1">'Module C Corrected'!DF119-'Module C Initial'!DF119</f>
        <v>3431.5299999999988</v>
      </c>
      <c r="O119" s="31">
        <f ca="1">'Module C Corrected'!DG119-'Module C Initial'!DG119</f>
        <v>6322.7099999999919</v>
      </c>
      <c r="P119" s="31">
        <f ca="1">'Module C Corrected'!DH119-'Module C Initial'!DH119</f>
        <v>7805.9199999999837</v>
      </c>
      <c r="Q119" s="32">
        <f ca="1">'Module C Corrected'!DI119-'Module C Initial'!DI119</f>
        <v>270.94999999999982</v>
      </c>
      <c r="R119" s="32">
        <f ca="1">'Module C Corrected'!DJ119-'Module C Initial'!DJ119</f>
        <v>46.960000000000036</v>
      </c>
      <c r="S119" s="32">
        <f ca="1">'Module C Corrected'!DK119-'Module C Initial'!DK119</f>
        <v>218.03999999999996</v>
      </c>
      <c r="T119" s="32">
        <f ca="1">'Module C Corrected'!DL119-'Module C Initial'!DL119</f>
        <v>270.4399999999996</v>
      </c>
      <c r="U119" s="32">
        <f ca="1">'Module C Corrected'!DM119-'Module C Initial'!DM119</f>
        <v>889.95000000000073</v>
      </c>
      <c r="V119" s="32">
        <f ca="1">'Module C Corrected'!DN119-'Module C Initial'!DN119</f>
        <v>421.31000000000131</v>
      </c>
      <c r="W119" s="32">
        <f ca="1">'Module C Corrected'!DO119-'Module C Initial'!DO119</f>
        <v>292.88000000000102</v>
      </c>
      <c r="X119" s="32">
        <f ca="1">'Module C Corrected'!DP119-'Module C Initial'!DP119</f>
        <v>213.97000000000025</v>
      </c>
      <c r="Y119" s="32">
        <f ca="1">'Module C Corrected'!DQ119-'Module C Initial'!DQ119</f>
        <v>179.73000000000047</v>
      </c>
      <c r="Z119" s="32">
        <f ca="1">'Module C Corrected'!DR119-'Module C Initial'!DR119</f>
        <v>171.57999999999993</v>
      </c>
      <c r="AA119" s="32">
        <f ca="1">'Module C Corrected'!DS119-'Module C Initial'!DS119</f>
        <v>316.1299999999992</v>
      </c>
      <c r="AB119" s="32">
        <f ca="1">'Module C Corrected'!DT119-'Module C Initial'!DT119</f>
        <v>390.29999999999927</v>
      </c>
      <c r="AC119" s="31">
        <f ca="1">'Module C Corrected'!DU119-'Module C Initial'!DU119</f>
        <v>1603.2900000000009</v>
      </c>
      <c r="AD119" s="31">
        <f ca="1">'Module C Corrected'!DV119-'Module C Initial'!DV119</f>
        <v>276.26999999999953</v>
      </c>
      <c r="AE119" s="31">
        <f ca="1">'Module C Corrected'!DW119-'Module C Initial'!DW119</f>
        <v>1276.1500000000015</v>
      </c>
      <c r="AF119" s="31">
        <f ca="1">'Module C Corrected'!DX119-'Module C Initial'!DX119</f>
        <v>1573.6599999999962</v>
      </c>
      <c r="AG119" s="31">
        <f ca="1">'Module C Corrected'!DY119-'Module C Initial'!DY119</f>
        <v>5149.1199999999953</v>
      </c>
      <c r="AH119" s="31">
        <f ca="1">'Module C Corrected'!DZ119-'Module C Initial'!DZ119</f>
        <v>2423.3300000000017</v>
      </c>
      <c r="AI119" s="31">
        <f ca="1">'Module C Corrected'!EA119-'Module C Initial'!EA119</f>
        <v>1673.8099999999977</v>
      </c>
      <c r="AJ119" s="31">
        <f ca="1">'Module C Corrected'!EB119-'Module C Initial'!EB119</f>
        <v>1213.7400000000052</v>
      </c>
      <c r="AK119" s="31">
        <f ca="1">'Module C Corrected'!EC119-'Module C Initial'!EC119</f>
        <v>1011.8799999999974</v>
      </c>
      <c r="AL119" s="31">
        <f ca="1">'Module C Corrected'!ED119-'Module C Initial'!ED119</f>
        <v>958.20999999999913</v>
      </c>
      <c r="AM119" s="31">
        <f ca="1">'Module C Corrected'!EE119-'Module C Initial'!EE119</f>
        <v>1750.7799999999988</v>
      </c>
      <c r="AN119" s="31">
        <f ca="1">'Module C Corrected'!EF119-'Module C Initial'!EF119</f>
        <v>2143.8400000000111</v>
      </c>
      <c r="AO119" s="32">
        <f t="shared" ca="1" si="32"/>
        <v>7293.180000000003</v>
      </c>
      <c r="AP119" s="32">
        <f t="shared" ca="1" si="32"/>
        <v>1262.3599999999969</v>
      </c>
      <c r="AQ119" s="32">
        <f t="shared" ca="1" si="32"/>
        <v>5855.0599999999968</v>
      </c>
      <c r="AR119" s="32">
        <f t="shared" ref="AR119:AW142" ca="1" si="60">H119+T119+AF119</f>
        <v>7253.0299999999888</v>
      </c>
      <c r="AS119" s="32">
        <f t="shared" ca="1" si="60"/>
        <v>23838.01999999995</v>
      </c>
      <c r="AT119" s="32">
        <f t="shared" ca="1" si="60"/>
        <v>11270.850000000024</v>
      </c>
      <c r="AU119" s="32">
        <f t="shared" ca="1" si="59"/>
        <v>7824.380000000001</v>
      </c>
      <c r="AV119" s="32">
        <f t="shared" ca="1" si="59"/>
        <v>5707.1400000000276</v>
      </c>
      <c r="AW119" s="32">
        <f t="shared" ca="1" si="59"/>
        <v>4786.2299999999932</v>
      </c>
      <c r="AX119" s="32">
        <f t="shared" ca="1" si="59"/>
        <v>4561.3199999999979</v>
      </c>
      <c r="AY119" s="32">
        <f t="shared" ca="1" si="59"/>
        <v>8389.6199999999899</v>
      </c>
      <c r="AZ119" s="32">
        <f t="shared" ca="1" si="59"/>
        <v>10340.059999999994</v>
      </c>
      <c r="BA119" s="31">
        <f t="shared" ca="1" si="57"/>
        <v>89.97</v>
      </c>
      <c r="BB119" s="31">
        <f t="shared" ca="1" si="35"/>
        <v>15.59</v>
      </c>
      <c r="BC119" s="31">
        <f t="shared" ca="1" si="36"/>
        <v>72.400000000000006</v>
      </c>
      <c r="BD119" s="31">
        <f t="shared" ca="1" si="37"/>
        <v>89.8</v>
      </c>
      <c r="BE119" s="31">
        <f t="shared" ca="1" si="38"/>
        <v>295.51</v>
      </c>
      <c r="BF119" s="31">
        <f t="shared" ca="1" si="39"/>
        <v>139.9</v>
      </c>
      <c r="BG119" s="31">
        <f t="shared" ca="1" si="40"/>
        <v>97.25</v>
      </c>
      <c r="BH119" s="31">
        <f t="shared" ca="1" si="41"/>
        <v>71.05</v>
      </c>
      <c r="BI119" s="31">
        <f t="shared" ca="1" si="42"/>
        <v>59.68</v>
      </c>
      <c r="BJ119" s="31">
        <f t="shared" ca="1" si="43"/>
        <v>56.97</v>
      </c>
      <c r="BK119" s="31">
        <f t="shared" ca="1" si="44"/>
        <v>104.97</v>
      </c>
      <c r="BL119" s="31">
        <f t="shared" ca="1" si="45"/>
        <v>129.6</v>
      </c>
      <c r="BM119" s="32">
        <f t="shared" ca="1" si="58"/>
        <v>7383.1500000000033</v>
      </c>
      <c r="BN119" s="32">
        <f t="shared" ca="1" si="46"/>
        <v>1277.9499999999969</v>
      </c>
      <c r="BO119" s="32">
        <f t="shared" ca="1" si="47"/>
        <v>5927.4599999999964</v>
      </c>
      <c r="BP119" s="32">
        <f t="shared" ca="1" si="48"/>
        <v>7342.829999999989</v>
      </c>
      <c r="BQ119" s="32">
        <f t="shared" ca="1" si="49"/>
        <v>24133.529999999948</v>
      </c>
      <c r="BR119" s="32">
        <f t="shared" ca="1" si="50"/>
        <v>11410.750000000024</v>
      </c>
      <c r="BS119" s="32">
        <f t="shared" ca="1" si="51"/>
        <v>7921.630000000001</v>
      </c>
      <c r="BT119" s="32">
        <f t="shared" ca="1" si="52"/>
        <v>5778.1900000000278</v>
      </c>
      <c r="BU119" s="32">
        <f t="shared" ca="1" si="53"/>
        <v>4845.9099999999935</v>
      </c>
      <c r="BV119" s="32">
        <f t="shared" ca="1" si="54"/>
        <v>4618.2899999999981</v>
      </c>
      <c r="BW119" s="32">
        <f t="shared" ca="1" si="55"/>
        <v>8494.5899999999892</v>
      </c>
      <c r="BX119" s="32">
        <f t="shared" ca="1" si="56"/>
        <v>10469.659999999994</v>
      </c>
    </row>
    <row r="120" spans="1:76" x14ac:dyDescent="0.25">
      <c r="A120" t="s">
        <v>441</v>
      </c>
      <c r="B120" s="1" t="s">
        <v>31</v>
      </c>
      <c r="C120" t="str">
        <f t="shared" ca="1" si="33"/>
        <v>SH2</v>
      </c>
      <c r="D120" t="str">
        <f t="shared" ca="1" si="34"/>
        <v>Sheerness #2</v>
      </c>
      <c r="E120" s="31">
        <f ca="1">'Module C Corrected'!CW120-'Module C Initial'!CW120</f>
        <v>7373.0899999999965</v>
      </c>
      <c r="F120" s="31">
        <f ca="1">'Module C Corrected'!CX120-'Module C Initial'!CX120</f>
        <v>7286.8500000000349</v>
      </c>
      <c r="G120" s="31">
        <f ca="1">'Module C Corrected'!CY120-'Module C Initial'!CY120</f>
        <v>2543.1300000000047</v>
      </c>
      <c r="H120" s="31">
        <f ca="1">'Module C Corrected'!CZ120-'Module C Initial'!CZ120</f>
        <v>5974.3699999999953</v>
      </c>
      <c r="I120" s="31">
        <f ca="1">'Module C Corrected'!DA120-'Module C Initial'!DA120</f>
        <v>17015.210000000079</v>
      </c>
      <c r="J120" s="31">
        <f ca="1">'Module C Corrected'!DB120-'Module C Initial'!DB120</f>
        <v>10087.849999999977</v>
      </c>
      <c r="K120" s="31">
        <f ca="1">'Module C Corrected'!DC120-'Module C Initial'!DC120</f>
        <v>6727.8999999999651</v>
      </c>
      <c r="L120" s="31">
        <f ca="1">'Module C Corrected'!DD120-'Module C Initial'!DD120</f>
        <v>6022.3299999999872</v>
      </c>
      <c r="M120" s="31">
        <f ca="1">'Module C Corrected'!DE120-'Module C Initial'!DE120</f>
        <v>4592.3099999999977</v>
      </c>
      <c r="N120" s="31">
        <f ca="1">'Module C Corrected'!DF120-'Module C Initial'!DF120</f>
        <v>4701.2799999999988</v>
      </c>
      <c r="O120" s="31">
        <f ca="1">'Module C Corrected'!DG120-'Module C Initial'!DG120</f>
        <v>7047.6300000000047</v>
      </c>
      <c r="P120" s="31">
        <f ca="1">'Module C Corrected'!DH120-'Module C Initial'!DH120</f>
        <v>9283.1900000000023</v>
      </c>
      <c r="Q120" s="32">
        <f ca="1">'Module C Corrected'!DI120-'Module C Initial'!DI120</f>
        <v>368.64999999999964</v>
      </c>
      <c r="R120" s="32">
        <f ca="1">'Module C Corrected'!DJ120-'Module C Initial'!DJ120</f>
        <v>364.34000000000015</v>
      </c>
      <c r="S120" s="32">
        <f ca="1">'Module C Corrected'!DK120-'Module C Initial'!DK120</f>
        <v>127.14999999999964</v>
      </c>
      <c r="T120" s="32">
        <f ca="1">'Module C Corrected'!DL120-'Module C Initial'!DL120</f>
        <v>298.71999999999935</v>
      </c>
      <c r="U120" s="32">
        <f ca="1">'Module C Corrected'!DM120-'Module C Initial'!DM120</f>
        <v>850.76000000000204</v>
      </c>
      <c r="V120" s="32">
        <f ca="1">'Module C Corrected'!DN120-'Module C Initial'!DN120</f>
        <v>504.39999999999782</v>
      </c>
      <c r="W120" s="32">
        <f ca="1">'Module C Corrected'!DO120-'Module C Initial'!DO120</f>
        <v>336.40000000000146</v>
      </c>
      <c r="X120" s="32">
        <f ca="1">'Module C Corrected'!DP120-'Module C Initial'!DP120</f>
        <v>301.11999999999898</v>
      </c>
      <c r="Y120" s="32">
        <f ca="1">'Module C Corrected'!DQ120-'Module C Initial'!DQ120</f>
        <v>229.61999999999898</v>
      </c>
      <c r="Z120" s="32">
        <f ca="1">'Module C Corrected'!DR120-'Module C Initial'!DR120</f>
        <v>235.05999999999949</v>
      </c>
      <c r="AA120" s="32">
        <f ca="1">'Module C Corrected'!DS120-'Module C Initial'!DS120</f>
        <v>352.3799999999992</v>
      </c>
      <c r="AB120" s="32">
        <f ca="1">'Module C Corrected'!DT120-'Module C Initial'!DT120</f>
        <v>464.15999999999985</v>
      </c>
      <c r="AC120" s="31">
        <f ca="1">'Module C Corrected'!DU120-'Module C Initial'!DU120</f>
        <v>2181.4700000000012</v>
      </c>
      <c r="AD120" s="31">
        <f ca="1">'Module C Corrected'!DV120-'Module C Initial'!DV120</f>
        <v>2143.570000000007</v>
      </c>
      <c r="AE120" s="31">
        <f ca="1">'Module C Corrected'!DW120-'Module C Initial'!DW120</f>
        <v>744.20999999999913</v>
      </c>
      <c r="AF120" s="31">
        <f ca="1">'Module C Corrected'!DX120-'Module C Initial'!DX120</f>
        <v>1738.1699999999983</v>
      </c>
      <c r="AG120" s="31">
        <f ca="1">'Module C Corrected'!DY120-'Module C Initial'!DY120</f>
        <v>4922.390000000014</v>
      </c>
      <c r="AH120" s="31">
        <f ca="1">'Module C Corrected'!DZ120-'Module C Initial'!DZ120</f>
        <v>2901.2099999999919</v>
      </c>
      <c r="AI120" s="31">
        <f ca="1">'Module C Corrected'!EA120-'Module C Initial'!EA120</f>
        <v>1922.4700000000012</v>
      </c>
      <c r="AJ120" s="31">
        <f ca="1">'Module C Corrected'!EB120-'Module C Initial'!EB120</f>
        <v>1708.0599999999977</v>
      </c>
      <c r="AK120" s="31">
        <f ca="1">'Module C Corrected'!EC120-'Module C Initial'!EC120</f>
        <v>1292.7300000000032</v>
      </c>
      <c r="AL120" s="31">
        <f ca="1">'Module C Corrected'!ED120-'Module C Initial'!ED120</f>
        <v>1312.7699999999968</v>
      </c>
      <c r="AM120" s="31">
        <f ca="1">'Module C Corrected'!EE120-'Module C Initial'!EE120</f>
        <v>1951.5099999999948</v>
      </c>
      <c r="AN120" s="31">
        <f ca="1">'Module C Corrected'!EF120-'Module C Initial'!EF120</f>
        <v>2549.5599999999977</v>
      </c>
      <c r="AO120" s="32">
        <f t="shared" ref="AO120:AQ142" ca="1" si="61">E120+Q120+AC120</f>
        <v>9923.2099999999973</v>
      </c>
      <c r="AP120" s="32">
        <f t="shared" ca="1" si="61"/>
        <v>9794.7600000000421</v>
      </c>
      <c r="AQ120" s="32">
        <f t="shared" ca="1" si="61"/>
        <v>3414.4900000000034</v>
      </c>
      <c r="AR120" s="32">
        <f t="shared" ca="1" si="60"/>
        <v>8011.2599999999929</v>
      </c>
      <c r="AS120" s="32">
        <f t="shared" ca="1" si="60"/>
        <v>22788.360000000095</v>
      </c>
      <c r="AT120" s="32">
        <f t="shared" ca="1" si="60"/>
        <v>13493.459999999966</v>
      </c>
      <c r="AU120" s="32">
        <f t="shared" ca="1" si="59"/>
        <v>8986.7699999999677</v>
      </c>
      <c r="AV120" s="32">
        <f t="shared" ca="1" si="59"/>
        <v>8031.5099999999838</v>
      </c>
      <c r="AW120" s="32">
        <f t="shared" ca="1" si="59"/>
        <v>6114.66</v>
      </c>
      <c r="AX120" s="32">
        <f t="shared" ca="1" si="59"/>
        <v>6249.1099999999951</v>
      </c>
      <c r="AY120" s="32">
        <f t="shared" ca="1" si="59"/>
        <v>9351.5199999999986</v>
      </c>
      <c r="AZ120" s="32">
        <f t="shared" ca="1" si="59"/>
        <v>12296.91</v>
      </c>
      <c r="BA120" s="31">
        <f t="shared" ca="1" si="57"/>
        <v>122.41</v>
      </c>
      <c r="BB120" s="31">
        <f t="shared" ca="1" si="35"/>
        <v>120.98</v>
      </c>
      <c r="BC120" s="31">
        <f t="shared" ca="1" si="36"/>
        <v>42.22</v>
      </c>
      <c r="BD120" s="31">
        <f t="shared" ca="1" si="37"/>
        <v>99.19</v>
      </c>
      <c r="BE120" s="31">
        <f t="shared" ca="1" si="38"/>
        <v>282.5</v>
      </c>
      <c r="BF120" s="31">
        <f t="shared" ca="1" si="39"/>
        <v>167.49</v>
      </c>
      <c r="BG120" s="31">
        <f t="shared" ca="1" si="40"/>
        <v>111.7</v>
      </c>
      <c r="BH120" s="31">
        <f t="shared" ca="1" si="41"/>
        <v>99.99</v>
      </c>
      <c r="BI120" s="31">
        <f t="shared" ca="1" si="42"/>
        <v>76.239999999999995</v>
      </c>
      <c r="BJ120" s="31">
        <f t="shared" ca="1" si="43"/>
        <v>78.05</v>
      </c>
      <c r="BK120" s="31">
        <f t="shared" ca="1" si="44"/>
        <v>117.01</v>
      </c>
      <c r="BL120" s="31">
        <f t="shared" ca="1" si="45"/>
        <v>154.13</v>
      </c>
      <c r="BM120" s="32">
        <f t="shared" ca="1" si="58"/>
        <v>10045.619999999997</v>
      </c>
      <c r="BN120" s="32">
        <f t="shared" ca="1" si="46"/>
        <v>9915.7400000000416</v>
      </c>
      <c r="BO120" s="32">
        <f t="shared" ca="1" si="47"/>
        <v>3456.7100000000032</v>
      </c>
      <c r="BP120" s="32">
        <f t="shared" ca="1" si="48"/>
        <v>8110.4499999999925</v>
      </c>
      <c r="BQ120" s="32">
        <f t="shared" ca="1" si="49"/>
        <v>23070.860000000095</v>
      </c>
      <c r="BR120" s="32">
        <f t="shared" ca="1" si="50"/>
        <v>13660.949999999966</v>
      </c>
      <c r="BS120" s="32">
        <f t="shared" ca="1" si="51"/>
        <v>9098.4699999999684</v>
      </c>
      <c r="BT120" s="32">
        <f t="shared" ca="1" si="52"/>
        <v>8131.4999999999836</v>
      </c>
      <c r="BU120" s="32">
        <f t="shared" ca="1" si="53"/>
        <v>6190.9</v>
      </c>
      <c r="BV120" s="32">
        <f t="shared" ca="1" si="54"/>
        <v>6327.1599999999953</v>
      </c>
      <c r="BW120" s="32">
        <f t="shared" ca="1" si="55"/>
        <v>9468.5299999999988</v>
      </c>
      <c r="BX120" s="32">
        <f t="shared" ca="1" si="56"/>
        <v>12451.039999999999</v>
      </c>
    </row>
    <row r="121" spans="1:76" x14ac:dyDescent="0.25">
      <c r="A121" t="s">
        <v>544</v>
      </c>
      <c r="B121" s="1" t="s">
        <v>41</v>
      </c>
      <c r="C121" t="str">
        <f t="shared" ca="1" si="33"/>
        <v>BCHIMP</v>
      </c>
      <c r="D121" t="str">
        <f t="shared" ca="1" si="34"/>
        <v>Alberta-BC Intertie - Import</v>
      </c>
      <c r="E121" s="31">
        <f ca="1">'Module C Corrected'!CW121-'Module C Initial'!CW121</f>
        <v>0</v>
      </c>
      <c r="F121" s="31">
        <f ca="1">'Module C Corrected'!CX121-'Module C Initial'!CX121</f>
        <v>0</v>
      </c>
      <c r="G121" s="31">
        <f ca="1">'Module C Corrected'!CY121-'Module C Initial'!CY121</f>
        <v>0</v>
      </c>
      <c r="H121" s="31">
        <f ca="1">'Module C Corrected'!CZ121-'Module C Initial'!CZ121</f>
        <v>0</v>
      </c>
      <c r="I121" s="31">
        <f ca="1">'Module C Corrected'!DA121-'Module C Initial'!DA121</f>
        <v>0</v>
      </c>
      <c r="J121" s="31">
        <f ca="1">'Module C Corrected'!DB121-'Module C Initial'!DB121</f>
        <v>0</v>
      </c>
      <c r="K121" s="31">
        <f ca="1">'Module C Corrected'!DC121-'Module C Initial'!DC121</f>
        <v>0</v>
      </c>
      <c r="L121" s="31">
        <f ca="1">'Module C Corrected'!DD121-'Module C Initial'!DD121</f>
        <v>0</v>
      </c>
      <c r="M121" s="31">
        <f ca="1">'Module C Corrected'!DE121-'Module C Initial'!DE121</f>
        <v>0.16000000000000369</v>
      </c>
      <c r="N121" s="31">
        <f ca="1">'Module C Corrected'!DF121-'Module C Initial'!DF121</f>
        <v>1.8199999999999932</v>
      </c>
      <c r="O121" s="31">
        <f ca="1">'Module C Corrected'!DG121-'Module C Initial'!DG121</f>
        <v>1.6899999999999977</v>
      </c>
      <c r="P121" s="31">
        <f ca="1">'Module C Corrected'!DH121-'Module C Initial'!DH121</f>
        <v>0</v>
      </c>
      <c r="Q121" s="32">
        <f ca="1">'Module C Corrected'!DI121-'Module C Initial'!DI121</f>
        <v>0</v>
      </c>
      <c r="R121" s="32">
        <f ca="1">'Module C Corrected'!DJ121-'Module C Initial'!DJ121</f>
        <v>0</v>
      </c>
      <c r="S121" s="32">
        <f ca="1">'Module C Corrected'!DK121-'Module C Initial'!DK121</f>
        <v>0</v>
      </c>
      <c r="T121" s="32">
        <f ca="1">'Module C Corrected'!DL121-'Module C Initial'!DL121</f>
        <v>0</v>
      </c>
      <c r="U121" s="32">
        <f ca="1">'Module C Corrected'!DM121-'Module C Initial'!DM121</f>
        <v>0</v>
      </c>
      <c r="V121" s="32">
        <f ca="1">'Module C Corrected'!DN121-'Module C Initial'!DN121</f>
        <v>0</v>
      </c>
      <c r="W121" s="32">
        <f ca="1">'Module C Corrected'!DO121-'Module C Initial'!DO121</f>
        <v>0</v>
      </c>
      <c r="X121" s="32">
        <f ca="1">'Module C Corrected'!DP121-'Module C Initial'!DP121</f>
        <v>0</v>
      </c>
      <c r="Y121" s="32">
        <f ca="1">'Module C Corrected'!DQ121-'Module C Initial'!DQ121</f>
        <v>1.0000000000000009E-2</v>
      </c>
      <c r="Z121" s="32">
        <f ca="1">'Module C Corrected'!DR121-'Module C Initial'!DR121</f>
        <v>8.9999999999999858E-2</v>
      </c>
      <c r="AA121" s="32">
        <f ca="1">'Module C Corrected'!DS121-'Module C Initial'!DS121</f>
        <v>8.9999999999999858E-2</v>
      </c>
      <c r="AB121" s="32">
        <f ca="1">'Module C Corrected'!DT121-'Module C Initial'!DT121</f>
        <v>0</v>
      </c>
      <c r="AC121" s="31">
        <f ca="1">'Module C Corrected'!DU121-'Module C Initial'!DU121</f>
        <v>0</v>
      </c>
      <c r="AD121" s="31">
        <f ca="1">'Module C Corrected'!DV121-'Module C Initial'!DV121</f>
        <v>0</v>
      </c>
      <c r="AE121" s="31">
        <f ca="1">'Module C Corrected'!DW121-'Module C Initial'!DW121</f>
        <v>0</v>
      </c>
      <c r="AF121" s="31">
        <f ca="1">'Module C Corrected'!DX121-'Module C Initial'!DX121</f>
        <v>0</v>
      </c>
      <c r="AG121" s="31">
        <f ca="1">'Module C Corrected'!DY121-'Module C Initial'!DY121</f>
        <v>0</v>
      </c>
      <c r="AH121" s="31">
        <f ca="1">'Module C Corrected'!DZ121-'Module C Initial'!DZ121</f>
        <v>0</v>
      </c>
      <c r="AI121" s="31">
        <f ca="1">'Module C Corrected'!EA121-'Module C Initial'!EA121</f>
        <v>0</v>
      </c>
      <c r="AJ121" s="31">
        <f ca="1">'Module C Corrected'!EB121-'Module C Initial'!EB121</f>
        <v>0</v>
      </c>
      <c r="AK121" s="31">
        <f ca="1">'Module C Corrected'!EC121-'Module C Initial'!EC121</f>
        <v>4.9999999999999822E-2</v>
      </c>
      <c r="AL121" s="31">
        <f ca="1">'Module C Corrected'!ED121-'Module C Initial'!ED121</f>
        <v>0.51000000000000512</v>
      </c>
      <c r="AM121" s="31">
        <f ca="1">'Module C Corrected'!EE121-'Module C Initial'!EE121</f>
        <v>0.46999999999999886</v>
      </c>
      <c r="AN121" s="31">
        <f ca="1">'Module C Corrected'!EF121-'Module C Initial'!EF121</f>
        <v>0</v>
      </c>
      <c r="AO121" s="32">
        <f t="shared" ca="1" si="61"/>
        <v>0</v>
      </c>
      <c r="AP121" s="32">
        <f t="shared" ca="1" si="61"/>
        <v>0</v>
      </c>
      <c r="AQ121" s="32">
        <f t="shared" ca="1" si="61"/>
        <v>0</v>
      </c>
      <c r="AR121" s="32">
        <f t="shared" ca="1" si="60"/>
        <v>0</v>
      </c>
      <c r="AS121" s="32">
        <f t="shared" ca="1" si="60"/>
        <v>0</v>
      </c>
      <c r="AT121" s="32">
        <f t="shared" ca="1" si="60"/>
        <v>0</v>
      </c>
      <c r="AU121" s="32">
        <f t="shared" ca="1" si="59"/>
        <v>0</v>
      </c>
      <c r="AV121" s="32">
        <f t="shared" ca="1" si="59"/>
        <v>0</v>
      </c>
      <c r="AW121" s="32">
        <f t="shared" ca="1" si="59"/>
        <v>0.22000000000000353</v>
      </c>
      <c r="AX121" s="32">
        <f t="shared" ca="1" si="59"/>
        <v>2.4199999999999982</v>
      </c>
      <c r="AY121" s="32">
        <f t="shared" ca="1" si="59"/>
        <v>2.2499999999999964</v>
      </c>
      <c r="AZ121" s="32">
        <f t="shared" ca="1" si="59"/>
        <v>0</v>
      </c>
      <c r="BA121" s="31">
        <f t="shared" ca="1" si="57"/>
        <v>0</v>
      </c>
      <c r="BB121" s="31">
        <f t="shared" ca="1" si="35"/>
        <v>0</v>
      </c>
      <c r="BC121" s="31">
        <f t="shared" ca="1" si="36"/>
        <v>0</v>
      </c>
      <c r="BD121" s="31">
        <f t="shared" ca="1" si="37"/>
        <v>0</v>
      </c>
      <c r="BE121" s="31">
        <f t="shared" ca="1" si="38"/>
        <v>0</v>
      </c>
      <c r="BF121" s="31">
        <f t="shared" ca="1" si="39"/>
        <v>0</v>
      </c>
      <c r="BG121" s="31">
        <f t="shared" ca="1" si="40"/>
        <v>0</v>
      </c>
      <c r="BH121" s="31">
        <f t="shared" ca="1" si="41"/>
        <v>0</v>
      </c>
      <c r="BI121" s="31">
        <f t="shared" ca="1" si="42"/>
        <v>0</v>
      </c>
      <c r="BJ121" s="31">
        <f t="shared" ca="1" si="43"/>
        <v>0.03</v>
      </c>
      <c r="BK121" s="31">
        <f t="shared" ca="1" si="44"/>
        <v>0.03</v>
      </c>
      <c r="BL121" s="31">
        <f t="shared" ca="1" si="45"/>
        <v>0</v>
      </c>
      <c r="BM121" s="32">
        <f t="shared" ca="1" si="58"/>
        <v>0</v>
      </c>
      <c r="BN121" s="32">
        <f t="shared" ca="1" si="46"/>
        <v>0</v>
      </c>
      <c r="BO121" s="32">
        <f t="shared" ca="1" si="47"/>
        <v>0</v>
      </c>
      <c r="BP121" s="32">
        <f t="shared" ca="1" si="48"/>
        <v>0</v>
      </c>
      <c r="BQ121" s="32">
        <f t="shared" ca="1" si="49"/>
        <v>0</v>
      </c>
      <c r="BR121" s="32">
        <f t="shared" ca="1" si="50"/>
        <v>0</v>
      </c>
      <c r="BS121" s="32">
        <f t="shared" ca="1" si="51"/>
        <v>0</v>
      </c>
      <c r="BT121" s="32">
        <f t="shared" ca="1" si="52"/>
        <v>0</v>
      </c>
      <c r="BU121" s="32">
        <f t="shared" ca="1" si="53"/>
        <v>0.22000000000000353</v>
      </c>
      <c r="BV121" s="32">
        <f t="shared" ca="1" si="54"/>
        <v>2.449999999999998</v>
      </c>
      <c r="BW121" s="32">
        <f t="shared" ca="1" si="55"/>
        <v>2.2799999999999963</v>
      </c>
      <c r="BX121" s="32">
        <f t="shared" ca="1" si="56"/>
        <v>0</v>
      </c>
    </row>
    <row r="122" spans="1:76" x14ac:dyDescent="0.25">
      <c r="A122" t="s">
        <v>474</v>
      </c>
      <c r="B122" s="1" t="s">
        <v>117</v>
      </c>
      <c r="C122" t="str">
        <f t="shared" ca="1" si="33"/>
        <v>SHCG</v>
      </c>
      <c r="D122" t="str">
        <f t="shared" ca="1" si="34"/>
        <v>Shell Caroline</v>
      </c>
      <c r="E122" s="31">
        <f ca="1">'Module C Corrected'!CW122-'Module C Initial'!CW122</f>
        <v>18.460000000000008</v>
      </c>
      <c r="F122" s="31">
        <f ca="1">'Module C Corrected'!CX122-'Module C Initial'!CX122</f>
        <v>132.35000000000002</v>
      </c>
      <c r="G122" s="31">
        <f ca="1">'Module C Corrected'!CY122-'Module C Initial'!CY122</f>
        <v>142.98000000000025</v>
      </c>
      <c r="H122" s="31">
        <f ca="1">'Module C Corrected'!CZ122-'Module C Initial'!CZ122</f>
        <v>143.11999999999989</v>
      </c>
      <c r="I122" s="31">
        <f ca="1">'Module C Corrected'!DA122-'Module C Initial'!DA122</f>
        <v>83.689999999999941</v>
      </c>
      <c r="J122" s="31">
        <f ca="1">'Module C Corrected'!DB122-'Module C Initial'!DB122</f>
        <v>48.579999999999984</v>
      </c>
      <c r="K122" s="31">
        <f ca="1">'Module C Corrected'!DC122-'Module C Initial'!DC122</f>
        <v>12.599999999999994</v>
      </c>
      <c r="L122" s="31">
        <f ca="1">'Module C Corrected'!DD122-'Module C Initial'!DD122</f>
        <v>23.009999999999991</v>
      </c>
      <c r="M122" s="31">
        <f ca="1">'Module C Corrected'!DE122-'Module C Initial'!DE122</f>
        <v>141.23000000000002</v>
      </c>
      <c r="N122" s="31">
        <f ca="1">'Module C Corrected'!DF122-'Module C Initial'!DF122</f>
        <v>46.669999999999959</v>
      </c>
      <c r="O122" s="31">
        <f ca="1">'Module C Corrected'!DG122-'Module C Initial'!DG122</f>
        <v>0</v>
      </c>
      <c r="P122" s="31">
        <f ca="1">'Module C Corrected'!DH122-'Module C Initial'!DH122</f>
        <v>0.1100000000000001</v>
      </c>
      <c r="Q122" s="32">
        <f ca="1">'Module C Corrected'!DI122-'Module C Initial'!DI122</f>
        <v>0.93000000000000016</v>
      </c>
      <c r="R122" s="32">
        <f ca="1">'Module C Corrected'!DJ122-'Module C Initial'!DJ122</f>
        <v>6.620000000000001</v>
      </c>
      <c r="S122" s="32">
        <f ca="1">'Module C Corrected'!DK122-'Module C Initial'!DK122</f>
        <v>7.1500000000000021</v>
      </c>
      <c r="T122" s="32">
        <f ca="1">'Module C Corrected'!DL122-'Module C Initial'!DL122</f>
        <v>7.16</v>
      </c>
      <c r="U122" s="32">
        <f ca="1">'Module C Corrected'!DM122-'Module C Initial'!DM122</f>
        <v>4.18</v>
      </c>
      <c r="V122" s="32">
        <f ca="1">'Module C Corrected'!DN122-'Module C Initial'!DN122</f>
        <v>2.42</v>
      </c>
      <c r="W122" s="32">
        <f ca="1">'Module C Corrected'!DO122-'Module C Initial'!DO122</f>
        <v>0.62999999999999989</v>
      </c>
      <c r="X122" s="32">
        <f ca="1">'Module C Corrected'!DP122-'Module C Initial'!DP122</f>
        <v>1.1499999999999995</v>
      </c>
      <c r="Y122" s="32">
        <f ca="1">'Module C Corrected'!DQ122-'Module C Initial'!DQ122</f>
        <v>7.0699999999999932</v>
      </c>
      <c r="Z122" s="32">
        <f ca="1">'Module C Corrected'!DR122-'Module C Initial'!DR122</f>
        <v>2.33</v>
      </c>
      <c r="AA122" s="32">
        <f ca="1">'Module C Corrected'!DS122-'Module C Initial'!DS122</f>
        <v>0</v>
      </c>
      <c r="AB122" s="32">
        <f ca="1">'Module C Corrected'!DT122-'Module C Initial'!DT122</f>
        <v>0</v>
      </c>
      <c r="AC122" s="31">
        <f ca="1">'Module C Corrected'!DU122-'Module C Initial'!DU122</f>
        <v>5.4600000000000009</v>
      </c>
      <c r="AD122" s="31">
        <f ca="1">'Module C Corrected'!DV122-'Module C Initial'!DV122</f>
        <v>38.929999999999978</v>
      </c>
      <c r="AE122" s="31">
        <f ca="1">'Module C Corrected'!DW122-'Module C Initial'!DW122</f>
        <v>41.84</v>
      </c>
      <c r="AF122" s="31">
        <f ca="1">'Module C Corrected'!DX122-'Module C Initial'!DX122</f>
        <v>41.629999999999995</v>
      </c>
      <c r="AG122" s="31">
        <f ca="1">'Module C Corrected'!DY122-'Module C Initial'!DY122</f>
        <v>24.210000000000008</v>
      </c>
      <c r="AH122" s="31">
        <f ca="1">'Module C Corrected'!DZ122-'Module C Initial'!DZ122</f>
        <v>13.970000000000006</v>
      </c>
      <c r="AI122" s="31">
        <f ca="1">'Module C Corrected'!EA122-'Module C Initial'!EA122</f>
        <v>3.6000000000000014</v>
      </c>
      <c r="AJ122" s="31">
        <f ca="1">'Module C Corrected'!EB122-'Module C Initial'!EB122</f>
        <v>6.519999999999996</v>
      </c>
      <c r="AK122" s="31">
        <f ca="1">'Module C Corrected'!EC122-'Module C Initial'!EC122</f>
        <v>39.759999999999991</v>
      </c>
      <c r="AL122" s="31">
        <f ca="1">'Module C Corrected'!ED122-'Module C Initial'!ED122</f>
        <v>13.040000000000006</v>
      </c>
      <c r="AM122" s="31">
        <f ca="1">'Module C Corrected'!EE122-'Module C Initial'!EE122</f>
        <v>0</v>
      </c>
      <c r="AN122" s="31">
        <f ca="1">'Module C Corrected'!EF122-'Module C Initial'!EF122</f>
        <v>0.03</v>
      </c>
      <c r="AO122" s="32">
        <f t="shared" ca="1" si="61"/>
        <v>24.850000000000009</v>
      </c>
      <c r="AP122" s="32">
        <f t="shared" ca="1" si="61"/>
        <v>177.9</v>
      </c>
      <c r="AQ122" s="32">
        <f t="shared" ca="1" si="61"/>
        <v>191.97000000000025</v>
      </c>
      <c r="AR122" s="32">
        <f t="shared" ca="1" si="60"/>
        <v>191.90999999999988</v>
      </c>
      <c r="AS122" s="32">
        <f t="shared" ca="1" si="60"/>
        <v>112.07999999999996</v>
      </c>
      <c r="AT122" s="32">
        <f t="shared" ca="1" si="60"/>
        <v>64.97</v>
      </c>
      <c r="AU122" s="32">
        <f t="shared" ca="1" si="59"/>
        <v>16.829999999999995</v>
      </c>
      <c r="AV122" s="32">
        <f t="shared" ca="1" si="59"/>
        <v>30.679999999999986</v>
      </c>
      <c r="AW122" s="32">
        <f t="shared" ca="1" si="59"/>
        <v>188.06</v>
      </c>
      <c r="AX122" s="32">
        <f t="shared" ca="1" si="59"/>
        <v>62.039999999999964</v>
      </c>
      <c r="AY122" s="32">
        <f t="shared" ca="1" si="59"/>
        <v>0</v>
      </c>
      <c r="AZ122" s="32">
        <f t="shared" ca="1" si="59"/>
        <v>0.1400000000000001</v>
      </c>
      <c r="BA122" s="31">
        <f t="shared" ca="1" si="57"/>
        <v>0.31</v>
      </c>
      <c r="BB122" s="31">
        <f t="shared" ca="1" si="35"/>
        <v>2.2000000000000002</v>
      </c>
      <c r="BC122" s="31">
        <f t="shared" ca="1" si="36"/>
        <v>2.37</v>
      </c>
      <c r="BD122" s="31">
        <f t="shared" ca="1" si="37"/>
        <v>2.38</v>
      </c>
      <c r="BE122" s="31">
        <f t="shared" ca="1" si="38"/>
        <v>1.39</v>
      </c>
      <c r="BF122" s="31">
        <f t="shared" ca="1" si="39"/>
        <v>0.81</v>
      </c>
      <c r="BG122" s="31">
        <f t="shared" ca="1" si="40"/>
        <v>0.21</v>
      </c>
      <c r="BH122" s="31">
        <f t="shared" ca="1" si="41"/>
        <v>0.38</v>
      </c>
      <c r="BI122" s="31">
        <f t="shared" ca="1" si="42"/>
        <v>2.34</v>
      </c>
      <c r="BJ122" s="31">
        <f t="shared" ca="1" si="43"/>
        <v>0.77</v>
      </c>
      <c r="BK122" s="31">
        <f t="shared" ca="1" si="44"/>
        <v>0</v>
      </c>
      <c r="BL122" s="31">
        <f t="shared" ca="1" si="45"/>
        <v>0</v>
      </c>
      <c r="BM122" s="32">
        <f t="shared" ca="1" si="58"/>
        <v>25.160000000000007</v>
      </c>
      <c r="BN122" s="32">
        <f t="shared" ca="1" si="46"/>
        <v>180.1</v>
      </c>
      <c r="BO122" s="32">
        <f t="shared" ca="1" si="47"/>
        <v>194.34000000000026</v>
      </c>
      <c r="BP122" s="32">
        <f t="shared" ca="1" si="48"/>
        <v>194.28999999999988</v>
      </c>
      <c r="BQ122" s="32">
        <f t="shared" ca="1" si="49"/>
        <v>113.46999999999996</v>
      </c>
      <c r="BR122" s="32">
        <f t="shared" ca="1" si="50"/>
        <v>65.78</v>
      </c>
      <c r="BS122" s="32">
        <f t="shared" ca="1" si="51"/>
        <v>17.039999999999996</v>
      </c>
      <c r="BT122" s="32">
        <f t="shared" ca="1" si="52"/>
        <v>31.059999999999985</v>
      </c>
      <c r="BU122" s="32">
        <f t="shared" ca="1" si="53"/>
        <v>190.4</v>
      </c>
      <c r="BV122" s="32">
        <f t="shared" ca="1" si="54"/>
        <v>62.809999999999967</v>
      </c>
      <c r="BW122" s="32">
        <f t="shared" ca="1" si="55"/>
        <v>0</v>
      </c>
      <c r="BX122" s="32">
        <f t="shared" ca="1" si="56"/>
        <v>0.1400000000000001</v>
      </c>
    </row>
    <row r="123" spans="1:76" x14ac:dyDescent="0.25">
      <c r="A123" t="s">
        <v>544</v>
      </c>
      <c r="B123" s="1" t="s">
        <v>42</v>
      </c>
      <c r="C123" t="str">
        <f t="shared" ca="1" si="33"/>
        <v>BCHEXP</v>
      </c>
      <c r="D123" t="str">
        <f t="shared" ca="1" si="34"/>
        <v>Alberta-BC Intertie - Export</v>
      </c>
      <c r="E123" s="31">
        <f ca="1">'Module C Corrected'!CW123-'Module C Initial'!CW123</f>
        <v>0</v>
      </c>
      <c r="F123" s="31">
        <f ca="1">'Module C Corrected'!CX123-'Module C Initial'!CX123</f>
        <v>0</v>
      </c>
      <c r="G123" s="31">
        <f ca="1">'Module C Corrected'!CY123-'Module C Initial'!CY123</f>
        <v>0</v>
      </c>
      <c r="H123" s="31">
        <f ca="1">'Module C Corrected'!CZ123-'Module C Initial'!CZ123</f>
        <v>0</v>
      </c>
      <c r="I123" s="31">
        <f ca="1">'Module C Corrected'!DA123-'Module C Initial'!DA123</f>
        <v>0</v>
      </c>
      <c r="J123" s="31">
        <f ca="1">'Module C Corrected'!DB123-'Module C Initial'!DB123</f>
        <v>0</v>
      </c>
      <c r="K123" s="31">
        <f ca="1">'Module C Corrected'!DC123-'Module C Initial'!DC123</f>
        <v>0</v>
      </c>
      <c r="L123" s="31">
        <f ca="1">'Module C Corrected'!DD123-'Module C Initial'!DD123</f>
        <v>0</v>
      </c>
      <c r="M123" s="31">
        <f ca="1">'Module C Corrected'!DE123-'Module C Initial'!DE123</f>
        <v>0</v>
      </c>
      <c r="N123" s="31">
        <f ca="1">'Module C Corrected'!DF123-'Module C Initial'!DF123</f>
        <v>0</v>
      </c>
      <c r="O123" s="31">
        <f ca="1">'Module C Corrected'!DG123-'Module C Initial'!DG123</f>
        <v>0</v>
      </c>
      <c r="P123" s="31">
        <f ca="1">'Module C Corrected'!DH123-'Module C Initial'!DH123</f>
        <v>0</v>
      </c>
      <c r="Q123" s="32">
        <f ca="1">'Module C Corrected'!DI123-'Module C Initial'!DI123</f>
        <v>0</v>
      </c>
      <c r="R123" s="32">
        <f ca="1">'Module C Corrected'!DJ123-'Module C Initial'!DJ123</f>
        <v>0</v>
      </c>
      <c r="S123" s="32">
        <f ca="1">'Module C Corrected'!DK123-'Module C Initial'!DK123</f>
        <v>0</v>
      </c>
      <c r="T123" s="32">
        <f ca="1">'Module C Corrected'!DL123-'Module C Initial'!DL123</f>
        <v>0</v>
      </c>
      <c r="U123" s="32">
        <f ca="1">'Module C Corrected'!DM123-'Module C Initial'!DM123</f>
        <v>0</v>
      </c>
      <c r="V123" s="32">
        <f ca="1">'Module C Corrected'!DN123-'Module C Initial'!DN123</f>
        <v>0</v>
      </c>
      <c r="W123" s="32">
        <f ca="1">'Module C Corrected'!DO123-'Module C Initial'!DO123</f>
        <v>0</v>
      </c>
      <c r="X123" s="32">
        <f ca="1">'Module C Corrected'!DP123-'Module C Initial'!DP123</f>
        <v>0</v>
      </c>
      <c r="Y123" s="32">
        <f ca="1">'Module C Corrected'!DQ123-'Module C Initial'!DQ123</f>
        <v>0</v>
      </c>
      <c r="Z123" s="32">
        <f ca="1">'Module C Corrected'!DR123-'Module C Initial'!DR123</f>
        <v>0</v>
      </c>
      <c r="AA123" s="32">
        <f ca="1">'Module C Corrected'!DS123-'Module C Initial'!DS123</f>
        <v>0</v>
      </c>
      <c r="AB123" s="32">
        <f ca="1">'Module C Corrected'!DT123-'Module C Initial'!DT123</f>
        <v>0</v>
      </c>
      <c r="AC123" s="31">
        <f ca="1">'Module C Corrected'!DU123-'Module C Initial'!DU123</f>
        <v>0</v>
      </c>
      <c r="AD123" s="31">
        <f ca="1">'Module C Corrected'!DV123-'Module C Initial'!DV123</f>
        <v>0</v>
      </c>
      <c r="AE123" s="31">
        <f ca="1">'Module C Corrected'!DW123-'Module C Initial'!DW123</f>
        <v>0</v>
      </c>
      <c r="AF123" s="31">
        <f ca="1">'Module C Corrected'!DX123-'Module C Initial'!DX123</f>
        <v>0</v>
      </c>
      <c r="AG123" s="31">
        <f ca="1">'Module C Corrected'!DY123-'Module C Initial'!DY123</f>
        <v>0</v>
      </c>
      <c r="AH123" s="31">
        <f ca="1">'Module C Corrected'!DZ123-'Module C Initial'!DZ123</f>
        <v>0</v>
      </c>
      <c r="AI123" s="31">
        <f ca="1">'Module C Corrected'!EA123-'Module C Initial'!EA123</f>
        <v>0</v>
      </c>
      <c r="AJ123" s="31">
        <f ca="1">'Module C Corrected'!EB123-'Module C Initial'!EB123</f>
        <v>0</v>
      </c>
      <c r="AK123" s="31">
        <f ca="1">'Module C Corrected'!EC123-'Module C Initial'!EC123</f>
        <v>0</v>
      </c>
      <c r="AL123" s="31">
        <f ca="1">'Module C Corrected'!ED123-'Module C Initial'!ED123</f>
        <v>0</v>
      </c>
      <c r="AM123" s="31">
        <f ca="1">'Module C Corrected'!EE123-'Module C Initial'!EE123</f>
        <v>0</v>
      </c>
      <c r="AN123" s="31">
        <f ca="1">'Module C Corrected'!EF123-'Module C Initial'!EF123</f>
        <v>0</v>
      </c>
      <c r="AO123" s="32">
        <f t="shared" ca="1" si="61"/>
        <v>0</v>
      </c>
      <c r="AP123" s="32">
        <f t="shared" ca="1" si="61"/>
        <v>0</v>
      </c>
      <c r="AQ123" s="32">
        <f t="shared" ca="1" si="61"/>
        <v>0</v>
      </c>
      <c r="AR123" s="32">
        <f t="shared" ca="1" si="60"/>
        <v>0</v>
      </c>
      <c r="AS123" s="32">
        <f t="shared" ca="1" si="60"/>
        <v>0</v>
      </c>
      <c r="AT123" s="32">
        <f t="shared" ca="1" si="60"/>
        <v>0</v>
      </c>
      <c r="AU123" s="32">
        <f t="shared" ca="1" si="59"/>
        <v>0</v>
      </c>
      <c r="AV123" s="32">
        <f t="shared" ca="1" si="59"/>
        <v>0</v>
      </c>
      <c r="AW123" s="32">
        <f t="shared" ca="1" si="59"/>
        <v>0</v>
      </c>
      <c r="AX123" s="32">
        <f t="shared" ca="1" si="59"/>
        <v>0</v>
      </c>
      <c r="AY123" s="32">
        <f t="shared" ca="1" si="59"/>
        <v>0</v>
      </c>
      <c r="AZ123" s="32">
        <f t="shared" ca="1" si="59"/>
        <v>0</v>
      </c>
      <c r="BA123" s="31">
        <f t="shared" ca="1" si="57"/>
        <v>0</v>
      </c>
      <c r="BB123" s="31">
        <f t="shared" ca="1" si="35"/>
        <v>0</v>
      </c>
      <c r="BC123" s="31">
        <f t="shared" ca="1" si="36"/>
        <v>0</v>
      </c>
      <c r="BD123" s="31">
        <f t="shared" ca="1" si="37"/>
        <v>0</v>
      </c>
      <c r="BE123" s="31">
        <f t="shared" ca="1" si="38"/>
        <v>0</v>
      </c>
      <c r="BF123" s="31">
        <f t="shared" ca="1" si="39"/>
        <v>0</v>
      </c>
      <c r="BG123" s="31">
        <f t="shared" ca="1" si="40"/>
        <v>0</v>
      </c>
      <c r="BH123" s="31">
        <f t="shared" ca="1" si="41"/>
        <v>0</v>
      </c>
      <c r="BI123" s="31">
        <f t="shared" ca="1" si="42"/>
        <v>0</v>
      </c>
      <c r="BJ123" s="31">
        <f t="shared" ca="1" si="43"/>
        <v>0</v>
      </c>
      <c r="BK123" s="31">
        <f t="shared" ca="1" si="44"/>
        <v>0</v>
      </c>
      <c r="BL123" s="31">
        <f t="shared" ca="1" si="45"/>
        <v>0</v>
      </c>
      <c r="BM123" s="32">
        <f t="shared" ca="1" si="58"/>
        <v>0</v>
      </c>
      <c r="BN123" s="32">
        <f t="shared" ca="1" si="46"/>
        <v>0</v>
      </c>
      <c r="BO123" s="32">
        <f t="shared" ca="1" si="47"/>
        <v>0</v>
      </c>
      <c r="BP123" s="32">
        <f t="shared" ca="1" si="48"/>
        <v>0</v>
      </c>
      <c r="BQ123" s="32">
        <f t="shared" ca="1" si="49"/>
        <v>0</v>
      </c>
      <c r="BR123" s="32">
        <f t="shared" ca="1" si="50"/>
        <v>0</v>
      </c>
      <c r="BS123" s="32">
        <f t="shared" ca="1" si="51"/>
        <v>0</v>
      </c>
      <c r="BT123" s="32">
        <f t="shared" ca="1" si="52"/>
        <v>0</v>
      </c>
      <c r="BU123" s="32">
        <f t="shared" ca="1" si="53"/>
        <v>0</v>
      </c>
      <c r="BV123" s="32">
        <f t="shared" ca="1" si="54"/>
        <v>0</v>
      </c>
      <c r="BW123" s="32">
        <f t="shared" ca="1" si="55"/>
        <v>0</v>
      </c>
      <c r="BX123" s="32">
        <f t="shared" ca="1" si="56"/>
        <v>0</v>
      </c>
    </row>
    <row r="124" spans="1:76" x14ac:dyDescent="0.25">
      <c r="A124" t="s">
        <v>477</v>
      </c>
      <c r="B124" s="1" t="s">
        <v>97</v>
      </c>
      <c r="C124" t="str">
        <f t="shared" ca="1" si="33"/>
        <v>BCHIMP</v>
      </c>
      <c r="D124" t="str">
        <f t="shared" ca="1" si="34"/>
        <v>Alberta-BC Intertie - Import</v>
      </c>
      <c r="E124" s="31">
        <f ca="1">'Module C Corrected'!CW124-'Module C Initial'!CW124</f>
        <v>19.360000000000582</v>
      </c>
      <c r="F124" s="31">
        <f ca="1">'Module C Corrected'!CX124-'Module C Initial'!CX124</f>
        <v>11.799999999999727</v>
      </c>
      <c r="G124" s="31">
        <f ca="1">'Module C Corrected'!CY124-'Module C Initial'!CY124</f>
        <v>25.140000000000327</v>
      </c>
      <c r="H124" s="31">
        <f ca="1">'Module C Corrected'!CZ124-'Module C Initial'!CZ124</f>
        <v>82.94999999999709</v>
      </c>
      <c r="I124" s="31">
        <f ca="1">'Module C Corrected'!DA124-'Module C Initial'!DA124</f>
        <v>566.22000000000116</v>
      </c>
      <c r="J124" s="31">
        <f ca="1">'Module C Corrected'!DB124-'Module C Initial'!DB124</f>
        <v>339.31999999999971</v>
      </c>
      <c r="K124" s="31">
        <f ca="1">'Module C Corrected'!DC124-'Module C Initial'!DC124</f>
        <v>114.25</v>
      </c>
      <c r="L124" s="31">
        <f ca="1">'Module C Corrected'!DD124-'Module C Initial'!DD124</f>
        <v>42.260000000000218</v>
      </c>
      <c r="M124" s="31">
        <f ca="1">'Module C Corrected'!DE124-'Module C Initial'!DE124</f>
        <v>10.370000000000118</v>
      </c>
      <c r="N124" s="31">
        <f ca="1">'Module C Corrected'!DF124-'Module C Initial'!DF124</f>
        <v>16</v>
      </c>
      <c r="O124" s="31">
        <f ca="1">'Module C Corrected'!DG124-'Module C Initial'!DG124</f>
        <v>191.05999999999767</v>
      </c>
      <c r="P124" s="31">
        <f ca="1">'Module C Corrected'!DH124-'Module C Initial'!DH124</f>
        <v>316.81999999999243</v>
      </c>
      <c r="Q124" s="32">
        <f ca="1">'Module C Corrected'!DI124-'Module C Initial'!DI124</f>
        <v>0.96999999999999886</v>
      </c>
      <c r="R124" s="32">
        <f ca="1">'Module C Corrected'!DJ124-'Module C Initial'!DJ124</f>
        <v>0.59000000000000341</v>
      </c>
      <c r="S124" s="32">
        <f ca="1">'Module C Corrected'!DK124-'Module C Initial'!DK124</f>
        <v>1.2599999999999909</v>
      </c>
      <c r="T124" s="32">
        <f ca="1">'Module C Corrected'!DL124-'Module C Initial'!DL124</f>
        <v>4.1500000000000341</v>
      </c>
      <c r="U124" s="32">
        <f ca="1">'Module C Corrected'!DM124-'Module C Initial'!DM124</f>
        <v>28.309999999999945</v>
      </c>
      <c r="V124" s="32">
        <f ca="1">'Module C Corrected'!DN124-'Module C Initial'!DN124</f>
        <v>16.970000000000027</v>
      </c>
      <c r="W124" s="32">
        <f ca="1">'Module C Corrected'!DO124-'Module C Initial'!DO124</f>
        <v>5.7099999999999227</v>
      </c>
      <c r="X124" s="32">
        <f ca="1">'Module C Corrected'!DP124-'Module C Initial'!DP124</f>
        <v>2.1100000000000136</v>
      </c>
      <c r="Y124" s="32">
        <f ca="1">'Module C Corrected'!DQ124-'Module C Initial'!DQ124</f>
        <v>0.51999999999999602</v>
      </c>
      <c r="Z124" s="32">
        <f ca="1">'Module C Corrected'!DR124-'Module C Initial'!DR124</f>
        <v>0.79999999999999716</v>
      </c>
      <c r="AA124" s="32">
        <f ca="1">'Module C Corrected'!DS124-'Module C Initial'!DS124</f>
        <v>9.5500000000001819</v>
      </c>
      <c r="AB124" s="32">
        <f ca="1">'Module C Corrected'!DT124-'Module C Initial'!DT124</f>
        <v>15.849999999999909</v>
      </c>
      <c r="AC124" s="31">
        <f ca="1">'Module C Corrected'!DU124-'Module C Initial'!DU124</f>
        <v>5.7300000000000182</v>
      </c>
      <c r="AD124" s="31">
        <f ca="1">'Module C Corrected'!DV124-'Module C Initial'!DV124</f>
        <v>3.4800000000000182</v>
      </c>
      <c r="AE124" s="31">
        <f ca="1">'Module C Corrected'!DW124-'Module C Initial'!DW124</f>
        <v>7.3600000000000136</v>
      </c>
      <c r="AF124" s="31">
        <f ca="1">'Module C Corrected'!DX124-'Module C Initial'!DX124</f>
        <v>24.139999999999873</v>
      </c>
      <c r="AG124" s="31">
        <f ca="1">'Module C Corrected'!DY124-'Module C Initial'!DY124</f>
        <v>163.81000000000131</v>
      </c>
      <c r="AH124" s="31">
        <f ca="1">'Module C Corrected'!DZ124-'Module C Initial'!DZ124</f>
        <v>97.590000000000146</v>
      </c>
      <c r="AI124" s="31">
        <f ca="1">'Module C Corrected'!EA124-'Module C Initial'!EA124</f>
        <v>32.640000000000327</v>
      </c>
      <c r="AJ124" s="31">
        <f ca="1">'Module C Corrected'!EB124-'Module C Initial'!EB124</f>
        <v>11.989999999999782</v>
      </c>
      <c r="AK124" s="31">
        <f ca="1">'Module C Corrected'!EC124-'Module C Initial'!EC124</f>
        <v>2.9200000000000159</v>
      </c>
      <c r="AL124" s="31">
        <f ca="1">'Module C Corrected'!ED124-'Module C Initial'!ED124</f>
        <v>4.4700000000000273</v>
      </c>
      <c r="AM124" s="31">
        <f ca="1">'Module C Corrected'!EE124-'Module C Initial'!EE124</f>
        <v>52.909999999999854</v>
      </c>
      <c r="AN124" s="31">
        <f ca="1">'Module C Corrected'!EF124-'Module C Initial'!EF124</f>
        <v>87.010000000000218</v>
      </c>
      <c r="AO124" s="32">
        <f t="shared" ca="1" si="61"/>
        <v>26.060000000000599</v>
      </c>
      <c r="AP124" s="32">
        <f t="shared" ca="1" si="61"/>
        <v>15.869999999999749</v>
      </c>
      <c r="AQ124" s="32">
        <f t="shared" ca="1" si="61"/>
        <v>33.760000000000332</v>
      </c>
      <c r="AR124" s="32">
        <f t="shared" ca="1" si="60"/>
        <v>111.239999999997</v>
      </c>
      <c r="AS124" s="32">
        <f t="shared" ca="1" si="60"/>
        <v>758.34000000000242</v>
      </c>
      <c r="AT124" s="32">
        <f t="shared" ca="1" si="60"/>
        <v>453.87999999999988</v>
      </c>
      <c r="AU124" s="32">
        <f t="shared" ca="1" si="59"/>
        <v>152.60000000000025</v>
      </c>
      <c r="AV124" s="32">
        <f t="shared" ca="1" si="59"/>
        <v>56.360000000000014</v>
      </c>
      <c r="AW124" s="32">
        <f t="shared" ca="1" si="59"/>
        <v>13.81000000000013</v>
      </c>
      <c r="AX124" s="32">
        <f t="shared" ca="1" si="59"/>
        <v>21.270000000000024</v>
      </c>
      <c r="AY124" s="32">
        <f t="shared" ca="1" si="59"/>
        <v>253.51999999999771</v>
      </c>
      <c r="AZ124" s="32">
        <f t="shared" ca="1" si="59"/>
        <v>419.67999999999256</v>
      </c>
      <c r="BA124" s="31">
        <f t="shared" ca="1" si="57"/>
        <v>0.32</v>
      </c>
      <c r="BB124" s="31">
        <f t="shared" ca="1" si="35"/>
        <v>0.2</v>
      </c>
      <c r="BC124" s="31">
        <f t="shared" ca="1" si="36"/>
        <v>0.42</v>
      </c>
      <c r="BD124" s="31">
        <f t="shared" ca="1" si="37"/>
        <v>1.38</v>
      </c>
      <c r="BE124" s="31">
        <f t="shared" ca="1" si="38"/>
        <v>9.4</v>
      </c>
      <c r="BF124" s="31">
        <f t="shared" ca="1" si="39"/>
        <v>5.63</v>
      </c>
      <c r="BG124" s="31">
        <f t="shared" ca="1" si="40"/>
        <v>1.9</v>
      </c>
      <c r="BH124" s="31">
        <f t="shared" ca="1" si="41"/>
        <v>0.7</v>
      </c>
      <c r="BI124" s="31">
        <f t="shared" ca="1" si="42"/>
        <v>0.17</v>
      </c>
      <c r="BJ124" s="31">
        <f t="shared" ca="1" si="43"/>
        <v>0.27</v>
      </c>
      <c r="BK124" s="31">
        <f t="shared" ca="1" si="44"/>
        <v>3.17</v>
      </c>
      <c r="BL124" s="31">
        <f t="shared" ca="1" si="45"/>
        <v>5.26</v>
      </c>
      <c r="BM124" s="32">
        <f t="shared" ca="1" si="58"/>
        <v>26.380000000000599</v>
      </c>
      <c r="BN124" s="32">
        <f t="shared" ca="1" si="46"/>
        <v>16.069999999999748</v>
      </c>
      <c r="BO124" s="32">
        <f t="shared" ca="1" si="47"/>
        <v>34.180000000000334</v>
      </c>
      <c r="BP124" s="32">
        <f t="shared" ca="1" si="48"/>
        <v>112.61999999999699</v>
      </c>
      <c r="BQ124" s="32">
        <f t="shared" ca="1" si="49"/>
        <v>767.7400000000024</v>
      </c>
      <c r="BR124" s="32">
        <f t="shared" ca="1" si="50"/>
        <v>459.50999999999988</v>
      </c>
      <c r="BS124" s="32">
        <f t="shared" ca="1" si="51"/>
        <v>154.50000000000026</v>
      </c>
      <c r="BT124" s="32">
        <f t="shared" ca="1" si="52"/>
        <v>57.060000000000016</v>
      </c>
      <c r="BU124" s="32">
        <f t="shared" ca="1" si="53"/>
        <v>13.98000000000013</v>
      </c>
      <c r="BV124" s="32">
        <f t="shared" ca="1" si="54"/>
        <v>21.540000000000024</v>
      </c>
      <c r="BW124" s="32">
        <f t="shared" ca="1" si="55"/>
        <v>256.68999999999772</v>
      </c>
      <c r="BX124" s="32">
        <f t="shared" ca="1" si="56"/>
        <v>424.93999999999255</v>
      </c>
    </row>
    <row r="125" spans="1:76" x14ac:dyDescent="0.25">
      <c r="A125" t="s">
        <v>440</v>
      </c>
      <c r="B125" s="1" t="s">
        <v>133</v>
      </c>
      <c r="C125" t="str">
        <f t="shared" ca="1" si="33"/>
        <v>SPR</v>
      </c>
      <c r="D125" t="str">
        <f t="shared" ca="1" si="34"/>
        <v>Spray Hydro Facility</v>
      </c>
      <c r="E125" s="31">
        <f ca="1">'Module C Corrected'!CW125-'Module C Initial'!CW125</f>
        <v>784.63999999999942</v>
      </c>
      <c r="F125" s="31">
        <f ca="1">'Module C Corrected'!CX125-'Module C Initial'!CX125</f>
        <v>639.57999999998719</v>
      </c>
      <c r="G125" s="31">
        <f ca="1">'Module C Corrected'!CY125-'Module C Initial'!CY125</f>
        <v>544.55999999999767</v>
      </c>
      <c r="H125" s="31">
        <f ca="1">'Module C Corrected'!CZ125-'Module C Initial'!CZ125</f>
        <v>581.27999999999884</v>
      </c>
      <c r="I125" s="31">
        <f ca="1">'Module C Corrected'!DA125-'Module C Initial'!DA125</f>
        <v>2368.7100000000064</v>
      </c>
      <c r="J125" s="31">
        <f ca="1">'Module C Corrected'!DB125-'Module C Initial'!DB125</f>
        <v>752.44000000000233</v>
      </c>
      <c r="K125" s="31">
        <f ca="1">'Module C Corrected'!DC125-'Module C Initial'!DC125</f>
        <v>411.21000000000276</v>
      </c>
      <c r="L125" s="31">
        <f ca="1">'Module C Corrected'!DD125-'Module C Initial'!DD125</f>
        <v>350.25</v>
      </c>
      <c r="M125" s="31">
        <f ca="1">'Module C Corrected'!DE125-'Module C Initial'!DE125</f>
        <v>255.18999999999869</v>
      </c>
      <c r="N125" s="31">
        <f ca="1">'Module C Corrected'!DF125-'Module C Initial'!DF125</f>
        <v>396.25</v>
      </c>
      <c r="O125" s="31">
        <f ca="1">'Module C Corrected'!DG125-'Module C Initial'!DG125</f>
        <v>1096.3099999999977</v>
      </c>
      <c r="P125" s="31">
        <f ca="1">'Module C Corrected'!DH125-'Module C Initial'!DH125</f>
        <v>1179.2200000000012</v>
      </c>
      <c r="Q125" s="32">
        <f ca="1">'Module C Corrected'!DI125-'Module C Initial'!DI125</f>
        <v>39.230000000000018</v>
      </c>
      <c r="R125" s="32">
        <f ca="1">'Module C Corrected'!DJ125-'Module C Initial'!DJ125</f>
        <v>31.979999999999791</v>
      </c>
      <c r="S125" s="32">
        <f ca="1">'Module C Corrected'!DK125-'Module C Initial'!DK125</f>
        <v>27.229999999999791</v>
      </c>
      <c r="T125" s="32">
        <f ca="1">'Module C Corrected'!DL125-'Module C Initial'!DL125</f>
        <v>29.060000000000173</v>
      </c>
      <c r="U125" s="32">
        <f ca="1">'Module C Corrected'!DM125-'Module C Initial'!DM125</f>
        <v>118.4399999999996</v>
      </c>
      <c r="V125" s="32">
        <f ca="1">'Module C Corrected'!DN125-'Module C Initial'!DN125</f>
        <v>37.619999999999891</v>
      </c>
      <c r="W125" s="32">
        <f ca="1">'Module C Corrected'!DO125-'Module C Initial'!DO125</f>
        <v>20.560000000000173</v>
      </c>
      <c r="X125" s="32">
        <f ca="1">'Module C Corrected'!DP125-'Module C Initial'!DP125</f>
        <v>17.509999999999991</v>
      </c>
      <c r="Y125" s="32">
        <f ca="1">'Module C Corrected'!DQ125-'Module C Initial'!DQ125</f>
        <v>12.759999999999991</v>
      </c>
      <c r="Z125" s="32">
        <f ca="1">'Module C Corrected'!DR125-'Module C Initial'!DR125</f>
        <v>19.819999999999936</v>
      </c>
      <c r="AA125" s="32">
        <f ca="1">'Module C Corrected'!DS125-'Module C Initial'!DS125</f>
        <v>54.809999999999945</v>
      </c>
      <c r="AB125" s="32">
        <f ca="1">'Module C Corrected'!DT125-'Module C Initial'!DT125</f>
        <v>58.960000000000036</v>
      </c>
      <c r="AC125" s="31">
        <f ca="1">'Module C Corrected'!DU125-'Module C Initial'!DU125</f>
        <v>232.14999999999964</v>
      </c>
      <c r="AD125" s="31">
        <f ca="1">'Module C Corrected'!DV125-'Module C Initial'!DV125</f>
        <v>188.14999999999964</v>
      </c>
      <c r="AE125" s="31">
        <f ca="1">'Module C Corrected'!DW125-'Module C Initial'!DW125</f>
        <v>159.36000000000058</v>
      </c>
      <c r="AF125" s="31">
        <f ca="1">'Module C Corrected'!DX125-'Module C Initial'!DX125</f>
        <v>169.1200000000008</v>
      </c>
      <c r="AG125" s="31">
        <f ca="1">'Module C Corrected'!DY125-'Module C Initial'!DY125</f>
        <v>685.25</v>
      </c>
      <c r="AH125" s="31">
        <f ca="1">'Module C Corrected'!DZ125-'Module C Initial'!DZ125</f>
        <v>216.38999999999942</v>
      </c>
      <c r="AI125" s="31">
        <f ca="1">'Module C Corrected'!EA125-'Module C Initial'!EA125</f>
        <v>117.5</v>
      </c>
      <c r="AJ125" s="31">
        <f ca="1">'Module C Corrected'!EB125-'Module C Initial'!EB125</f>
        <v>99.340000000000146</v>
      </c>
      <c r="AK125" s="31">
        <f ca="1">'Module C Corrected'!EC125-'Module C Initial'!EC125</f>
        <v>71.840000000000146</v>
      </c>
      <c r="AL125" s="31">
        <f ca="1">'Module C Corrected'!ED125-'Module C Initial'!ED125</f>
        <v>110.63999999999942</v>
      </c>
      <c r="AM125" s="31">
        <f ca="1">'Module C Corrected'!EE125-'Module C Initial'!EE125</f>
        <v>303.56999999999971</v>
      </c>
      <c r="AN125" s="31">
        <f ca="1">'Module C Corrected'!EF125-'Module C Initial'!EF125</f>
        <v>323.86000000000058</v>
      </c>
      <c r="AO125" s="32">
        <f t="shared" ca="1" si="61"/>
        <v>1056.0199999999991</v>
      </c>
      <c r="AP125" s="32">
        <f t="shared" ca="1" si="61"/>
        <v>859.70999999998662</v>
      </c>
      <c r="AQ125" s="32">
        <f t="shared" ca="1" si="61"/>
        <v>731.14999999999804</v>
      </c>
      <c r="AR125" s="32">
        <f t="shared" ca="1" si="60"/>
        <v>779.45999999999981</v>
      </c>
      <c r="AS125" s="32">
        <f t="shared" ca="1" si="60"/>
        <v>3172.400000000006</v>
      </c>
      <c r="AT125" s="32">
        <f t="shared" ca="1" si="60"/>
        <v>1006.4500000000016</v>
      </c>
      <c r="AU125" s="32">
        <f t="shared" ca="1" si="59"/>
        <v>549.27000000000294</v>
      </c>
      <c r="AV125" s="32">
        <f t="shared" ca="1" si="59"/>
        <v>467.10000000000014</v>
      </c>
      <c r="AW125" s="32">
        <f t="shared" ca="1" si="59"/>
        <v>339.78999999999883</v>
      </c>
      <c r="AX125" s="32">
        <f t="shared" ca="1" si="59"/>
        <v>526.70999999999935</v>
      </c>
      <c r="AY125" s="32">
        <f t="shared" ca="1" si="59"/>
        <v>1454.6899999999973</v>
      </c>
      <c r="AZ125" s="32">
        <f t="shared" ca="1" si="59"/>
        <v>1562.0400000000018</v>
      </c>
      <c r="BA125" s="31">
        <f t="shared" ca="1" si="57"/>
        <v>13.03</v>
      </c>
      <c r="BB125" s="31">
        <f t="shared" ca="1" si="35"/>
        <v>10.62</v>
      </c>
      <c r="BC125" s="31">
        <f t="shared" ca="1" si="36"/>
        <v>9.0399999999999991</v>
      </c>
      <c r="BD125" s="31">
        <f t="shared" ca="1" si="37"/>
        <v>9.65</v>
      </c>
      <c r="BE125" s="31">
        <f t="shared" ca="1" si="38"/>
        <v>39.33</v>
      </c>
      <c r="BF125" s="31">
        <f t="shared" ca="1" si="39"/>
        <v>12.49</v>
      </c>
      <c r="BG125" s="31">
        <f t="shared" ca="1" si="40"/>
        <v>6.83</v>
      </c>
      <c r="BH125" s="31">
        <f t="shared" ca="1" si="41"/>
        <v>5.82</v>
      </c>
      <c r="BI125" s="31">
        <f t="shared" ca="1" si="42"/>
        <v>4.24</v>
      </c>
      <c r="BJ125" s="31">
        <f t="shared" ca="1" si="43"/>
        <v>6.58</v>
      </c>
      <c r="BK125" s="31">
        <f t="shared" ca="1" si="44"/>
        <v>18.2</v>
      </c>
      <c r="BL125" s="31">
        <f t="shared" ca="1" si="45"/>
        <v>19.579999999999998</v>
      </c>
      <c r="BM125" s="32">
        <f t="shared" ca="1" si="58"/>
        <v>1069.049999999999</v>
      </c>
      <c r="BN125" s="32">
        <f t="shared" ca="1" si="46"/>
        <v>870.32999999998663</v>
      </c>
      <c r="BO125" s="32">
        <f t="shared" ca="1" si="47"/>
        <v>740.18999999999801</v>
      </c>
      <c r="BP125" s="32">
        <f t="shared" ca="1" si="48"/>
        <v>789.10999999999979</v>
      </c>
      <c r="BQ125" s="32">
        <f t="shared" ca="1" si="49"/>
        <v>3211.7300000000059</v>
      </c>
      <c r="BR125" s="32">
        <f t="shared" ca="1" si="50"/>
        <v>1018.9400000000016</v>
      </c>
      <c r="BS125" s="32">
        <f t="shared" ca="1" si="51"/>
        <v>556.10000000000298</v>
      </c>
      <c r="BT125" s="32">
        <f t="shared" ca="1" si="52"/>
        <v>472.92000000000013</v>
      </c>
      <c r="BU125" s="32">
        <f t="shared" ca="1" si="53"/>
        <v>344.02999999999884</v>
      </c>
      <c r="BV125" s="32">
        <f t="shared" ca="1" si="54"/>
        <v>533.2899999999994</v>
      </c>
      <c r="BW125" s="32">
        <f t="shared" ca="1" si="55"/>
        <v>1472.8899999999974</v>
      </c>
      <c r="BX125" s="32">
        <f t="shared" ca="1" si="56"/>
        <v>1581.6200000000017</v>
      </c>
    </row>
    <row r="126" spans="1:76" x14ac:dyDescent="0.25">
      <c r="A126" t="s">
        <v>477</v>
      </c>
      <c r="B126" s="1" t="s">
        <v>98</v>
      </c>
      <c r="C126" t="str">
        <f t="shared" ca="1" si="33"/>
        <v>SPCIMP</v>
      </c>
      <c r="D126" t="str">
        <f t="shared" ca="1" si="34"/>
        <v>Alberta-Saskatchewan Intertie - Import</v>
      </c>
      <c r="E126" s="31">
        <f ca="1">'Module C Corrected'!CW126-'Module C Initial'!CW126</f>
        <v>1336.3400000000001</v>
      </c>
      <c r="F126" s="31">
        <f ca="1">'Module C Corrected'!CX126-'Module C Initial'!CX126</f>
        <v>216.90999999999985</v>
      </c>
      <c r="G126" s="31">
        <f ca="1">'Module C Corrected'!CY126-'Module C Initial'!CY126</f>
        <v>654.84000000000015</v>
      </c>
      <c r="H126" s="31">
        <f ca="1">'Module C Corrected'!CZ126-'Module C Initial'!CZ126</f>
        <v>44.21999999999997</v>
      </c>
      <c r="I126" s="31">
        <f ca="1">'Module C Corrected'!DA126-'Module C Initial'!DA126</f>
        <v>1387.4800000000014</v>
      </c>
      <c r="J126" s="31">
        <f ca="1">'Module C Corrected'!DB126-'Module C Initial'!DB126</f>
        <v>3838.0299999999988</v>
      </c>
      <c r="K126" s="31">
        <f ca="1">'Module C Corrected'!DC126-'Module C Initial'!DC126</f>
        <v>4560.7599999999948</v>
      </c>
      <c r="L126" s="31">
        <f ca="1">'Module C Corrected'!DD126-'Module C Initial'!DD126</f>
        <v>2201.6800000000003</v>
      </c>
      <c r="M126" s="31">
        <f ca="1">'Module C Corrected'!DE126-'Module C Initial'!DE126</f>
        <v>261.65999999999985</v>
      </c>
      <c r="N126" s="31">
        <f ca="1">'Module C Corrected'!DF126-'Module C Initial'!DF126</f>
        <v>1175.8100000000013</v>
      </c>
      <c r="O126" s="31">
        <f ca="1">'Module C Corrected'!DG126-'Module C Initial'!DG126</f>
        <v>4352.0899999999965</v>
      </c>
      <c r="P126" s="31">
        <f ca="1">'Module C Corrected'!DH126-'Module C Initial'!DH126</f>
        <v>10414.440000000002</v>
      </c>
      <c r="Q126" s="32">
        <f ca="1">'Module C Corrected'!DI126-'Module C Initial'!DI126</f>
        <v>66.819999999999936</v>
      </c>
      <c r="R126" s="32">
        <f ca="1">'Module C Corrected'!DJ126-'Module C Initial'!DJ126</f>
        <v>10.840000000000003</v>
      </c>
      <c r="S126" s="32">
        <f ca="1">'Module C Corrected'!DK126-'Module C Initial'!DK126</f>
        <v>32.740000000000009</v>
      </c>
      <c r="T126" s="32">
        <f ca="1">'Module C Corrected'!DL126-'Module C Initial'!DL126</f>
        <v>2.2099999999999973</v>
      </c>
      <c r="U126" s="32">
        <f ca="1">'Module C Corrected'!DM126-'Module C Initial'!DM126</f>
        <v>69.37</v>
      </c>
      <c r="V126" s="32">
        <f ca="1">'Module C Corrected'!DN126-'Module C Initial'!DN126</f>
        <v>191.91000000000008</v>
      </c>
      <c r="W126" s="32">
        <f ca="1">'Module C Corrected'!DO126-'Module C Initial'!DO126</f>
        <v>228.03999999999996</v>
      </c>
      <c r="X126" s="32">
        <f ca="1">'Module C Corrected'!DP126-'Module C Initial'!DP126</f>
        <v>110.07999999999993</v>
      </c>
      <c r="Y126" s="32">
        <f ca="1">'Module C Corrected'!DQ126-'Module C Initial'!DQ126</f>
        <v>13.079999999999984</v>
      </c>
      <c r="Z126" s="32">
        <f ca="1">'Module C Corrected'!DR126-'Module C Initial'!DR126</f>
        <v>58.789999999999964</v>
      </c>
      <c r="AA126" s="32">
        <f ca="1">'Module C Corrected'!DS126-'Module C Initial'!DS126</f>
        <v>217.59999999999991</v>
      </c>
      <c r="AB126" s="32">
        <f ca="1">'Module C Corrected'!DT126-'Module C Initial'!DT126</f>
        <v>520.72000000000025</v>
      </c>
      <c r="AC126" s="31">
        <f ca="1">'Module C Corrected'!DU126-'Module C Initial'!DU126</f>
        <v>395.38000000000011</v>
      </c>
      <c r="AD126" s="31">
        <f ca="1">'Module C Corrected'!DV126-'Module C Initial'!DV126</f>
        <v>63.810000000000059</v>
      </c>
      <c r="AE126" s="31">
        <f ca="1">'Module C Corrected'!DW126-'Module C Initial'!DW126</f>
        <v>191.62999999999988</v>
      </c>
      <c r="AF126" s="31">
        <f ca="1">'Module C Corrected'!DX126-'Module C Initial'!DX126</f>
        <v>12.870000000000005</v>
      </c>
      <c r="AG126" s="31">
        <f ca="1">'Module C Corrected'!DY126-'Module C Initial'!DY126</f>
        <v>401.38999999999987</v>
      </c>
      <c r="AH126" s="31">
        <f ca="1">'Module C Corrected'!DZ126-'Module C Initial'!DZ126</f>
        <v>1103.7999999999993</v>
      </c>
      <c r="AI126" s="31">
        <f ca="1">'Module C Corrected'!EA126-'Module C Initial'!EA126</f>
        <v>1303.2100000000009</v>
      </c>
      <c r="AJ126" s="31">
        <f ca="1">'Module C Corrected'!EB126-'Module C Initial'!EB126</f>
        <v>624.45000000000073</v>
      </c>
      <c r="AK126" s="31">
        <f ca="1">'Module C Corrected'!EC126-'Module C Initial'!EC126</f>
        <v>73.649999999999977</v>
      </c>
      <c r="AL126" s="31">
        <f ca="1">'Module C Corrected'!ED126-'Module C Initial'!ED126</f>
        <v>328.32999999999993</v>
      </c>
      <c r="AM126" s="31">
        <f ca="1">'Module C Corrected'!EE126-'Module C Initial'!EE126</f>
        <v>1205.1100000000006</v>
      </c>
      <c r="AN126" s="31">
        <f ca="1">'Module C Corrected'!EF126-'Module C Initial'!EF126</f>
        <v>2860.25</v>
      </c>
      <c r="AO126" s="32">
        <f t="shared" ca="1" si="61"/>
        <v>1798.5400000000002</v>
      </c>
      <c r="AP126" s="32">
        <f t="shared" ca="1" si="61"/>
        <v>291.55999999999995</v>
      </c>
      <c r="AQ126" s="32">
        <f t="shared" ca="1" si="61"/>
        <v>879.21</v>
      </c>
      <c r="AR126" s="32">
        <f t="shared" ca="1" si="60"/>
        <v>59.299999999999969</v>
      </c>
      <c r="AS126" s="32">
        <f t="shared" ca="1" si="60"/>
        <v>1858.2400000000011</v>
      </c>
      <c r="AT126" s="32">
        <f t="shared" ca="1" si="60"/>
        <v>5133.739999999998</v>
      </c>
      <c r="AU126" s="32">
        <f t="shared" ca="1" si="59"/>
        <v>6092.0099999999957</v>
      </c>
      <c r="AV126" s="32">
        <f t="shared" ca="1" si="59"/>
        <v>2936.2100000000009</v>
      </c>
      <c r="AW126" s="32">
        <f t="shared" ca="1" si="59"/>
        <v>348.38999999999982</v>
      </c>
      <c r="AX126" s="32">
        <f t="shared" ca="1" si="59"/>
        <v>1562.9300000000012</v>
      </c>
      <c r="AY126" s="32">
        <f t="shared" ca="1" si="59"/>
        <v>5774.7999999999975</v>
      </c>
      <c r="AZ126" s="32">
        <f t="shared" ca="1" si="59"/>
        <v>13795.410000000003</v>
      </c>
      <c r="BA126" s="31">
        <f t="shared" ca="1" si="57"/>
        <v>22.19</v>
      </c>
      <c r="BB126" s="31">
        <f t="shared" ca="1" si="35"/>
        <v>3.6</v>
      </c>
      <c r="BC126" s="31">
        <f t="shared" ca="1" si="36"/>
        <v>10.87</v>
      </c>
      <c r="BD126" s="31">
        <f t="shared" ca="1" si="37"/>
        <v>0.73</v>
      </c>
      <c r="BE126" s="31">
        <f t="shared" ca="1" si="38"/>
        <v>23.04</v>
      </c>
      <c r="BF126" s="31">
        <f t="shared" ca="1" si="39"/>
        <v>63.72</v>
      </c>
      <c r="BG126" s="31">
        <f t="shared" ca="1" si="40"/>
        <v>75.72</v>
      </c>
      <c r="BH126" s="31">
        <f t="shared" ca="1" si="41"/>
        <v>36.549999999999997</v>
      </c>
      <c r="BI126" s="31">
        <f t="shared" ca="1" si="42"/>
        <v>4.34</v>
      </c>
      <c r="BJ126" s="31">
        <f t="shared" ca="1" si="43"/>
        <v>19.52</v>
      </c>
      <c r="BK126" s="31">
        <f t="shared" ca="1" si="44"/>
        <v>72.260000000000005</v>
      </c>
      <c r="BL126" s="31">
        <f t="shared" ca="1" si="45"/>
        <v>172.91</v>
      </c>
      <c r="BM126" s="32">
        <f t="shared" ca="1" si="58"/>
        <v>1820.7300000000002</v>
      </c>
      <c r="BN126" s="32">
        <f t="shared" ca="1" si="46"/>
        <v>295.15999999999997</v>
      </c>
      <c r="BO126" s="32">
        <f t="shared" ca="1" si="47"/>
        <v>890.08</v>
      </c>
      <c r="BP126" s="32">
        <f t="shared" ca="1" si="48"/>
        <v>60.029999999999966</v>
      </c>
      <c r="BQ126" s="32">
        <f t="shared" ca="1" si="49"/>
        <v>1881.2800000000011</v>
      </c>
      <c r="BR126" s="32">
        <f t="shared" ca="1" si="50"/>
        <v>5197.4599999999982</v>
      </c>
      <c r="BS126" s="32">
        <f t="shared" ca="1" si="51"/>
        <v>6167.7299999999959</v>
      </c>
      <c r="BT126" s="32">
        <f t="shared" ca="1" si="52"/>
        <v>2972.7600000000011</v>
      </c>
      <c r="BU126" s="32">
        <f t="shared" ca="1" si="53"/>
        <v>352.72999999999979</v>
      </c>
      <c r="BV126" s="32">
        <f t="shared" ca="1" si="54"/>
        <v>1582.4500000000012</v>
      </c>
      <c r="BW126" s="32">
        <f t="shared" ca="1" si="55"/>
        <v>5847.0599999999977</v>
      </c>
      <c r="BX126" s="32">
        <f t="shared" ca="1" si="56"/>
        <v>13968.320000000003</v>
      </c>
    </row>
    <row r="127" spans="1:76" x14ac:dyDescent="0.25">
      <c r="A127" t="s">
        <v>477</v>
      </c>
      <c r="B127" s="1" t="s">
        <v>99</v>
      </c>
      <c r="C127" t="str">
        <f t="shared" ca="1" si="33"/>
        <v>BCHEXP</v>
      </c>
      <c r="D127" t="str">
        <f t="shared" ca="1" si="34"/>
        <v>Alberta-BC Intertie - Export</v>
      </c>
      <c r="E127" s="31">
        <f ca="1">'Module C Corrected'!CW127-'Module C Initial'!CW127</f>
        <v>0</v>
      </c>
      <c r="F127" s="31">
        <f ca="1">'Module C Corrected'!CX127-'Module C Initial'!CX127</f>
        <v>0</v>
      </c>
      <c r="G127" s="31">
        <f ca="1">'Module C Corrected'!CY127-'Module C Initial'!CY127</f>
        <v>0</v>
      </c>
      <c r="H127" s="31">
        <f ca="1">'Module C Corrected'!CZ127-'Module C Initial'!CZ127</f>
        <v>0</v>
      </c>
      <c r="I127" s="31">
        <f ca="1">'Module C Corrected'!DA127-'Module C Initial'!DA127</f>
        <v>0</v>
      </c>
      <c r="J127" s="31">
        <f ca="1">'Module C Corrected'!DB127-'Module C Initial'!DB127</f>
        <v>0</v>
      </c>
      <c r="K127" s="31">
        <f ca="1">'Module C Corrected'!DC127-'Module C Initial'!DC127</f>
        <v>0</v>
      </c>
      <c r="L127" s="31">
        <f ca="1">'Module C Corrected'!DD127-'Module C Initial'!DD127</f>
        <v>0</v>
      </c>
      <c r="M127" s="31">
        <f ca="1">'Module C Corrected'!DE127-'Module C Initial'!DE127</f>
        <v>0</v>
      </c>
      <c r="N127" s="31">
        <f ca="1">'Module C Corrected'!DF127-'Module C Initial'!DF127</f>
        <v>0</v>
      </c>
      <c r="O127" s="31">
        <f ca="1">'Module C Corrected'!DG127-'Module C Initial'!DG127</f>
        <v>0</v>
      </c>
      <c r="P127" s="31">
        <f ca="1">'Module C Corrected'!DH127-'Module C Initial'!DH127</f>
        <v>0</v>
      </c>
      <c r="Q127" s="32">
        <f ca="1">'Module C Corrected'!DI127-'Module C Initial'!DI127</f>
        <v>0</v>
      </c>
      <c r="R127" s="32">
        <f ca="1">'Module C Corrected'!DJ127-'Module C Initial'!DJ127</f>
        <v>0</v>
      </c>
      <c r="S127" s="32">
        <f ca="1">'Module C Corrected'!DK127-'Module C Initial'!DK127</f>
        <v>0</v>
      </c>
      <c r="T127" s="32">
        <f ca="1">'Module C Corrected'!DL127-'Module C Initial'!DL127</f>
        <v>0</v>
      </c>
      <c r="U127" s="32">
        <f ca="1">'Module C Corrected'!DM127-'Module C Initial'!DM127</f>
        <v>0</v>
      </c>
      <c r="V127" s="32">
        <f ca="1">'Module C Corrected'!DN127-'Module C Initial'!DN127</f>
        <v>0</v>
      </c>
      <c r="W127" s="32">
        <f ca="1">'Module C Corrected'!DO127-'Module C Initial'!DO127</f>
        <v>0</v>
      </c>
      <c r="X127" s="32">
        <f ca="1">'Module C Corrected'!DP127-'Module C Initial'!DP127</f>
        <v>0</v>
      </c>
      <c r="Y127" s="32">
        <f ca="1">'Module C Corrected'!DQ127-'Module C Initial'!DQ127</f>
        <v>0</v>
      </c>
      <c r="Z127" s="32">
        <f ca="1">'Module C Corrected'!DR127-'Module C Initial'!DR127</f>
        <v>0</v>
      </c>
      <c r="AA127" s="32">
        <f ca="1">'Module C Corrected'!DS127-'Module C Initial'!DS127</f>
        <v>0</v>
      </c>
      <c r="AB127" s="32">
        <f ca="1">'Module C Corrected'!DT127-'Module C Initial'!DT127</f>
        <v>0</v>
      </c>
      <c r="AC127" s="31">
        <f ca="1">'Module C Corrected'!DU127-'Module C Initial'!DU127</f>
        <v>0</v>
      </c>
      <c r="AD127" s="31">
        <f ca="1">'Module C Corrected'!DV127-'Module C Initial'!DV127</f>
        <v>0</v>
      </c>
      <c r="AE127" s="31">
        <f ca="1">'Module C Corrected'!DW127-'Module C Initial'!DW127</f>
        <v>0</v>
      </c>
      <c r="AF127" s="31">
        <f ca="1">'Module C Corrected'!DX127-'Module C Initial'!DX127</f>
        <v>0</v>
      </c>
      <c r="AG127" s="31">
        <f ca="1">'Module C Corrected'!DY127-'Module C Initial'!DY127</f>
        <v>0</v>
      </c>
      <c r="AH127" s="31">
        <f ca="1">'Module C Corrected'!DZ127-'Module C Initial'!DZ127</f>
        <v>0</v>
      </c>
      <c r="AI127" s="31">
        <f ca="1">'Module C Corrected'!EA127-'Module C Initial'!EA127</f>
        <v>0</v>
      </c>
      <c r="AJ127" s="31">
        <f ca="1">'Module C Corrected'!EB127-'Module C Initial'!EB127</f>
        <v>0</v>
      </c>
      <c r="AK127" s="31">
        <f ca="1">'Module C Corrected'!EC127-'Module C Initial'!EC127</f>
        <v>0</v>
      </c>
      <c r="AL127" s="31">
        <f ca="1">'Module C Corrected'!ED127-'Module C Initial'!ED127</f>
        <v>0</v>
      </c>
      <c r="AM127" s="31">
        <f ca="1">'Module C Corrected'!EE127-'Module C Initial'!EE127</f>
        <v>0</v>
      </c>
      <c r="AN127" s="31">
        <f ca="1">'Module C Corrected'!EF127-'Module C Initial'!EF127</f>
        <v>0</v>
      </c>
      <c r="AO127" s="32">
        <f t="shared" ca="1" si="61"/>
        <v>0</v>
      </c>
      <c r="AP127" s="32">
        <f t="shared" ca="1" si="61"/>
        <v>0</v>
      </c>
      <c r="AQ127" s="32">
        <f t="shared" ca="1" si="61"/>
        <v>0</v>
      </c>
      <c r="AR127" s="32">
        <f t="shared" ca="1" si="60"/>
        <v>0</v>
      </c>
      <c r="AS127" s="32">
        <f t="shared" ca="1" si="60"/>
        <v>0</v>
      </c>
      <c r="AT127" s="32">
        <f t="shared" ca="1" si="60"/>
        <v>0</v>
      </c>
      <c r="AU127" s="32">
        <f t="shared" ca="1" si="59"/>
        <v>0</v>
      </c>
      <c r="AV127" s="32">
        <f t="shared" ca="1" si="59"/>
        <v>0</v>
      </c>
      <c r="AW127" s="32">
        <f t="shared" ca="1" si="59"/>
        <v>0</v>
      </c>
      <c r="AX127" s="32">
        <f t="shared" ca="1" si="59"/>
        <v>0</v>
      </c>
      <c r="AY127" s="32">
        <f t="shared" ca="1" si="59"/>
        <v>0</v>
      </c>
      <c r="AZ127" s="32">
        <f t="shared" ca="1" si="59"/>
        <v>0</v>
      </c>
      <c r="BA127" s="31">
        <f t="shared" ca="1" si="57"/>
        <v>0</v>
      </c>
      <c r="BB127" s="31">
        <f t="shared" ca="1" si="35"/>
        <v>0</v>
      </c>
      <c r="BC127" s="31">
        <f t="shared" ca="1" si="36"/>
        <v>0</v>
      </c>
      <c r="BD127" s="31">
        <f t="shared" ca="1" si="37"/>
        <v>0</v>
      </c>
      <c r="BE127" s="31">
        <f t="shared" ca="1" si="38"/>
        <v>0</v>
      </c>
      <c r="BF127" s="31">
        <f t="shared" ca="1" si="39"/>
        <v>0</v>
      </c>
      <c r="BG127" s="31">
        <f t="shared" ca="1" si="40"/>
        <v>0</v>
      </c>
      <c r="BH127" s="31">
        <f t="shared" ca="1" si="41"/>
        <v>0</v>
      </c>
      <c r="BI127" s="31">
        <f t="shared" ca="1" si="42"/>
        <v>0</v>
      </c>
      <c r="BJ127" s="31">
        <f t="shared" ca="1" si="43"/>
        <v>0</v>
      </c>
      <c r="BK127" s="31">
        <f t="shared" ca="1" si="44"/>
        <v>0</v>
      </c>
      <c r="BL127" s="31">
        <f t="shared" ca="1" si="45"/>
        <v>0</v>
      </c>
      <c r="BM127" s="32">
        <f t="shared" ca="1" si="58"/>
        <v>0</v>
      </c>
      <c r="BN127" s="32">
        <f t="shared" ca="1" si="46"/>
        <v>0</v>
      </c>
      <c r="BO127" s="32">
        <f t="shared" ca="1" si="47"/>
        <v>0</v>
      </c>
      <c r="BP127" s="32">
        <f t="shared" ca="1" si="48"/>
        <v>0</v>
      </c>
      <c r="BQ127" s="32">
        <f t="shared" ca="1" si="49"/>
        <v>0</v>
      </c>
      <c r="BR127" s="32">
        <f t="shared" ca="1" si="50"/>
        <v>0</v>
      </c>
      <c r="BS127" s="32">
        <f t="shared" ca="1" si="51"/>
        <v>0</v>
      </c>
      <c r="BT127" s="32">
        <f t="shared" ca="1" si="52"/>
        <v>0</v>
      </c>
      <c r="BU127" s="32">
        <f t="shared" ca="1" si="53"/>
        <v>0</v>
      </c>
      <c r="BV127" s="32">
        <f t="shared" ca="1" si="54"/>
        <v>0</v>
      </c>
      <c r="BW127" s="32">
        <f t="shared" ca="1" si="55"/>
        <v>0</v>
      </c>
      <c r="BX127" s="32">
        <f t="shared" ca="1" si="56"/>
        <v>0</v>
      </c>
    </row>
    <row r="128" spans="1:76" x14ac:dyDescent="0.25">
      <c r="A128" t="s">
        <v>477</v>
      </c>
      <c r="B128" s="1" t="s">
        <v>100</v>
      </c>
      <c r="C128" t="str">
        <f t="shared" ca="1" si="33"/>
        <v>SPCEXP</v>
      </c>
      <c r="D128" t="str">
        <f t="shared" ca="1" si="34"/>
        <v>Alberta-Saskatchewan Intertie - Export</v>
      </c>
      <c r="E128" s="31">
        <f ca="1">'Module C Corrected'!CW128-'Module C Initial'!CW128</f>
        <v>0</v>
      </c>
      <c r="F128" s="31">
        <f ca="1">'Module C Corrected'!CX128-'Module C Initial'!CX128</f>
        <v>0</v>
      </c>
      <c r="G128" s="31">
        <f ca="1">'Module C Corrected'!CY128-'Module C Initial'!CY128</f>
        <v>0</v>
      </c>
      <c r="H128" s="31">
        <f ca="1">'Module C Corrected'!CZ128-'Module C Initial'!CZ128</f>
        <v>0</v>
      </c>
      <c r="I128" s="31">
        <f ca="1">'Module C Corrected'!DA128-'Module C Initial'!DA128</f>
        <v>0</v>
      </c>
      <c r="J128" s="31">
        <f ca="1">'Module C Corrected'!DB128-'Module C Initial'!DB128</f>
        <v>0</v>
      </c>
      <c r="K128" s="31">
        <f ca="1">'Module C Corrected'!DC128-'Module C Initial'!DC128</f>
        <v>0</v>
      </c>
      <c r="L128" s="31">
        <f ca="1">'Module C Corrected'!DD128-'Module C Initial'!DD128</f>
        <v>0</v>
      </c>
      <c r="M128" s="31">
        <f ca="1">'Module C Corrected'!DE128-'Module C Initial'!DE128</f>
        <v>0</v>
      </c>
      <c r="N128" s="31">
        <f ca="1">'Module C Corrected'!DF128-'Module C Initial'!DF128</f>
        <v>0</v>
      </c>
      <c r="O128" s="31">
        <f ca="1">'Module C Corrected'!DG128-'Module C Initial'!DG128</f>
        <v>0</v>
      </c>
      <c r="P128" s="31">
        <f ca="1">'Module C Corrected'!DH128-'Module C Initial'!DH128</f>
        <v>0</v>
      </c>
      <c r="Q128" s="32">
        <f ca="1">'Module C Corrected'!DI128-'Module C Initial'!DI128</f>
        <v>0</v>
      </c>
      <c r="R128" s="32">
        <f ca="1">'Module C Corrected'!DJ128-'Module C Initial'!DJ128</f>
        <v>0</v>
      </c>
      <c r="S128" s="32">
        <f ca="1">'Module C Corrected'!DK128-'Module C Initial'!DK128</f>
        <v>0</v>
      </c>
      <c r="T128" s="32">
        <f ca="1">'Module C Corrected'!DL128-'Module C Initial'!DL128</f>
        <v>0</v>
      </c>
      <c r="U128" s="32">
        <f ca="1">'Module C Corrected'!DM128-'Module C Initial'!DM128</f>
        <v>0</v>
      </c>
      <c r="V128" s="32">
        <f ca="1">'Module C Corrected'!DN128-'Module C Initial'!DN128</f>
        <v>0</v>
      </c>
      <c r="W128" s="32">
        <f ca="1">'Module C Corrected'!DO128-'Module C Initial'!DO128</f>
        <v>0</v>
      </c>
      <c r="X128" s="32">
        <f ca="1">'Module C Corrected'!DP128-'Module C Initial'!DP128</f>
        <v>0</v>
      </c>
      <c r="Y128" s="32">
        <f ca="1">'Module C Corrected'!DQ128-'Module C Initial'!DQ128</f>
        <v>0</v>
      </c>
      <c r="Z128" s="32">
        <f ca="1">'Module C Corrected'!DR128-'Module C Initial'!DR128</f>
        <v>0</v>
      </c>
      <c r="AA128" s="32">
        <f ca="1">'Module C Corrected'!DS128-'Module C Initial'!DS128</f>
        <v>0</v>
      </c>
      <c r="AB128" s="32">
        <f ca="1">'Module C Corrected'!DT128-'Module C Initial'!DT128</f>
        <v>0</v>
      </c>
      <c r="AC128" s="31">
        <f ca="1">'Module C Corrected'!DU128-'Module C Initial'!DU128</f>
        <v>0</v>
      </c>
      <c r="AD128" s="31">
        <f ca="1">'Module C Corrected'!DV128-'Module C Initial'!DV128</f>
        <v>0</v>
      </c>
      <c r="AE128" s="31">
        <f ca="1">'Module C Corrected'!DW128-'Module C Initial'!DW128</f>
        <v>0</v>
      </c>
      <c r="AF128" s="31">
        <f ca="1">'Module C Corrected'!DX128-'Module C Initial'!DX128</f>
        <v>0</v>
      </c>
      <c r="AG128" s="31">
        <f ca="1">'Module C Corrected'!DY128-'Module C Initial'!DY128</f>
        <v>0</v>
      </c>
      <c r="AH128" s="31">
        <f ca="1">'Module C Corrected'!DZ128-'Module C Initial'!DZ128</f>
        <v>0</v>
      </c>
      <c r="AI128" s="31">
        <f ca="1">'Module C Corrected'!EA128-'Module C Initial'!EA128</f>
        <v>0</v>
      </c>
      <c r="AJ128" s="31">
        <f ca="1">'Module C Corrected'!EB128-'Module C Initial'!EB128</f>
        <v>0</v>
      </c>
      <c r="AK128" s="31">
        <f ca="1">'Module C Corrected'!EC128-'Module C Initial'!EC128</f>
        <v>0</v>
      </c>
      <c r="AL128" s="31">
        <f ca="1">'Module C Corrected'!ED128-'Module C Initial'!ED128</f>
        <v>0</v>
      </c>
      <c r="AM128" s="31">
        <f ca="1">'Module C Corrected'!EE128-'Module C Initial'!EE128</f>
        <v>0</v>
      </c>
      <c r="AN128" s="31">
        <f ca="1">'Module C Corrected'!EF128-'Module C Initial'!EF128</f>
        <v>0</v>
      </c>
      <c r="AO128" s="32">
        <f t="shared" ca="1" si="61"/>
        <v>0</v>
      </c>
      <c r="AP128" s="32">
        <f t="shared" ca="1" si="61"/>
        <v>0</v>
      </c>
      <c r="AQ128" s="32">
        <f t="shared" ca="1" si="61"/>
        <v>0</v>
      </c>
      <c r="AR128" s="32">
        <f t="shared" ca="1" si="60"/>
        <v>0</v>
      </c>
      <c r="AS128" s="32">
        <f t="shared" ca="1" si="60"/>
        <v>0</v>
      </c>
      <c r="AT128" s="32">
        <f t="shared" ca="1" si="60"/>
        <v>0</v>
      </c>
      <c r="AU128" s="32">
        <f t="shared" ca="1" si="59"/>
        <v>0</v>
      </c>
      <c r="AV128" s="32">
        <f t="shared" ca="1" si="59"/>
        <v>0</v>
      </c>
      <c r="AW128" s="32">
        <f t="shared" ca="1" si="59"/>
        <v>0</v>
      </c>
      <c r="AX128" s="32">
        <f t="shared" ca="1" si="59"/>
        <v>0</v>
      </c>
      <c r="AY128" s="32">
        <f t="shared" ca="1" si="59"/>
        <v>0</v>
      </c>
      <c r="AZ128" s="32">
        <f t="shared" ca="1" si="59"/>
        <v>0</v>
      </c>
      <c r="BA128" s="31">
        <f t="shared" ca="1" si="57"/>
        <v>0</v>
      </c>
      <c r="BB128" s="31">
        <f t="shared" ca="1" si="35"/>
        <v>0</v>
      </c>
      <c r="BC128" s="31">
        <f t="shared" ca="1" si="36"/>
        <v>0</v>
      </c>
      <c r="BD128" s="31">
        <f t="shared" ca="1" si="37"/>
        <v>0</v>
      </c>
      <c r="BE128" s="31">
        <f t="shared" ca="1" si="38"/>
        <v>0</v>
      </c>
      <c r="BF128" s="31">
        <f t="shared" ca="1" si="39"/>
        <v>0</v>
      </c>
      <c r="BG128" s="31">
        <f t="shared" ca="1" si="40"/>
        <v>0</v>
      </c>
      <c r="BH128" s="31">
        <f t="shared" ca="1" si="41"/>
        <v>0</v>
      </c>
      <c r="BI128" s="31">
        <f t="shared" ca="1" si="42"/>
        <v>0</v>
      </c>
      <c r="BJ128" s="31">
        <f t="shared" ca="1" si="43"/>
        <v>0</v>
      </c>
      <c r="BK128" s="31">
        <f t="shared" ca="1" si="44"/>
        <v>0</v>
      </c>
      <c r="BL128" s="31">
        <f t="shared" ca="1" si="45"/>
        <v>0</v>
      </c>
      <c r="BM128" s="32">
        <f t="shared" ca="1" si="58"/>
        <v>0</v>
      </c>
      <c r="BN128" s="32">
        <f t="shared" ca="1" si="46"/>
        <v>0</v>
      </c>
      <c r="BO128" s="32">
        <f t="shared" ca="1" si="47"/>
        <v>0</v>
      </c>
      <c r="BP128" s="32">
        <f t="shared" ca="1" si="48"/>
        <v>0</v>
      </c>
      <c r="BQ128" s="32">
        <f t="shared" ca="1" si="49"/>
        <v>0</v>
      </c>
      <c r="BR128" s="32">
        <f t="shared" ca="1" si="50"/>
        <v>0</v>
      </c>
      <c r="BS128" s="32">
        <f t="shared" ca="1" si="51"/>
        <v>0</v>
      </c>
      <c r="BT128" s="32">
        <f t="shared" ca="1" si="52"/>
        <v>0</v>
      </c>
      <c r="BU128" s="32">
        <f t="shared" ca="1" si="53"/>
        <v>0</v>
      </c>
      <c r="BV128" s="32">
        <f t="shared" ca="1" si="54"/>
        <v>0</v>
      </c>
      <c r="BW128" s="32">
        <f t="shared" ca="1" si="55"/>
        <v>0</v>
      </c>
      <c r="BX128" s="32">
        <f t="shared" ca="1" si="56"/>
        <v>0</v>
      </c>
    </row>
    <row r="129" spans="1:76" x14ac:dyDescent="0.25">
      <c r="A129" t="s">
        <v>545</v>
      </c>
      <c r="B129" s="1" t="s">
        <v>301</v>
      </c>
      <c r="C129" t="str">
        <f t="shared" ca="1" si="33"/>
        <v>ST1</v>
      </c>
      <c r="D129" t="str">
        <f t="shared" ca="1" si="34"/>
        <v>Sturgeon #1</v>
      </c>
      <c r="E129" s="31">
        <f ca="1">'Module C Corrected'!CW129-'Module C Initial'!CW129</f>
        <v>0</v>
      </c>
      <c r="F129" s="31">
        <f ca="1">'Module C Corrected'!CX129-'Module C Initial'!CX129</f>
        <v>0</v>
      </c>
      <c r="G129" s="31">
        <f ca="1">'Module C Corrected'!CY129-'Module C Initial'!CY129</f>
        <v>0</v>
      </c>
      <c r="H129" s="31">
        <f ca="1">'Module C Corrected'!CZ129-'Module C Initial'!CZ129</f>
        <v>0</v>
      </c>
      <c r="I129" s="31">
        <f ca="1">'Module C Corrected'!DA129-'Module C Initial'!DA129</f>
        <v>0</v>
      </c>
      <c r="J129" s="31">
        <f ca="1">'Module C Corrected'!DB129-'Module C Initial'!DB129</f>
        <v>0</v>
      </c>
      <c r="K129" s="31">
        <f ca="1">'Module C Corrected'!DC129-'Module C Initial'!DC129</f>
        <v>0</v>
      </c>
      <c r="L129" s="31">
        <f ca="1">'Module C Corrected'!DD129-'Module C Initial'!DD129</f>
        <v>0</v>
      </c>
      <c r="M129" s="31">
        <f ca="1">'Module C Corrected'!DE129-'Module C Initial'!DE129</f>
        <v>0</v>
      </c>
      <c r="N129" s="31">
        <f ca="1">'Module C Corrected'!DF129-'Module C Initial'!DF129</f>
        <v>0</v>
      </c>
      <c r="O129" s="31">
        <f ca="1">'Module C Corrected'!DG129-'Module C Initial'!DG129</f>
        <v>0</v>
      </c>
      <c r="P129" s="31">
        <f ca="1">'Module C Corrected'!DH129-'Module C Initial'!DH129</f>
        <v>0</v>
      </c>
      <c r="Q129" s="32">
        <f ca="1">'Module C Corrected'!DI129-'Module C Initial'!DI129</f>
        <v>0</v>
      </c>
      <c r="R129" s="32">
        <f ca="1">'Module C Corrected'!DJ129-'Module C Initial'!DJ129</f>
        <v>0</v>
      </c>
      <c r="S129" s="32">
        <f ca="1">'Module C Corrected'!DK129-'Module C Initial'!DK129</f>
        <v>0</v>
      </c>
      <c r="T129" s="32">
        <f ca="1">'Module C Corrected'!DL129-'Module C Initial'!DL129</f>
        <v>0</v>
      </c>
      <c r="U129" s="32">
        <f ca="1">'Module C Corrected'!DM129-'Module C Initial'!DM129</f>
        <v>0</v>
      </c>
      <c r="V129" s="32">
        <f ca="1">'Module C Corrected'!DN129-'Module C Initial'!DN129</f>
        <v>0</v>
      </c>
      <c r="W129" s="32">
        <f ca="1">'Module C Corrected'!DO129-'Module C Initial'!DO129</f>
        <v>0</v>
      </c>
      <c r="X129" s="32">
        <f ca="1">'Module C Corrected'!DP129-'Module C Initial'!DP129</f>
        <v>0</v>
      </c>
      <c r="Y129" s="32">
        <f ca="1">'Module C Corrected'!DQ129-'Module C Initial'!DQ129</f>
        <v>0</v>
      </c>
      <c r="Z129" s="32">
        <f ca="1">'Module C Corrected'!DR129-'Module C Initial'!DR129</f>
        <v>0</v>
      </c>
      <c r="AA129" s="32">
        <f ca="1">'Module C Corrected'!DS129-'Module C Initial'!DS129</f>
        <v>0</v>
      </c>
      <c r="AB129" s="32">
        <f ca="1">'Module C Corrected'!DT129-'Module C Initial'!DT129</f>
        <v>0</v>
      </c>
      <c r="AC129" s="31">
        <f ca="1">'Module C Corrected'!DU129-'Module C Initial'!DU129</f>
        <v>0</v>
      </c>
      <c r="AD129" s="31">
        <f ca="1">'Module C Corrected'!DV129-'Module C Initial'!DV129</f>
        <v>0</v>
      </c>
      <c r="AE129" s="31">
        <f ca="1">'Module C Corrected'!DW129-'Module C Initial'!DW129</f>
        <v>0</v>
      </c>
      <c r="AF129" s="31">
        <f ca="1">'Module C Corrected'!DX129-'Module C Initial'!DX129</f>
        <v>0</v>
      </c>
      <c r="AG129" s="31">
        <f ca="1">'Module C Corrected'!DY129-'Module C Initial'!DY129</f>
        <v>0</v>
      </c>
      <c r="AH129" s="31">
        <f ca="1">'Module C Corrected'!DZ129-'Module C Initial'!DZ129</f>
        <v>0</v>
      </c>
      <c r="AI129" s="31">
        <f ca="1">'Module C Corrected'!EA129-'Module C Initial'!EA129</f>
        <v>0</v>
      </c>
      <c r="AJ129" s="31">
        <f ca="1">'Module C Corrected'!EB129-'Module C Initial'!EB129</f>
        <v>0</v>
      </c>
      <c r="AK129" s="31">
        <f ca="1">'Module C Corrected'!EC129-'Module C Initial'!EC129</f>
        <v>0</v>
      </c>
      <c r="AL129" s="31">
        <f ca="1">'Module C Corrected'!ED129-'Module C Initial'!ED129</f>
        <v>0</v>
      </c>
      <c r="AM129" s="31">
        <f ca="1">'Module C Corrected'!EE129-'Module C Initial'!EE129</f>
        <v>0</v>
      </c>
      <c r="AN129" s="31">
        <f ca="1">'Module C Corrected'!EF129-'Module C Initial'!EF129</f>
        <v>0</v>
      </c>
      <c r="AO129" s="32">
        <f t="shared" ca="1" si="61"/>
        <v>0</v>
      </c>
      <c r="AP129" s="32">
        <f t="shared" ca="1" si="61"/>
        <v>0</v>
      </c>
      <c r="AQ129" s="32">
        <f t="shared" ca="1" si="61"/>
        <v>0</v>
      </c>
      <c r="AR129" s="32">
        <f t="shared" ca="1" si="60"/>
        <v>0</v>
      </c>
      <c r="AS129" s="32">
        <f t="shared" ca="1" si="60"/>
        <v>0</v>
      </c>
      <c r="AT129" s="32">
        <f t="shared" ca="1" si="60"/>
        <v>0</v>
      </c>
      <c r="AU129" s="32">
        <f t="shared" ca="1" si="59"/>
        <v>0</v>
      </c>
      <c r="AV129" s="32">
        <f t="shared" ca="1" si="59"/>
        <v>0</v>
      </c>
      <c r="AW129" s="32">
        <f t="shared" ca="1" si="59"/>
        <v>0</v>
      </c>
      <c r="AX129" s="32">
        <f t="shared" ca="1" si="59"/>
        <v>0</v>
      </c>
      <c r="AY129" s="32">
        <f t="shared" ca="1" si="59"/>
        <v>0</v>
      </c>
      <c r="AZ129" s="32">
        <f t="shared" ca="1" si="59"/>
        <v>0</v>
      </c>
      <c r="BA129" s="31">
        <f t="shared" ca="1" si="57"/>
        <v>0</v>
      </c>
      <c r="BB129" s="31">
        <f t="shared" ca="1" si="35"/>
        <v>0</v>
      </c>
      <c r="BC129" s="31">
        <f t="shared" ca="1" si="36"/>
        <v>0</v>
      </c>
      <c r="BD129" s="31">
        <f t="shared" ca="1" si="37"/>
        <v>0</v>
      </c>
      <c r="BE129" s="31">
        <f t="shared" ca="1" si="38"/>
        <v>0</v>
      </c>
      <c r="BF129" s="31">
        <f t="shared" ca="1" si="39"/>
        <v>0</v>
      </c>
      <c r="BG129" s="31">
        <f t="shared" ca="1" si="40"/>
        <v>0</v>
      </c>
      <c r="BH129" s="31">
        <f t="shared" ca="1" si="41"/>
        <v>0</v>
      </c>
      <c r="BI129" s="31">
        <f t="shared" ca="1" si="42"/>
        <v>0</v>
      </c>
      <c r="BJ129" s="31">
        <f t="shared" ca="1" si="43"/>
        <v>0</v>
      </c>
      <c r="BK129" s="31">
        <f t="shared" ca="1" si="44"/>
        <v>0</v>
      </c>
      <c r="BL129" s="31">
        <f t="shared" ca="1" si="45"/>
        <v>0</v>
      </c>
      <c r="BM129" s="32">
        <f t="shared" ca="1" si="58"/>
        <v>0</v>
      </c>
      <c r="BN129" s="32">
        <f t="shared" ca="1" si="46"/>
        <v>0</v>
      </c>
      <c r="BO129" s="32">
        <f t="shared" ca="1" si="47"/>
        <v>0</v>
      </c>
      <c r="BP129" s="32">
        <f t="shared" ca="1" si="48"/>
        <v>0</v>
      </c>
      <c r="BQ129" s="32">
        <f t="shared" ca="1" si="49"/>
        <v>0</v>
      </c>
      <c r="BR129" s="32">
        <f t="shared" ca="1" si="50"/>
        <v>0</v>
      </c>
      <c r="BS129" s="32">
        <f t="shared" ca="1" si="51"/>
        <v>0</v>
      </c>
      <c r="BT129" s="32">
        <f t="shared" ca="1" si="52"/>
        <v>0</v>
      </c>
      <c r="BU129" s="32">
        <f t="shared" ca="1" si="53"/>
        <v>0</v>
      </c>
      <c r="BV129" s="32">
        <f t="shared" ca="1" si="54"/>
        <v>0</v>
      </c>
      <c r="BW129" s="32">
        <f t="shared" ca="1" si="55"/>
        <v>0</v>
      </c>
      <c r="BX129" s="32">
        <f t="shared" ca="1" si="56"/>
        <v>0</v>
      </c>
    </row>
    <row r="130" spans="1:76" x14ac:dyDescent="0.25">
      <c r="A130" t="s">
        <v>545</v>
      </c>
      <c r="B130" s="1" t="s">
        <v>302</v>
      </c>
      <c r="C130" t="str">
        <f t="shared" ca="1" si="33"/>
        <v>ST2</v>
      </c>
      <c r="D130" t="str">
        <f t="shared" ca="1" si="34"/>
        <v>Sturgeon #2</v>
      </c>
      <c r="E130" s="31">
        <f ca="1">'Module C Corrected'!CW130-'Module C Initial'!CW130</f>
        <v>0</v>
      </c>
      <c r="F130" s="31">
        <f ca="1">'Module C Corrected'!CX130-'Module C Initial'!CX130</f>
        <v>0</v>
      </c>
      <c r="G130" s="31">
        <f ca="1">'Module C Corrected'!CY130-'Module C Initial'!CY130</f>
        <v>0</v>
      </c>
      <c r="H130" s="31">
        <f ca="1">'Module C Corrected'!CZ130-'Module C Initial'!CZ130</f>
        <v>0</v>
      </c>
      <c r="I130" s="31">
        <f ca="1">'Module C Corrected'!DA130-'Module C Initial'!DA130</f>
        <v>0</v>
      </c>
      <c r="J130" s="31">
        <f ca="1">'Module C Corrected'!DB130-'Module C Initial'!DB130</f>
        <v>0</v>
      </c>
      <c r="K130" s="31">
        <f ca="1">'Module C Corrected'!DC130-'Module C Initial'!DC130</f>
        <v>0</v>
      </c>
      <c r="L130" s="31">
        <f ca="1">'Module C Corrected'!DD130-'Module C Initial'!DD130</f>
        <v>0</v>
      </c>
      <c r="M130" s="31">
        <f ca="1">'Module C Corrected'!DE130-'Module C Initial'!DE130</f>
        <v>0</v>
      </c>
      <c r="N130" s="31">
        <f ca="1">'Module C Corrected'!DF130-'Module C Initial'!DF130</f>
        <v>0</v>
      </c>
      <c r="O130" s="31">
        <f ca="1">'Module C Corrected'!DG130-'Module C Initial'!DG130</f>
        <v>0</v>
      </c>
      <c r="P130" s="31">
        <f ca="1">'Module C Corrected'!DH130-'Module C Initial'!DH130</f>
        <v>0</v>
      </c>
      <c r="Q130" s="32">
        <f ca="1">'Module C Corrected'!DI130-'Module C Initial'!DI130</f>
        <v>0</v>
      </c>
      <c r="R130" s="32">
        <f ca="1">'Module C Corrected'!DJ130-'Module C Initial'!DJ130</f>
        <v>0</v>
      </c>
      <c r="S130" s="32">
        <f ca="1">'Module C Corrected'!DK130-'Module C Initial'!DK130</f>
        <v>0</v>
      </c>
      <c r="T130" s="32">
        <f ca="1">'Module C Corrected'!DL130-'Module C Initial'!DL130</f>
        <v>0</v>
      </c>
      <c r="U130" s="32">
        <f ca="1">'Module C Corrected'!DM130-'Module C Initial'!DM130</f>
        <v>0</v>
      </c>
      <c r="V130" s="32">
        <f ca="1">'Module C Corrected'!DN130-'Module C Initial'!DN130</f>
        <v>0</v>
      </c>
      <c r="W130" s="32">
        <f ca="1">'Module C Corrected'!DO130-'Module C Initial'!DO130</f>
        <v>0</v>
      </c>
      <c r="X130" s="32">
        <f ca="1">'Module C Corrected'!DP130-'Module C Initial'!DP130</f>
        <v>0</v>
      </c>
      <c r="Y130" s="32">
        <f ca="1">'Module C Corrected'!DQ130-'Module C Initial'!DQ130</f>
        <v>0</v>
      </c>
      <c r="Z130" s="32">
        <f ca="1">'Module C Corrected'!DR130-'Module C Initial'!DR130</f>
        <v>0</v>
      </c>
      <c r="AA130" s="32">
        <f ca="1">'Module C Corrected'!DS130-'Module C Initial'!DS130</f>
        <v>0</v>
      </c>
      <c r="AB130" s="32">
        <f ca="1">'Module C Corrected'!DT130-'Module C Initial'!DT130</f>
        <v>0</v>
      </c>
      <c r="AC130" s="31">
        <f ca="1">'Module C Corrected'!DU130-'Module C Initial'!DU130</f>
        <v>0</v>
      </c>
      <c r="AD130" s="31">
        <f ca="1">'Module C Corrected'!DV130-'Module C Initial'!DV130</f>
        <v>0</v>
      </c>
      <c r="AE130" s="31">
        <f ca="1">'Module C Corrected'!DW130-'Module C Initial'!DW130</f>
        <v>0</v>
      </c>
      <c r="AF130" s="31">
        <f ca="1">'Module C Corrected'!DX130-'Module C Initial'!DX130</f>
        <v>0</v>
      </c>
      <c r="AG130" s="31">
        <f ca="1">'Module C Corrected'!DY130-'Module C Initial'!DY130</f>
        <v>0</v>
      </c>
      <c r="AH130" s="31">
        <f ca="1">'Module C Corrected'!DZ130-'Module C Initial'!DZ130</f>
        <v>0</v>
      </c>
      <c r="AI130" s="31">
        <f ca="1">'Module C Corrected'!EA130-'Module C Initial'!EA130</f>
        <v>0</v>
      </c>
      <c r="AJ130" s="31">
        <f ca="1">'Module C Corrected'!EB130-'Module C Initial'!EB130</f>
        <v>0</v>
      </c>
      <c r="AK130" s="31">
        <f ca="1">'Module C Corrected'!EC130-'Module C Initial'!EC130</f>
        <v>0</v>
      </c>
      <c r="AL130" s="31">
        <f ca="1">'Module C Corrected'!ED130-'Module C Initial'!ED130</f>
        <v>0</v>
      </c>
      <c r="AM130" s="31">
        <f ca="1">'Module C Corrected'!EE130-'Module C Initial'!EE130</f>
        <v>0</v>
      </c>
      <c r="AN130" s="31">
        <f ca="1">'Module C Corrected'!EF130-'Module C Initial'!EF130</f>
        <v>0</v>
      </c>
      <c r="AO130" s="32">
        <f t="shared" ca="1" si="61"/>
        <v>0</v>
      </c>
      <c r="AP130" s="32">
        <f t="shared" ca="1" si="61"/>
        <v>0</v>
      </c>
      <c r="AQ130" s="32">
        <f t="shared" ca="1" si="61"/>
        <v>0</v>
      </c>
      <c r="AR130" s="32">
        <f t="shared" ca="1" si="60"/>
        <v>0</v>
      </c>
      <c r="AS130" s="32">
        <f t="shared" ca="1" si="60"/>
        <v>0</v>
      </c>
      <c r="AT130" s="32">
        <f t="shared" ca="1" si="60"/>
        <v>0</v>
      </c>
      <c r="AU130" s="32">
        <f t="shared" ca="1" si="59"/>
        <v>0</v>
      </c>
      <c r="AV130" s="32">
        <f t="shared" ca="1" si="59"/>
        <v>0</v>
      </c>
      <c r="AW130" s="32">
        <f t="shared" ca="1" si="59"/>
        <v>0</v>
      </c>
      <c r="AX130" s="32">
        <f t="shared" ca="1" si="59"/>
        <v>0</v>
      </c>
      <c r="AY130" s="32">
        <f t="shared" ca="1" si="59"/>
        <v>0</v>
      </c>
      <c r="AZ130" s="32">
        <f t="shared" ca="1" si="59"/>
        <v>0</v>
      </c>
      <c r="BA130" s="31">
        <f t="shared" ca="1" si="57"/>
        <v>0</v>
      </c>
      <c r="BB130" s="31">
        <f t="shared" ca="1" si="35"/>
        <v>0</v>
      </c>
      <c r="BC130" s="31">
        <f t="shared" ca="1" si="36"/>
        <v>0</v>
      </c>
      <c r="BD130" s="31">
        <f t="shared" ca="1" si="37"/>
        <v>0</v>
      </c>
      <c r="BE130" s="31">
        <f t="shared" ca="1" si="38"/>
        <v>0</v>
      </c>
      <c r="BF130" s="31">
        <f t="shared" ca="1" si="39"/>
        <v>0</v>
      </c>
      <c r="BG130" s="31">
        <f t="shared" ca="1" si="40"/>
        <v>0</v>
      </c>
      <c r="BH130" s="31">
        <f t="shared" ca="1" si="41"/>
        <v>0</v>
      </c>
      <c r="BI130" s="31">
        <f t="shared" ca="1" si="42"/>
        <v>0</v>
      </c>
      <c r="BJ130" s="31">
        <f t="shared" ca="1" si="43"/>
        <v>0</v>
      </c>
      <c r="BK130" s="31">
        <f t="shared" ca="1" si="44"/>
        <v>0</v>
      </c>
      <c r="BL130" s="31">
        <f t="shared" ca="1" si="45"/>
        <v>0</v>
      </c>
      <c r="BM130" s="32">
        <f t="shared" ca="1" si="58"/>
        <v>0</v>
      </c>
      <c r="BN130" s="32">
        <f t="shared" ca="1" si="46"/>
        <v>0</v>
      </c>
      <c r="BO130" s="32">
        <f t="shared" ca="1" si="47"/>
        <v>0</v>
      </c>
      <c r="BP130" s="32">
        <f t="shared" ca="1" si="48"/>
        <v>0</v>
      </c>
      <c r="BQ130" s="32">
        <f t="shared" ca="1" si="49"/>
        <v>0</v>
      </c>
      <c r="BR130" s="32">
        <f t="shared" ca="1" si="50"/>
        <v>0</v>
      </c>
      <c r="BS130" s="32">
        <f t="shared" ca="1" si="51"/>
        <v>0</v>
      </c>
      <c r="BT130" s="32">
        <f t="shared" ca="1" si="52"/>
        <v>0</v>
      </c>
      <c r="BU130" s="32">
        <f t="shared" ca="1" si="53"/>
        <v>0</v>
      </c>
      <c r="BV130" s="32">
        <f t="shared" ca="1" si="54"/>
        <v>0</v>
      </c>
      <c r="BW130" s="32">
        <f t="shared" ca="1" si="55"/>
        <v>0</v>
      </c>
      <c r="BX130" s="32">
        <f t="shared" ca="1" si="56"/>
        <v>0</v>
      </c>
    </row>
    <row r="131" spans="1:76" x14ac:dyDescent="0.25">
      <c r="A131" t="s">
        <v>438</v>
      </c>
      <c r="B131" s="1" t="s">
        <v>65</v>
      </c>
      <c r="C131" t="str">
        <f t="shared" ca="1" si="33"/>
        <v>TAB1</v>
      </c>
      <c r="D131" t="str">
        <f t="shared" ca="1" si="34"/>
        <v>Taber Wind Facility</v>
      </c>
      <c r="E131" s="31">
        <f ca="1">'Module C Corrected'!CW131-'Module C Initial'!CW131</f>
        <v>-4604.4400000000023</v>
      </c>
      <c r="F131" s="31">
        <f ca="1">'Module C Corrected'!CX131-'Module C Initial'!CX131</f>
        <v>-2767.2899999999972</v>
      </c>
      <c r="G131" s="31">
        <f ca="1">'Module C Corrected'!CY131-'Module C Initial'!CY131</f>
        <v>-4571.4400000000023</v>
      </c>
      <c r="H131" s="31">
        <f ca="1">'Module C Corrected'!CZ131-'Module C Initial'!CZ131</f>
        <v>-7458.6599999999962</v>
      </c>
      <c r="I131" s="31">
        <f ca="1">'Module C Corrected'!DA131-'Module C Initial'!DA131</f>
        <v>-5937.4599999999991</v>
      </c>
      <c r="J131" s="31">
        <f ca="1">'Module C Corrected'!DB131-'Module C Initial'!DB131</f>
        <v>-3429.41</v>
      </c>
      <c r="K131" s="31">
        <f ca="1">'Module C Corrected'!DC131-'Module C Initial'!DC131</f>
        <v>-2160.119999999999</v>
      </c>
      <c r="L131" s="31">
        <f ca="1">'Module C Corrected'!DD131-'Module C Initial'!DD131</f>
        <v>-2297.4700000000012</v>
      </c>
      <c r="M131" s="31">
        <f ca="1">'Module C Corrected'!DE131-'Module C Initial'!DE131</f>
        <v>-2068.8600000000006</v>
      </c>
      <c r="N131" s="31">
        <f ca="1">'Module C Corrected'!DF131-'Module C Initial'!DF131</f>
        <v>-3061.6800000000003</v>
      </c>
      <c r="O131" s="31">
        <f ca="1">'Module C Corrected'!DG131-'Module C Initial'!DG131</f>
        <v>-3593.1300000000047</v>
      </c>
      <c r="P131" s="31">
        <f ca="1">'Module C Corrected'!DH131-'Module C Initial'!DH131</f>
        <v>-7307.2699999999895</v>
      </c>
      <c r="Q131" s="32">
        <f ca="1">'Module C Corrected'!DI131-'Module C Initial'!DI131</f>
        <v>-230.22000000000025</v>
      </c>
      <c r="R131" s="32">
        <f ca="1">'Module C Corrected'!DJ131-'Module C Initial'!DJ131</f>
        <v>-138.3599999999999</v>
      </c>
      <c r="S131" s="32">
        <f ca="1">'Module C Corrected'!DK131-'Module C Initial'!DK131</f>
        <v>-228.57999999999993</v>
      </c>
      <c r="T131" s="32">
        <f ca="1">'Module C Corrected'!DL131-'Module C Initial'!DL131</f>
        <v>-372.94000000000005</v>
      </c>
      <c r="U131" s="32">
        <f ca="1">'Module C Corrected'!DM131-'Module C Initial'!DM131</f>
        <v>-296.87000000000035</v>
      </c>
      <c r="V131" s="32">
        <f ca="1">'Module C Corrected'!DN131-'Module C Initial'!DN131</f>
        <v>-171.47000000000003</v>
      </c>
      <c r="W131" s="32">
        <f ca="1">'Module C Corrected'!DO131-'Module C Initial'!DO131</f>
        <v>-108.0100000000001</v>
      </c>
      <c r="X131" s="32">
        <f ca="1">'Module C Corrected'!DP131-'Module C Initial'!DP131</f>
        <v>-114.87000000000012</v>
      </c>
      <c r="Y131" s="32">
        <f ca="1">'Module C Corrected'!DQ131-'Module C Initial'!DQ131</f>
        <v>-103.45000000000005</v>
      </c>
      <c r="Z131" s="32">
        <f ca="1">'Module C Corrected'!DR131-'Module C Initial'!DR131</f>
        <v>-153.09000000000015</v>
      </c>
      <c r="AA131" s="32">
        <f ca="1">'Module C Corrected'!DS131-'Module C Initial'!DS131</f>
        <v>-179.66000000000008</v>
      </c>
      <c r="AB131" s="32">
        <f ca="1">'Module C Corrected'!DT131-'Module C Initial'!DT131</f>
        <v>-365.36000000000013</v>
      </c>
      <c r="AC131" s="31">
        <f ca="1">'Module C Corrected'!DU131-'Module C Initial'!DU131</f>
        <v>-1362.3099999999995</v>
      </c>
      <c r="AD131" s="31">
        <f ca="1">'Module C Corrected'!DV131-'Module C Initial'!DV131</f>
        <v>-814.05000000000018</v>
      </c>
      <c r="AE131" s="31">
        <f ca="1">'Module C Corrected'!DW131-'Module C Initial'!DW131</f>
        <v>-1337.7700000000004</v>
      </c>
      <c r="AF131" s="31">
        <f ca="1">'Module C Corrected'!DX131-'Module C Initial'!DX131</f>
        <v>-2170</v>
      </c>
      <c r="AG131" s="31">
        <f ca="1">'Module C Corrected'!DY131-'Module C Initial'!DY131</f>
        <v>-1717.67</v>
      </c>
      <c r="AH131" s="31">
        <f ca="1">'Module C Corrected'!DZ131-'Module C Initial'!DZ131</f>
        <v>-986.28000000000065</v>
      </c>
      <c r="AI131" s="31">
        <f ca="1">'Module C Corrected'!EA131-'Module C Initial'!EA131</f>
        <v>-617.23999999999978</v>
      </c>
      <c r="AJ131" s="31">
        <f ca="1">'Module C Corrected'!EB131-'Module C Initial'!EB131</f>
        <v>-651.61999999999989</v>
      </c>
      <c r="AK131" s="31">
        <f ca="1">'Module C Corrected'!EC131-'Module C Initial'!EC131</f>
        <v>-582.3799999999992</v>
      </c>
      <c r="AL131" s="31">
        <f ca="1">'Module C Corrected'!ED131-'Module C Initial'!ED131</f>
        <v>-854.94000000000051</v>
      </c>
      <c r="AM131" s="31">
        <f ca="1">'Module C Corrected'!EE131-'Module C Initial'!EE131</f>
        <v>-994.94999999999891</v>
      </c>
      <c r="AN131" s="31">
        <f ca="1">'Module C Corrected'!EF131-'Module C Initial'!EF131</f>
        <v>-2006.8899999999994</v>
      </c>
      <c r="AO131" s="32">
        <f t="shared" ca="1" si="61"/>
        <v>-6196.9700000000021</v>
      </c>
      <c r="AP131" s="32">
        <f t="shared" ca="1" si="61"/>
        <v>-3719.6999999999971</v>
      </c>
      <c r="AQ131" s="32">
        <f t="shared" ca="1" si="61"/>
        <v>-6137.7900000000027</v>
      </c>
      <c r="AR131" s="32">
        <f t="shared" ca="1" si="60"/>
        <v>-10001.599999999997</v>
      </c>
      <c r="AS131" s="32">
        <f t="shared" ca="1" si="60"/>
        <v>-7952</v>
      </c>
      <c r="AT131" s="32">
        <f t="shared" ca="1" si="60"/>
        <v>-4587.1600000000008</v>
      </c>
      <c r="AU131" s="32">
        <f t="shared" ca="1" si="59"/>
        <v>-2885.369999999999</v>
      </c>
      <c r="AV131" s="32">
        <f t="shared" ca="1" si="59"/>
        <v>-3063.9600000000009</v>
      </c>
      <c r="AW131" s="32">
        <f t="shared" ca="1" si="59"/>
        <v>-2754.6899999999996</v>
      </c>
      <c r="AX131" s="32">
        <f t="shared" ca="1" si="59"/>
        <v>-4069.7100000000009</v>
      </c>
      <c r="AY131" s="32">
        <f t="shared" ca="1" si="59"/>
        <v>-4767.7400000000034</v>
      </c>
      <c r="AZ131" s="32">
        <f t="shared" ca="1" si="59"/>
        <v>-9679.5199999999895</v>
      </c>
      <c r="BA131" s="31">
        <f t="shared" ca="1" si="57"/>
        <v>-76.45</v>
      </c>
      <c r="BB131" s="31">
        <f t="shared" ca="1" si="35"/>
        <v>-45.94</v>
      </c>
      <c r="BC131" s="31">
        <f t="shared" ca="1" si="36"/>
        <v>-75.900000000000006</v>
      </c>
      <c r="BD131" s="31">
        <f t="shared" ca="1" si="37"/>
        <v>-123.83</v>
      </c>
      <c r="BE131" s="31">
        <f t="shared" ca="1" si="38"/>
        <v>-98.58</v>
      </c>
      <c r="BF131" s="31">
        <f t="shared" ca="1" si="39"/>
        <v>-56.94</v>
      </c>
      <c r="BG131" s="31">
        <f t="shared" ca="1" si="40"/>
        <v>-35.86</v>
      </c>
      <c r="BH131" s="31">
        <f t="shared" ca="1" si="41"/>
        <v>-38.14</v>
      </c>
      <c r="BI131" s="31">
        <f t="shared" ca="1" si="42"/>
        <v>-34.35</v>
      </c>
      <c r="BJ131" s="31">
        <f t="shared" ca="1" si="43"/>
        <v>-50.83</v>
      </c>
      <c r="BK131" s="31">
        <f t="shared" ca="1" si="44"/>
        <v>-59.66</v>
      </c>
      <c r="BL131" s="31">
        <f t="shared" ca="1" si="45"/>
        <v>-121.32</v>
      </c>
      <c r="BM131" s="32">
        <f t="shared" ca="1" si="58"/>
        <v>-6273.4200000000019</v>
      </c>
      <c r="BN131" s="32">
        <f t="shared" ca="1" si="46"/>
        <v>-3765.6399999999971</v>
      </c>
      <c r="BO131" s="32">
        <f t="shared" ca="1" si="47"/>
        <v>-6213.6900000000023</v>
      </c>
      <c r="BP131" s="32">
        <f t="shared" ca="1" si="48"/>
        <v>-10125.429999999997</v>
      </c>
      <c r="BQ131" s="32">
        <f t="shared" ca="1" si="49"/>
        <v>-8050.58</v>
      </c>
      <c r="BR131" s="32">
        <f t="shared" ca="1" si="50"/>
        <v>-4644.1000000000004</v>
      </c>
      <c r="BS131" s="32">
        <f t="shared" ca="1" si="51"/>
        <v>-2921.2299999999991</v>
      </c>
      <c r="BT131" s="32">
        <f t="shared" ca="1" si="52"/>
        <v>-3102.1000000000008</v>
      </c>
      <c r="BU131" s="32">
        <f t="shared" ca="1" si="53"/>
        <v>-2789.0399999999995</v>
      </c>
      <c r="BV131" s="32">
        <f t="shared" ca="1" si="54"/>
        <v>-4120.5400000000009</v>
      </c>
      <c r="BW131" s="32">
        <f t="shared" ca="1" si="55"/>
        <v>-4827.4000000000033</v>
      </c>
      <c r="BX131" s="32">
        <f t="shared" ca="1" si="56"/>
        <v>-9800.8399999999892</v>
      </c>
    </row>
    <row r="132" spans="1:76" x14ac:dyDescent="0.25">
      <c r="A132" t="s">
        <v>515</v>
      </c>
      <c r="B132" s="1" t="s">
        <v>118</v>
      </c>
      <c r="C132" t="str">
        <f t="shared" ca="1" si="33"/>
        <v>TAY1</v>
      </c>
      <c r="D132" t="str">
        <f t="shared" ca="1" si="34"/>
        <v>Taylor Hydro Facility</v>
      </c>
      <c r="E132" s="31">
        <f ca="1">'Module C Corrected'!CW132-'Module C Initial'!CW132</f>
        <v>0</v>
      </c>
      <c r="F132" s="31">
        <f ca="1">'Module C Corrected'!CX132-'Module C Initial'!CX132</f>
        <v>0</v>
      </c>
      <c r="G132" s="31">
        <f ca="1">'Module C Corrected'!CY132-'Module C Initial'!CY132</f>
        <v>0</v>
      </c>
      <c r="H132" s="31">
        <f ca="1">'Module C Corrected'!CZ132-'Module C Initial'!CZ132</f>
        <v>0</v>
      </c>
      <c r="I132" s="31">
        <f ca="1">'Module C Corrected'!DA132-'Module C Initial'!DA132</f>
        <v>347.79999999999927</v>
      </c>
      <c r="J132" s="31">
        <f ca="1">'Module C Corrected'!DB132-'Module C Initial'!DB132</f>
        <v>75.949999999999818</v>
      </c>
      <c r="K132" s="31">
        <f ca="1">'Module C Corrected'!DC132-'Module C Initial'!DC132</f>
        <v>244.07999999999993</v>
      </c>
      <c r="L132" s="31">
        <f ca="1">'Module C Corrected'!DD132-'Module C Initial'!DD132</f>
        <v>282.20000000000073</v>
      </c>
      <c r="M132" s="31">
        <f ca="1">'Module C Corrected'!DE132-'Module C Initial'!DE132</f>
        <v>164.97999999999956</v>
      </c>
      <c r="N132" s="31">
        <f ca="1">'Module C Corrected'!DF132-'Module C Initial'!DF132</f>
        <v>46.680000000000064</v>
      </c>
      <c r="O132" s="31">
        <f ca="1">'Module C Corrected'!DG132-'Module C Initial'!DG132</f>
        <v>0</v>
      </c>
      <c r="P132" s="31">
        <f ca="1">'Module C Corrected'!DH132-'Module C Initial'!DH132</f>
        <v>0</v>
      </c>
      <c r="Q132" s="32">
        <f ca="1">'Module C Corrected'!DI132-'Module C Initial'!DI132</f>
        <v>0</v>
      </c>
      <c r="R132" s="32">
        <f ca="1">'Module C Corrected'!DJ132-'Module C Initial'!DJ132</f>
        <v>0</v>
      </c>
      <c r="S132" s="32">
        <f ca="1">'Module C Corrected'!DK132-'Module C Initial'!DK132</f>
        <v>0</v>
      </c>
      <c r="T132" s="32">
        <f ca="1">'Module C Corrected'!DL132-'Module C Initial'!DL132</f>
        <v>0</v>
      </c>
      <c r="U132" s="32">
        <f ca="1">'Module C Corrected'!DM132-'Module C Initial'!DM132</f>
        <v>17.389999999999986</v>
      </c>
      <c r="V132" s="32">
        <f ca="1">'Module C Corrected'!DN132-'Module C Initial'!DN132</f>
        <v>3.7999999999999972</v>
      </c>
      <c r="W132" s="32">
        <f ca="1">'Module C Corrected'!DO132-'Module C Initial'!DO132</f>
        <v>12.199999999999989</v>
      </c>
      <c r="X132" s="32">
        <f ca="1">'Module C Corrected'!DP132-'Module C Initial'!DP132</f>
        <v>14.1099999999999</v>
      </c>
      <c r="Y132" s="32">
        <f ca="1">'Module C Corrected'!DQ132-'Module C Initial'!DQ132</f>
        <v>8.25</v>
      </c>
      <c r="Z132" s="32">
        <f ca="1">'Module C Corrected'!DR132-'Module C Initial'!DR132</f>
        <v>2.3299999999999983</v>
      </c>
      <c r="AA132" s="32">
        <f ca="1">'Module C Corrected'!DS132-'Module C Initial'!DS132</f>
        <v>0</v>
      </c>
      <c r="AB132" s="32">
        <f ca="1">'Module C Corrected'!DT132-'Module C Initial'!DT132</f>
        <v>0</v>
      </c>
      <c r="AC132" s="31">
        <f ca="1">'Module C Corrected'!DU132-'Module C Initial'!DU132</f>
        <v>0</v>
      </c>
      <c r="AD132" s="31">
        <f ca="1">'Module C Corrected'!DV132-'Module C Initial'!DV132</f>
        <v>0</v>
      </c>
      <c r="AE132" s="31">
        <f ca="1">'Module C Corrected'!DW132-'Module C Initial'!DW132</f>
        <v>0</v>
      </c>
      <c r="AF132" s="31">
        <f ca="1">'Module C Corrected'!DX132-'Module C Initial'!DX132</f>
        <v>0</v>
      </c>
      <c r="AG132" s="31">
        <f ca="1">'Module C Corrected'!DY132-'Module C Initial'!DY132</f>
        <v>100.61000000000013</v>
      </c>
      <c r="AH132" s="31">
        <f ca="1">'Module C Corrected'!DZ132-'Module C Initial'!DZ132</f>
        <v>21.840000000000032</v>
      </c>
      <c r="AI132" s="31">
        <f ca="1">'Module C Corrected'!EA132-'Module C Initial'!EA132</f>
        <v>69.75</v>
      </c>
      <c r="AJ132" s="31">
        <f ca="1">'Module C Corrected'!EB132-'Module C Initial'!EB132</f>
        <v>80.039999999999964</v>
      </c>
      <c r="AK132" s="31">
        <f ca="1">'Module C Corrected'!EC132-'Module C Initial'!EC132</f>
        <v>46.450000000000045</v>
      </c>
      <c r="AL132" s="31">
        <f ca="1">'Module C Corrected'!ED132-'Module C Initial'!ED132</f>
        <v>13.03000000000003</v>
      </c>
      <c r="AM132" s="31">
        <f ca="1">'Module C Corrected'!EE132-'Module C Initial'!EE132</f>
        <v>0</v>
      </c>
      <c r="AN132" s="31">
        <f ca="1">'Module C Corrected'!EF132-'Module C Initial'!EF132</f>
        <v>0</v>
      </c>
      <c r="AO132" s="32">
        <f t="shared" ca="1" si="61"/>
        <v>0</v>
      </c>
      <c r="AP132" s="32">
        <f t="shared" ca="1" si="61"/>
        <v>0</v>
      </c>
      <c r="AQ132" s="32">
        <f t="shared" ca="1" si="61"/>
        <v>0</v>
      </c>
      <c r="AR132" s="32">
        <f t="shared" ca="1" si="60"/>
        <v>0</v>
      </c>
      <c r="AS132" s="32">
        <f t="shared" ca="1" si="60"/>
        <v>465.79999999999939</v>
      </c>
      <c r="AT132" s="32">
        <f t="shared" ca="1" si="60"/>
        <v>101.58999999999985</v>
      </c>
      <c r="AU132" s="32">
        <f t="shared" ca="1" si="59"/>
        <v>326.02999999999992</v>
      </c>
      <c r="AV132" s="32">
        <f t="shared" ca="1" si="59"/>
        <v>376.35000000000059</v>
      </c>
      <c r="AW132" s="32">
        <f t="shared" ca="1" si="59"/>
        <v>219.67999999999961</v>
      </c>
      <c r="AX132" s="32">
        <f t="shared" ref="AX132:AZ142" ca="1" si="62">N132+Z132+AL132</f>
        <v>62.040000000000092</v>
      </c>
      <c r="AY132" s="32">
        <f t="shared" ca="1" si="62"/>
        <v>0</v>
      </c>
      <c r="AZ132" s="32">
        <f t="shared" ca="1" si="62"/>
        <v>0</v>
      </c>
      <c r="BA132" s="31">
        <f t="shared" ca="1" si="57"/>
        <v>0</v>
      </c>
      <c r="BB132" s="31">
        <f t="shared" ca="1" si="35"/>
        <v>0</v>
      </c>
      <c r="BC132" s="31">
        <f t="shared" ca="1" si="36"/>
        <v>0</v>
      </c>
      <c r="BD132" s="31">
        <f t="shared" ca="1" si="37"/>
        <v>0</v>
      </c>
      <c r="BE132" s="31">
        <f t="shared" ca="1" si="38"/>
        <v>5.77</v>
      </c>
      <c r="BF132" s="31">
        <f t="shared" ca="1" si="39"/>
        <v>1.26</v>
      </c>
      <c r="BG132" s="31">
        <f t="shared" ca="1" si="40"/>
        <v>4.05</v>
      </c>
      <c r="BH132" s="31">
        <f t="shared" ca="1" si="41"/>
        <v>4.6900000000000004</v>
      </c>
      <c r="BI132" s="31">
        <f t="shared" ca="1" si="42"/>
        <v>2.74</v>
      </c>
      <c r="BJ132" s="31">
        <f t="shared" ca="1" si="43"/>
        <v>0.78</v>
      </c>
      <c r="BK132" s="31">
        <f t="shared" ca="1" si="44"/>
        <v>0</v>
      </c>
      <c r="BL132" s="31">
        <f t="shared" ca="1" si="45"/>
        <v>0</v>
      </c>
      <c r="BM132" s="32">
        <f t="shared" ca="1" si="58"/>
        <v>0</v>
      </c>
      <c r="BN132" s="32">
        <f t="shared" ca="1" si="46"/>
        <v>0</v>
      </c>
      <c r="BO132" s="32">
        <f t="shared" ca="1" si="47"/>
        <v>0</v>
      </c>
      <c r="BP132" s="32">
        <f t="shared" ca="1" si="48"/>
        <v>0</v>
      </c>
      <c r="BQ132" s="32">
        <f t="shared" ca="1" si="49"/>
        <v>471.56999999999937</v>
      </c>
      <c r="BR132" s="32">
        <f t="shared" ca="1" si="50"/>
        <v>102.84999999999985</v>
      </c>
      <c r="BS132" s="32">
        <f t="shared" ca="1" si="51"/>
        <v>330.07999999999993</v>
      </c>
      <c r="BT132" s="32">
        <f t="shared" ca="1" si="52"/>
        <v>381.04000000000059</v>
      </c>
      <c r="BU132" s="32">
        <f t="shared" ca="1" si="53"/>
        <v>222.41999999999962</v>
      </c>
      <c r="BV132" s="32">
        <f t="shared" ca="1" si="54"/>
        <v>62.820000000000093</v>
      </c>
      <c r="BW132" s="32">
        <f t="shared" ca="1" si="55"/>
        <v>0</v>
      </c>
      <c r="BX132" s="32">
        <f t="shared" ca="1" si="56"/>
        <v>0</v>
      </c>
    </row>
    <row r="133" spans="1:76" x14ac:dyDescent="0.25">
      <c r="A133" t="s">
        <v>515</v>
      </c>
      <c r="B133" s="1" t="s">
        <v>303</v>
      </c>
      <c r="C133" t="str">
        <f t="shared" ref="C133:C142" ca="1" si="63">VLOOKUP($B133,LocationLookup,2,FALSE)</f>
        <v>TAY2</v>
      </c>
      <c r="D133" t="str">
        <f t="shared" ref="D133:D142" ca="1" si="64">VLOOKUP($C133,LossFactorLookup,2,FALSE)</f>
        <v>Taylor Wind Facility</v>
      </c>
      <c r="E133" s="31">
        <f ca="1">'Module C Corrected'!CW133-'Module C Initial'!CW133</f>
        <v>154.59999999999991</v>
      </c>
      <c r="F133" s="31">
        <f ca="1">'Module C Corrected'!CX133-'Module C Initial'!CX133</f>
        <v>136.39999999999998</v>
      </c>
      <c r="G133" s="31">
        <f ca="1">'Module C Corrected'!CY133-'Module C Initial'!CY133</f>
        <v>119.82</v>
      </c>
      <c r="H133" s="31">
        <f ca="1">'Module C Corrected'!CZ133-'Module C Initial'!CZ133</f>
        <v>185.22999999999996</v>
      </c>
      <c r="I133" s="31">
        <f ca="1">'Module C Corrected'!DA133-'Module C Initial'!DA133</f>
        <v>210.13</v>
      </c>
      <c r="J133" s="31">
        <f ca="1">'Module C Corrected'!DB133-'Module C Initial'!DB133</f>
        <v>110.72000000000006</v>
      </c>
      <c r="K133" s="31">
        <f ca="1">'Module C Corrected'!DC133-'Module C Initial'!DC133</f>
        <v>78.260000000000005</v>
      </c>
      <c r="L133" s="31">
        <f ca="1">'Module C Corrected'!DD133-'Module C Initial'!DD133</f>
        <v>67.430000000000007</v>
      </c>
      <c r="M133" s="31">
        <f ca="1">'Module C Corrected'!DE133-'Module C Initial'!DE133</f>
        <v>50.349999999999966</v>
      </c>
      <c r="N133" s="31">
        <f ca="1">'Module C Corrected'!DF133-'Module C Initial'!DF133</f>
        <v>75.969999999999956</v>
      </c>
      <c r="O133" s="31">
        <f ca="1">'Module C Corrected'!DG133-'Module C Initial'!DG133</f>
        <v>117.74999999999997</v>
      </c>
      <c r="P133" s="31">
        <f ca="1">'Module C Corrected'!DH133-'Module C Initial'!DH133</f>
        <v>211.95999999999998</v>
      </c>
      <c r="Q133" s="32">
        <f ca="1">'Module C Corrected'!DI133-'Module C Initial'!DI133</f>
        <v>7.73</v>
      </c>
      <c r="R133" s="32">
        <f ca="1">'Module C Corrected'!DJ133-'Module C Initial'!DJ133</f>
        <v>6.82</v>
      </c>
      <c r="S133" s="32">
        <f ca="1">'Module C Corrected'!DK133-'Module C Initial'!DK133</f>
        <v>5.9899999999999984</v>
      </c>
      <c r="T133" s="32">
        <f ca="1">'Module C Corrected'!DL133-'Module C Initial'!DL133</f>
        <v>9.2600000000000016</v>
      </c>
      <c r="U133" s="32">
        <f ca="1">'Module C Corrected'!DM133-'Module C Initial'!DM133</f>
        <v>10.510000000000002</v>
      </c>
      <c r="V133" s="32">
        <f ca="1">'Module C Corrected'!DN133-'Module C Initial'!DN133</f>
        <v>5.5400000000000009</v>
      </c>
      <c r="W133" s="32">
        <f ca="1">'Module C Corrected'!DO133-'Module C Initial'!DO133</f>
        <v>3.91</v>
      </c>
      <c r="X133" s="32">
        <f ca="1">'Module C Corrected'!DP133-'Module C Initial'!DP133</f>
        <v>3.37</v>
      </c>
      <c r="Y133" s="32">
        <f ca="1">'Module C Corrected'!DQ133-'Module C Initial'!DQ133</f>
        <v>2.52</v>
      </c>
      <c r="Z133" s="32">
        <f ca="1">'Module C Corrected'!DR133-'Module C Initial'!DR133</f>
        <v>3.7999999999999989</v>
      </c>
      <c r="AA133" s="32">
        <f ca="1">'Module C Corrected'!DS133-'Module C Initial'!DS133</f>
        <v>5.89</v>
      </c>
      <c r="AB133" s="32">
        <f ca="1">'Module C Corrected'!DT133-'Module C Initial'!DT133</f>
        <v>10.589999999999998</v>
      </c>
      <c r="AC133" s="31">
        <f ca="1">'Module C Corrected'!DU133-'Module C Initial'!DU133</f>
        <v>45.75</v>
      </c>
      <c r="AD133" s="31">
        <f ca="1">'Module C Corrected'!DV133-'Module C Initial'!DV133</f>
        <v>40.13000000000001</v>
      </c>
      <c r="AE133" s="31">
        <f ca="1">'Module C Corrected'!DW133-'Module C Initial'!DW133</f>
        <v>35.070000000000007</v>
      </c>
      <c r="AF133" s="31">
        <f ca="1">'Module C Corrected'!DX133-'Module C Initial'!DX133</f>
        <v>53.89</v>
      </c>
      <c r="AG133" s="31">
        <f ca="1">'Module C Corrected'!DY133-'Module C Initial'!DY133</f>
        <v>60.789999999999992</v>
      </c>
      <c r="AH133" s="31">
        <f ca="1">'Module C Corrected'!DZ133-'Module C Initial'!DZ133</f>
        <v>31.840000000000003</v>
      </c>
      <c r="AI133" s="31">
        <f ca="1">'Module C Corrected'!EA133-'Module C Initial'!EA133</f>
        <v>22.37</v>
      </c>
      <c r="AJ133" s="31">
        <f ca="1">'Module C Corrected'!EB133-'Module C Initial'!EB133</f>
        <v>19.13</v>
      </c>
      <c r="AK133" s="31">
        <f ca="1">'Module C Corrected'!EC133-'Module C Initial'!EC133</f>
        <v>14.170000000000002</v>
      </c>
      <c r="AL133" s="31">
        <f ca="1">'Module C Corrected'!ED133-'Module C Initial'!ED133</f>
        <v>21.220000000000002</v>
      </c>
      <c r="AM133" s="31">
        <f ca="1">'Module C Corrected'!EE133-'Module C Initial'!EE133</f>
        <v>32.61</v>
      </c>
      <c r="AN133" s="31">
        <f ca="1">'Module C Corrected'!EF133-'Module C Initial'!EF133</f>
        <v>58.209999999999994</v>
      </c>
      <c r="AO133" s="32">
        <f t="shared" ca="1" si="61"/>
        <v>208.0799999999999</v>
      </c>
      <c r="AP133" s="32">
        <f t="shared" ca="1" si="61"/>
        <v>183.34999999999997</v>
      </c>
      <c r="AQ133" s="32">
        <f t="shared" ca="1" si="61"/>
        <v>160.88</v>
      </c>
      <c r="AR133" s="32">
        <f t="shared" ca="1" si="60"/>
        <v>248.37999999999994</v>
      </c>
      <c r="AS133" s="32">
        <f t="shared" ca="1" si="60"/>
        <v>281.42999999999995</v>
      </c>
      <c r="AT133" s="32">
        <f t="shared" ca="1" si="60"/>
        <v>148.10000000000008</v>
      </c>
      <c r="AU133" s="32">
        <f t="shared" ca="1" si="60"/>
        <v>104.54</v>
      </c>
      <c r="AV133" s="32">
        <f t="shared" ca="1" si="60"/>
        <v>89.93</v>
      </c>
      <c r="AW133" s="32">
        <f t="shared" ca="1" si="60"/>
        <v>67.039999999999964</v>
      </c>
      <c r="AX133" s="32">
        <f t="shared" ca="1" si="62"/>
        <v>100.98999999999995</v>
      </c>
      <c r="AY133" s="32">
        <f t="shared" ca="1" si="62"/>
        <v>156.24999999999997</v>
      </c>
      <c r="AZ133" s="32">
        <f t="shared" ca="1" si="62"/>
        <v>280.76</v>
      </c>
      <c r="BA133" s="31">
        <f t="shared" ca="1" si="57"/>
        <v>2.57</v>
      </c>
      <c r="BB133" s="31">
        <f t="shared" ref="BB133:BB142" ca="1" si="65">ROUND(F133*BB$3,2)</f>
        <v>2.2599999999999998</v>
      </c>
      <c r="BC133" s="31">
        <f t="shared" ref="BC133:BC142" ca="1" si="66">ROUND(G133*BC$3,2)</f>
        <v>1.99</v>
      </c>
      <c r="BD133" s="31">
        <f t="shared" ref="BD133:BD142" ca="1" si="67">ROUND(H133*BD$3,2)</f>
        <v>3.08</v>
      </c>
      <c r="BE133" s="31">
        <f t="shared" ref="BE133:BE142" ca="1" si="68">ROUND(I133*BE$3,2)</f>
        <v>3.49</v>
      </c>
      <c r="BF133" s="31">
        <f t="shared" ref="BF133:BF142" ca="1" si="69">ROUND(J133*BF$3,2)</f>
        <v>1.84</v>
      </c>
      <c r="BG133" s="31">
        <f t="shared" ref="BG133:BG142" ca="1" si="70">ROUND(K133*BG$3,2)</f>
        <v>1.3</v>
      </c>
      <c r="BH133" s="31">
        <f t="shared" ref="BH133:BH142" ca="1" si="71">ROUND(L133*BH$3,2)</f>
        <v>1.1200000000000001</v>
      </c>
      <c r="BI133" s="31">
        <f t="shared" ref="BI133:BI142" ca="1" si="72">ROUND(M133*BI$3,2)</f>
        <v>0.84</v>
      </c>
      <c r="BJ133" s="31">
        <f t="shared" ref="BJ133:BJ142" ca="1" si="73">ROUND(N133*BJ$3,2)</f>
        <v>1.26</v>
      </c>
      <c r="BK133" s="31">
        <f t="shared" ref="BK133:BK142" ca="1" si="74">ROUND(O133*BK$3,2)</f>
        <v>1.95</v>
      </c>
      <c r="BL133" s="31">
        <f t="shared" ref="BL133:BL142" ca="1" si="75">ROUND(P133*BL$3,2)</f>
        <v>3.52</v>
      </c>
      <c r="BM133" s="32">
        <f t="shared" ca="1" si="58"/>
        <v>210.64999999999989</v>
      </c>
      <c r="BN133" s="32">
        <f t="shared" ref="BN133:BN142" ca="1" si="76">AP133+BB133</f>
        <v>185.60999999999996</v>
      </c>
      <c r="BO133" s="32">
        <f t="shared" ref="BO133:BO142" ca="1" si="77">AQ133+BC133</f>
        <v>162.87</v>
      </c>
      <c r="BP133" s="32">
        <f t="shared" ref="BP133:BP142" ca="1" si="78">AR133+BD133</f>
        <v>251.45999999999995</v>
      </c>
      <c r="BQ133" s="32">
        <f t="shared" ref="BQ133:BQ142" ca="1" si="79">AS133+BE133</f>
        <v>284.91999999999996</v>
      </c>
      <c r="BR133" s="32">
        <f t="shared" ref="BR133:BR142" ca="1" si="80">AT133+BF133</f>
        <v>149.94000000000008</v>
      </c>
      <c r="BS133" s="32">
        <f t="shared" ref="BS133:BS142" ca="1" si="81">AU133+BG133</f>
        <v>105.84</v>
      </c>
      <c r="BT133" s="32">
        <f t="shared" ref="BT133:BT142" ca="1" si="82">AV133+BH133</f>
        <v>91.050000000000011</v>
      </c>
      <c r="BU133" s="32">
        <f t="shared" ref="BU133:BU142" ca="1" si="83">AW133+BI133</f>
        <v>67.879999999999967</v>
      </c>
      <c r="BV133" s="32">
        <f t="shared" ref="BV133:BV142" ca="1" si="84">AX133+BJ133</f>
        <v>102.24999999999996</v>
      </c>
      <c r="BW133" s="32">
        <f t="shared" ref="BW133:BW142" ca="1" si="85">AY133+BK133</f>
        <v>158.19999999999996</v>
      </c>
      <c r="BX133" s="32">
        <f t="shared" ref="BX133:BX142" ca="1" si="86">AZ133+BL133</f>
        <v>284.27999999999997</v>
      </c>
    </row>
    <row r="134" spans="1:76" x14ac:dyDescent="0.25">
      <c r="A134" t="s">
        <v>441</v>
      </c>
      <c r="B134" s="1" t="s">
        <v>141</v>
      </c>
      <c r="C134" t="str">
        <f t="shared" ca="1" si="63"/>
        <v>TC01</v>
      </c>
      <c r="D134" t="str">
        <f t="shared" ca="1" si="64"/>
        <v>Carseland Industrial System</v>
      </c>
      <c r="E134" s="31">
        <f ca="1">'Module C Corrected'!CW134-'Module C Initial'!CW134</f>
        <v>208.5399999999936</v>
      </c>
      <c r="F134" s="31">
        <f ca="1">'Module C Corrected'!CX134-'Module C Initial'!CX134</f>
        <v>174.47999999999593</v>
      </c>
      <c r="G134" s="31">
        <f ca="1">'Module C Corrected'!CY134-'Module C Initial'!CY134</f>
        <v>168.04000000000815</v>
      </c>
      <c r="H134" s="31">
        <f ca="1">'Module C Corrected'!CZ134-'Module C Initial'!CZ134</f>
        <v>216.06999999999243</v>
      </c>
      <c r="I134" s="31">
        <f ca="1">'Module C Corrected'!DA134-'Module C Initial'!DA134</f>
        <v>707.76999999996042</v>
      </c>
      <c r="J134" s="31">
        <f ca="1">'Module C Corrected'!DB134-'Module C Initial'!DB134</f>
        <v>234.85000000000582</v>
      </c>
      <c r="K134" s="31">
        <f ca="1">'Module C Corrected'!DC134-'Module C Initial'!DC134</f>
        <v>182.51999999998952</v>
      </c>
      <c r="L134" s="31">
        <f ca="1">'Module C Corrected'!DD134-'Module C Initial'!DD134</f>
        <v>182.58000000000175</v>
      </c>
      <c r="M134" s="31">
        <f ca="1">'Module C Corrected'!DE134-'Module C Initial'!DE134</f>
        <v>130.22999999999593</v>
      </c>
      <c r="N134" s="31">
        <f ca="1">'Module C Corrected'!DF134-'Module C Initial'!DF134</f>
        <v>90.970000000001164</v>
      </c>
      <c r="O134" s="31">
        <f ca="1">'Module C Corrected'!DG134-'Module C Initial'!DG134</f>
        <v>220.76000000000931</v>
      </c>
      <c r="P134" s="31">
        <f ca="1">'Module C Corrected'!DH134-'Module C Initial'!DH134</f>
        <v>238.82000000000698</v>
      </c>
      <c r="Q134" s="32">
        <f ca="1">'Module C Corrected'!DI134-'Module C Initial'!DI134</f>
        <v>10.429999999999382</v>
      </c>
      <c r="R134" s="32">
        <f ca="1">'Module C Corrected'!DJ134-'Module C Initial'!DJ134</f>
        <v>8.7200000000002547</v>
      </c>
      <c r="S134" s="32">
        <f ca="1">'Module C Corrected'!DK134-'Module C Initial'!DK134</f>
        <v>8.4000000000005457</v>
      </c>
      <c r="T134" s="32">
        <f ca="1">'Module C Corrected'!DL134-'Module C Initial'!DL134</f>
        <v>10.799999999999272</v>
      </c>
      <c r="U134" s="32">
        <f ca="1">'Module C Corrected'!DM134-'Module C Initial'!DM134</f>
        <v>35.389999999999418</v>
      </c>
      <c r="V134" s="32">
        <f ca="1">'Module C Corrected'!DN134-'Module C Initial'!DN134</f>
        <v>11.75</v>
      </c>
      <c r="W134" s="32">
        <f ca="1">'Module C Corrected'!DO134-'Module C Initial'!DO134</f>
        <v>9.1300000000001091</v>
      </c>
      <c r="X134" s="32">
        <f ca="1">'Module C Corrected'!DP134-'Module C Initial'!DP134</f>
        <v>9.1300000000001091</v>
      </c>
      <c r="Y134" s="32">
        <f ca="1">'Module C Corrected'!DQ134-'Module C Initial'!DQ134</f>
        <v>6.5099999999997635</v>
      </c>
      <c r="Z134" s="32">
        <f ca="1">'Module C Corrected'!DR134-'Module C Initial'!DR134</f>
        <v>4.5500000000001819</v>
      </c>
      <c r="AA134" s="32">
        <f ca="1">'Module C Corrected'!DS134-'Module C Initial'!DS134</f>
        <v>11.029999999999745</v>
      </c>
      <c r="AB134" s="32">
        <f ca="1">'Module C Corrected'!DT134-'Module C Initial'!DT134</f>
        <v>11.9399999999996</v>
      </c>
      <c r="AC134" s="31">
        <f ca="1">'Module C Corrected'!DU134-'Module C Initial'!DU134</f>
        <v>61.700000000000728</v>
      </c>
      <c r="AD134" s="31">
        <f ca="1">'Module C Corrected'!DV134-'Module C Initial'!DV134</f>
        <v>51.319999999999709</v>
      </c>
      <c r="AE134" s="31">
        <f ca="1">'Module C Corrected'!DW134-'Module C Initial'!DW134</f>
        <v>49.169999999998254</v>
      </c>
      <c r="AF134" s="31">
        <f ca="1">'Module C Corrected'!DX134-'Module C Initial'!DX134</f>
        <v>62.860000000000582</v>
      </c>
      <c r="AG134" s="31">
        <f ca="1">'Module C Corrected'!DY134-'Module C Initial'!DY134</f>
        <v>204.75</v>
      </c>
      <c r="AH134" s="31">
        <f ca="1">'Module C Corrected'!DZ134-'Module C Initial'!DZ134</f>
        <v>67.540000000000873</v>
      </c>
      <c r="AI134" s="31">
        <f ca="1">'Module C Corrected'!EA134-'Module C Initial'!EA134</f>
        <v>52.149999999997817</v>
      </c>
      <c r="AJ134" s="31">
        <f ca="1">'Module C Corrected'!EB134-'Module C Initial'!EB134</f>
        <v>51.779999999998836</v>
      </c>
      <c r="AK134" s="31">
        <f ca="1">'Module C Corrected'!EC134-'Module C Initial'!EC134</f>
        <v>36.659999999999854</v>
      </c>
      <c r="AL134" s="31">
        <f ca="1">'Module C Corrected'!ED134-'Module C Initial'!ED134</f>
        <v>25.399999999999636</v>
      </c>
      <c r="AM134" s="31">
        <f ca="1">'Module C Corrected'!EE134-'Module C Initial'!EE134</f>
        <v>61.129999999997381</v>
      </c>
      <c r="AN134" s="31">
        <f ca="1">'Module C Corrected'!EF134-'Module C Initial'!EF134</f>
        <v>65.590000000003783</v>
      </c>
      <c r="AO134" s="32">
        <f t="shared" ca="1" si="61"/>
        <v>280.66999999999371</v>
      </c>
      <c r="AP134" s="32">
        <f t="shared" ca="1" si="61"/>
        <v>234.51999999999589</v>
      </c>
      <c r="AQ134" s="32">
        <f t="shared" ca="1" si="61"/>
        <v>225.61000000000695</v>
      </c>
      <c r="AR134" s="32">
        <f t="shared" ca="1" si="60"/>
        <v>289.72999999999229</v>
      </c>
      <c r="AS134" s="32">
        <f t="shared" ca="1" si="60"/>
        <v>947.90999999995984</v>
      </c>
      <c r="AT134" s="32">
        <f t="shared" ca="1" si="60"/>
        <v>314.14000000000669</v>
      </c>
      <c r="AU134" s="32">
        <f t="shared" ca="1" si="60"/>
        <v>243.79999999998745</v>
      </c>
      <c r="AV134" s="32">
        <f t="shared" ca="1" si="60"/>
        <v>243.49000000000069</v>
      </c>
      <c r="AW134" s="32">
        <f t="shared" ca="1" si="60"/>
        <v>173.39999999999554</v>
      </c>
      <c r="AX134" s="32">
        <f t="shared" ca="1" si="62"/>
        <v>120.92000000000098</v>
      </c>
      <c r="AY134" s="32">
        <f t="shared" ca="1" si="62"/>
        <v>292.92000000000644</v>
      </c>
      <c r="AZ134" s="32">
        <f t="shared" ca="1" si="62"/>
        <v>316.35000000001037</v>
      </c>
      <c r="BA134" s="31">
        <f t="shared" ref="BA134:BA142" ca="1" si="87">ROUND(E134*BA$3,2)</f>
        <v>3.46</v>
      </c>
      <c r="BB134" s="31">
        <f t="shared" ca="1" si="65"/>
        <v>2.9</v>
      </c>
      <c r="BC134" s="31">
        <f t="shared" ca="1" si="66"/>
        <v>2.79</v>
      </c>
      <c r="BD134" s="31">
        <f t="shared" ca="1" si="67"/>
        <v>3.59</v>
      </c>
      <c r="BE134" s="31">
        <f t="shared" ca="1" si="68"/>
        <v>11.75</v>
      </c>
      <c r="BF134" s="31">
        <f t="shared" ca="1" si="69"/>
        <v>3.9</v>
      </c>
      <c r="BG134" s="31">
        <f t="shared" ca="1" si="70"/>
        <v>3.03</v>
      </c>
      <c r="BH134" s="31">
        <f t="shared" ca="1" si="71"/>
        <v>3.03</v>
      </c>
      <c r="BI134" s="31">
        <f t="shared" ca="1" si="72"/>
        <v>2.16</v>
      </c>
      <c r="BJ134" s="31">
        <f t="shared" ca="1" si="73"/>
        <v>1.51</v>
      </c>
      <c r="BK134" s="31">
        <f t="shared" ca="1" si="74"/>
        <v>3.67</v>
      </c>
      <c r="BL134" s="31">
        <f t="shared" ca="1" si="75"/>
        <v>3.97</v>
      </c>
      <c r="BM134" s="32">
        <f t="shared" ref="BM134:BM142" ca="1" si="88">AO134+BA134</f>
        <v>284.12999999999369</v>
      </c>
      <c r="BN134" s="32">
        <f t="shared" ca="1" si="76"/>
        <v>237.41999999999589</v>
      </c>
      <c r="BO134" s="32">
        <f t="shared" ca="1" si="77"/>
        <v>228.40000000000694</v>
      </c>
      <c r="BP134" s="32">
        <f t="shared" ca="1" si="78"/>
        <v>293.31999999999226</v>
      </c>
      <c r="BQ134" s="32">
        <f t="shared" ca="1" si="79"/>
        <v>959.65999999995984</v>
      </c>
      <c r="BR134" s="32">
        <f t="shared" ca="1" si="80"/>
        <v>318.04000000000667</v>
      </c>
      <c r="BS134" s="32">
        <f t="shared" ca="1" si="81"/>
        <v>246.82999999998745</v>
      </c>
      <c r="BT134" s="32">
        <f t="shared" ca="1" si="82"/>
        <v>246.52000000000069</v>
      </c>
      <c r="BU134" s="32">
        <f t="shared" ca="1" si="83"/>
        <v>175.55999999999554</v>
      </c>
      <c r="BV134" s="32">
        <f t="shared" ca="1" si="84"/>
        <v>122.43000000000099</v>
      </c>
      <c r="BW134" s="32">
        <f t="shared" ca="1" si="85"/>
        <v>296.59000000000646</v>
      </c>
      <c r="BX134" s="32">
        <f t="shared" ca="1" si="86"/>
        <v>320.3200000000104</v>
      </c>
    </row>
    <row r="135" spans="1:76" x14ac:dyDescent="0.25">
      <c r="A135" t="s">
        <v>441</v>
      </c>
      <c r="B135" s="1" t="s">
        <v>142</v>
      </c>
      <c r="C135" t="str">
        <f t="shared" ca="1" si="63"/>
        <v>TC02</v>
      </c>
      <c r="D135" t="str">
        <f t="shared" ca="1" si="64"/>
        <v>Redwater Industrial System</v>
      </c>
      <c r="E135" s="31">
        <f ca="1">'Module C Corrected'!CW135-'Module C Initial'!CW135</f>
        <v>458.40000000000146</v>
      </c>
      <c r="F135" s="31">
        <f ca="1">'Module C Corrected'!CX135-'Module C Initial'!CX135</f>
        <v>425.15999999999985</v>
      </c>
      <c r="G135" s="31">
        <f ca="1">'Module C Corrected'!CY135-'Module C Initial'!CY135</f>
        <v>332.46000000000367</v>
      </c>
      <c r="H135" s="31">
        <f ca="1">'Module C Corrected'!CZ135-'Module C Initial'!CZ135</f>
        <v>451.47000000000116</v>
      </c>
      <c r="I135" s="31">
        <f ca="1">'Module C Corrected'!DA135-'Module C Initial'!DA135</f>
        <v>1279.2200000000012</v>
      </c>
      <c r="J135" s="31">
        <f ca="1">'Module C Corrected'!DB135-'Module C Initial'!DB135</f>
        <v>461.36999999999534</v>
      </c>
      <c r="K135" s="31">
        <f ca="1">'Module C Corrected'!DC135-'Module C Initial'!DC135</f>
        <v>495.59999999999854</v>
      </c>
      <c r="L135" s="31">
        <f ca="1">'Module C Corrected'!DD135-'Module C Initial'!DD135</f>
        <v>509.75999999999476</v>
      </c>
      <c r="M135" s="31">
        <f ca="1">'Module C Corrected'!DE135-'Module C Initial'!DE135</f>
        <v>393.69000000000233</v>
      </c>
      <c r="N135" s="31">
        <f ca="1">'Module C Corrected'!DF135-'Module C Initial'!DF135</f>
        <v>437.90000000000146</v>
      </c>
      <c r="O135" s="31">
        <f ca="1">'Module C Corrected'!DG135-'Module C Initial'!DG135</f>
        <v>646.83999999999651</v>
      </c>
      <c r="P135" s="31">
        <f ca="1">'Module C Corrected'!DH135-'Module C Initial'!DH135</f>
        <v>889.27000000000407</v>
      </c>
      <c r="Q135" s="32">
        <f ca="1">'Module C Corrected'!DI135-'Module C Initial'!DI135</f>
        <v>22.920000000000073</v>
      </c>
      <c r="R135" s="32">
        <f ca="1">'Module C Corrected'!DJ135-'Module C Initial'!DJ135</f>
        <v>21.259999999999991</v>
      </c>
      <c r="S135" s="32">
        <f ca="1">'Module C Corrected'!DK135-'Module C Initial'!DK135</f>
        <v>16.620000000000005</v>
      </c>
      <c r="T135" s="32">
        <f ca="1">'Module C Corrected'!DL135-'Module C Initial'!DL135</f>
        <v>22.57000000000005</v>
      </c>
      <c r="U135" s="32">
        <f ca="1">'Module C Corrected'!DM135-'Module C Initial'!DM135</f>
        <v>63.960000000000036</v>
      </c>
      <c r="V135" s="32">
        <f ca="1">'Module C Corrected'!DN135-'Module C Initial'!DN135</f>
        <v>23.07000000000005</v>
      </c>
      <c r="W135" s="32">
        <f ca="1">'Module C Corrected'!DO135-'Module C Initial'!DO135</f>
        <v>24.78000000000003</v>
      </c>
      <c r="X135" s="32">
        <f ca="1">'Module C Corrected'!DP135-'Module C Initial'!DP135</f>
        <v>25.489999999999952</v>
      </c>
      <c r="Y135" s="32">
        <f ca="1">'Module C Corrected'!DQ135-'Module C Initial'!DQ135</f>
        <v>19.680000000000007</v>
      </c>
      <c r="Z135" s="32">
        <f ca="1">'Module C Corrected'!DR135-'Module C Initial'!DR135</f>
        <v>21.899999999999977</v>
      </c>
      <c r="AA135" s="32">
        <f ca="1">'Module C Corrected'!DS135-'Module C Initial'!DS135</f>
        <v>32.339999999999918</v>
      </c>
      <c r="AB135" s="32">
        <f ca="1">'Module C Corrected'!DT135-'Module C Initial'!DT135</f>
        <v>44.469999999999914</v>
      </c>
      <c r="AC135" s="31">
        <f ca="1">'Module C Corrected'!DU135-'Module C Initial'!DU135</f>
        <v>135.61999999999989</v>
      </c>
      <c r="AD135" s="31">
        <f ca="1">'Module C Corrected'!DV135-'Module C Initial'!DV135</f>
        <v>125.07000000000016</v>
      </c>
      <c r="AE135" s="31">
        <f ca="1">'Module C Corrected'!DW135-'Module C Initial'!DW135</f>
        <v>97.289999999999964</v>
      </c>
      <c r="AF135" s="31">
        <f ca="1">'Module C Corrected'!DX135-'Module C Initial'!DX135</f>
        <v>131.35000000000036</v>
      </c>
      <c r="AG135" s="31">
        <f ca="1">'Module C Corrected'!DY135-'Module C Initial'!DY135</f>
        <v>370.06999999999971</v>
      </c>
      <c r="AH135" s="31">
        <f ca="1">'Module C Corrected'!DZ135-'Module C Initial'!DZ135</f>
        <v>132.6899999999996</v>
      </c>
      <c r="AI135" s="31">
        <f ca="1">'Module C Corrected'!EA135-'Module C Initial'!EA135</f>
        <v>141.61000000000013</v>
      </c>
      <c r="AJ135" s="31">
        <f ca="1">'Module C Corrected'!EB135-'Module C Initial'!EB135</f>
        <v>144.57999999999993</v>
      </c>
      <c r="AK135" s="31">
        <f ca="1">'Module C Corrected'!EC135-'Module C Initial'!EC135</f>
        <v>110.82999999999993</v>
      </c>
      <c r="AL135" s="31">
        <f ca="1">'Module C Corrected'!ED135-'Module C Initial'!ED135</f>
        <v>122.2800000000002</v>
      </c>
      <c r="AM135" s="31">
        <f ca="1">'Module C Corrected'!EE135-'Module C Initial'!EE135</f>
        <v>179.11000000000013</v>
      </c>
      <c r="AN135" s="31">
        <f ca="1">'Module C Corrected'!EF135-'Module C Initial'!EF135</f>
        <v>244.23999999999978</v>
      </c>
      <c r="AO135" s="32">
        <f t="shared" ca="1" si="61"/>
        <v>616.94000000000142</v>
      </c>
      <c r="AP135" s="32">
        <f t="shared" ca="1" si="61"/>
        <v>571.49</v>
      </c>
      <c r="AQ135" s="32">
        <f t="shared" ca="1" si="61"/>
        <v>446.37000000000364</v>
      </c>
      <c r="AR135" s="32">
        <f t="shared" ca="1" si="60"/>
        <v>605.39000000000158</v>
      </c>
      <c r="AS135" s="32">
        <f t="shared" ca="1" si="60"/>
        <v>1713.2500000000009</v>
      </c>
      <c r="AT135" s="32">
        <f t="shared" ca="1" si="60"/>
        <v>617.12999999999499</v>
      </c>
      <c r="AU135" s="32">
        <f t="shared" ca="1" si="60"/>
        <v>661.98999999999864</v>
      </c>
      <c r="AV135" s="32">
        <f t="shared" ca="1" si="60"/>
        <v>679.8299999999947</v>
      </c>
      <c r="AW135" s="32">
        <f t="shared" ca="1" si="60"/>
        <v>524.20000000000232</v>
      </c>
      <c r="AX135" s="32">
        <f t="shared" ca="1" si="62"/>
        <v>582.08000000000163</v>
      </c>
      <c r="AY135" s="32">
        <f t="shared" ca="1" si="62"/>
        <v>858.28999999999655</v>
      </c>
      <c r="AZ135" s="32">
        <f t="shared" ca="1" si="62"/>
        <v>1177.9800000000037</v>
      </c>
      <c r="BA135" s="31">
        <f t="shared" ca="1" si="87"/>
        <v>7.61</v>
      </c>
      <c r="BB135" s="31">
        <f t="shared" ca="1" si="65"/>
        <v>7.06</v>
      </c>
      <c r="BC135" s="31">
        <f t="shared" ca="1" si="66"/>
        <v>5.52</v>
      </c>
      <c r="BD135" s="31">
        <f t="shared" ca="1" si="67"/>
        <v>7.5</v>
      </c>
      <c r="BE135" s="31">
        <f t="shared" ca="1" si="68"/>
        <v>21.24</v>
      </c>
      <c r="BF135" s="31">
        <f t="shared" ca="1" si="69"/>
        <v>7.66</v>
      </c>
      <c r="BG135" s="31">
        <f t="shared" ca="1" si="70"/>
        <v>8.23</v>
      </c>
      <c r="BH135" s="31">
        <f t="shared" ca="1" si="71"/>
        <v>8.4600000000000009</v>
      </c>
      <c r="BI135" s="31">
        <f t="shared" ca="1" si="72"/>
        <v>6.54</v>
      </c>
      <c r="BJ135" s="31">
        <f t="shared" ca="1" si="73"/>
        <v>7.27</v>
      </c>
      <c r="BK135" s="31">
        <f t="shared" ca="1" si="74"/>
        <v>10.74</v>
      </c>
      <c r="BL135" s="31">
        <f t="shared" ca="1" si="75"/>
        <v>14.76</v>
      </c>
      <c r="BM135" s="32">
        <f t="shared" ca="1" si="88"/>
        <v>624.55000000000143</v>
      </c>
      <c r="BN135" s="32">
        <f t="shared" ca="1" si="76"/>
        <v>578.54999999999995</v>
      </c>
      <c r="BO135" s="32">
        <f t="shared" ca="1" si="77"/>
        <v>451.89000000000362</v>
      </c>
      <c r="BP135" s="32">
        <f t="shared" ca="1" si="78"/>
        <v>612.89000000000158</v>
      </c>
      <c r="BQ135" s="32">
        <f t="shared" ca="1" si="79"/>
        <v>1734.4900000000009</v>
      </c>
      <c r="BR135" s="32">
        <f t="shared" ca="1" si="80"/>
        <v>624.78999999999496</v>
      </c>
      <c r="BS135" s="32">
        <f t="shared" ca="1" si="81"/>
        <v>670.21999999999866</v>
      </c>
      <c r="BT135" s="32">
        <f t="shared" ca="1" si="82"/>
        <v>688.28999999999473</v>
      </c>
      <c r="BU135" s="32">
        <f t="shared" ca="1" si="83"/>
        <v>530.74000000000228</v>
      </c>
      <c r="BV135" s="32">
        <f t="shared" ca="1" si="84"/>
        <v>589.35000000000161</v>
      </c>
      <c r="BW135" s="32">
        <f t="shared" ca="1" si="85"/>
        <v>869.02999999999656</v>
      </c>
      <c r="BX135" s="32">
        <f t="shared" ca="1" si="86"/>
        <v>1192.7400000000036</v>
      </c>
    </row>
    <row r="136" spans="1:76" x14ac:dyDescent="0.25">
      <c r="A136" t="s">
        <v>478</v>
      </c>
      <c r="B136" s="1" t="s">
        <v>144</v>
      </c>
      <c r="C136" t="str">
        <f t="shared" ca="1" si="63"/>
        <v>BCHIMP</v>
      </c>
      <c r="D136" t="str">
        <f t="shared" ca="1" si="64"/>
        <v>Alberta-BC Intertie - Import</v>
      </c>
      <c r="E136" s="31">
        <f ca="1">'Module C Corrected'!CW136-'Module C Initial'!CW136</f>
        <v>47.079999999999927</v>
      </c>
      <c r="F136" s="31">
        <f ca="1">'Module C Corrected'!CX136-'Module C Initial'!CX136</f>
        <v>43</v>
      </c>
      <c r="G136" s="31">
        <f ca="1">'Module C Corrected'!CY136-'Module C Initial'!CY136</f>
        <v>17.049999999999727</v>
      </c>
      <c r="H136" s="31">
        <f ca="1">'Module C Corrected'!CZ136-'Module C Initial'!CZ136</f>
        <v>28.649999999999636</v>
      </c>
      <c r="I136" s="31">
        <f ca="1">'Module C Corrected'!DA136-'Module C Initial'!DA136</f>
        <v>8.1100000000001273</v>
      </c>
      <c r="J136" s="31">
        <f ca="1">'Module C Corrected'!DB136-'Module C Initial'!DB136</f>
        <v>0</v>
      </c>
      <c r="K136" s="31">
        <f ca="1">'Module C Corrected'!DC136-'Module C Initial'!DC136</f>
        <v>13.009999999999991</v>
      </c>
      <c r="L136" s="31">
        <f ca="1">'Module C Corrected'!DD136-'Module C Initial'!DD136</f>
        <v>24.25</v>
      </c>
      <c r="M136" s="31">
        <f ca="1">'Module C Corrected'!DE136-'Module C Initial'!DE136</f>
        <v>3.2899999999999636</v>
      </c>
      <c r="N136" s="31">
        <f ca="1">'Module C Corrected'!DF136-'Module C Initial'!DF136</f>
        <v>99.770000000000437</v>
      </c>
      <c r="O136" s="31">
        <f ca="1">'Module C Corrected'!DG136-'Module C Initial'!DG136</f>
        <v>7.9200000000000728</v>
      </c>
      <c r="P136" s="31">
        <f ca="1">'Module C Corrected'!DH136-'Module C Initial'!DH136</f>
        <v>0</v>
      </c>
      <c r="Q136" s="32">
        <f ca="1">'Module C Corrected'!DI136-'Module C Initial'!DI136</f>
        <v>2.3499999999999943</v>
      </c>
      <c r="R136" s="32">
        <f ca="1">'Module C Corrected'!DJ136-'Module C Initial'!DJ136</f>
        <v>2.1500000000000057</v>
      </c>
      <c r="S136" s="32">
        <f ca="1">'Module C Corrected'!DK136-'Module C Initial'!DK136</f>
        <v>0.85999999999999943</v>
      </c>
      <c r="T136" s="32">
        <f ca="1">'Module C Corrected'!DL136-'Module C Initial'!DL136</f>
        <v>1.4300000000000068</v>
      </c>
      <c r="U136" s="32">
        <f ca="1">'Module C Corrected'!DM136-'Module C Initial'!DM136</f>
        <v>0.41000000000000369</v>
      </c>
      <c r="V136" s="32">
        <f ca="1">'Module C Corrected'!DN136-'Module C Initial'!DN136</f>
        <v>0</v>
      </c>
      <c r="W136" s="32">
        <f ca="1">'Module C Corrected'!DO136-'Module C Initial'!DO136</f>
        <v>0.65000000000000568</v>
      </c>
      <c r="X136" s="32">
        <f ca="1">'Module C Corrected'!DP136-'Module C Initial'!DP136</f>
        <v>1.2199999999999989</v>
      </c>
      <c r="Y136" s="32">
        <f ca="1">'Module C Corrected'!DQ136-'Module C Initial'!DQ136</f>
        <v>0.16999999999999815</v>
      </c>
      <c r="Z136" s="32">
        <f ca="1">'Module C Corrected'!DR136-'Module C Initial'!DR136</f>
        <v>4.9900000000000091</v>
      </c>
      <c r="AA136" s="32">
        <f ca="1">'Module C Corrected'!DS136-'Module C Initial'!DS136</f>
        <v>0.39999999999999858</v>
      </c>
      <c r="AB136" s="32">
        <f ca="1">'Module C Corrected'!DT136-'Module C Initial'!DT136</f>
        <v>0</v>
      </c>
      <c r="AC136" s="31">
        <f ca="1">'Module C Corrected'!DU136-'Module C Initial'!DU136</f>
        <v>13.929999999999836</v>
      </c>
      <c r="AD136" s="31">
        <f ca="1">'Module C Corrected'!DV136-'Module C Initial'!DV136</f>
        <v>12.650000000000091</v>
      </c>
      <c r="AE136" s="31">
        <f ca="1">'Module C Corrected'!DW136-'Module C Initial'!DW136</f>
        <v>4.9799999999999045</v>
      </c>
      <c r="AF136" s="31">
        <f ca="1">'Module C Corrected'!DX136-'Module C Initial'!DX136</f>
        <v>8.3300000000000409</v>
      </c>
      <c r="AG136" s="31">
        <f ca="1">'Module C Corrected'!DY136-'Module C Initial'!DY136</f>
        <v>2.339999999999975</v>
      </c>
      <c r="AH136" s="31">
        <f ca="1">'Module C Corrected'!DZ136-'Module C Initial'!DZ136</f>
        <v>0</v>
      </c>
      <c r="AI136" s="31">
        <f ca="1">'Module C Corrected'!EA136-'Module C Initial'!EA136</f>
        <v>3.7100000000000364</v>
      </c>
      <c r="AJ136" s="31">
        <f ca="1">'Module C Corrected'!EB136-'Module C Initial'!EB136</f>
        <v>6.8799999999999955</v>
      </c>
      <c r="AK136" s="31">
        <f ca="1">'Module C Corrected'!EC136-'Module C Initial'!EC136</f>
        <v>0.93000000000000682</v>
      </c>
      <c r="AL136" s="31">
        <f ca="1">'Module C Corrected'!ED136-'Module C Initial'!ED136</f>
        <v>27.860000000000127</v>
      </c>
      <c r="AM136" s="31">
        <f ca="1">'Module C Corrected'!EE136-'Module C Initial'!EE136</f>
        <v>2.1899999999999977</v>
      </c>
      <c r="AN136" s="31">
        <f ca="1">'Module C Corrected'!EF136-'Module C Initial'!EF136</f>
        <v>0</v>
      </c>
      <c r="AO136" s="32">
        <f t="shared" ca="1" si="61"/>
        <v>63.359999999999758</v>
      </c>
      <c r="AP136" s="32">
        <f t="shared" ca="1" si="61"/>
        <v>57.800000000000097</v>
      </c>
      <c r="AQ136" s="32">
        <f t="shared" ca="1" si="61"/>
        <v>22.889999999999631</v>
      </c>
      <c r="AR136" s="32">
        <f t="shared" ca="1" si="60"/>
        <v>38.409999999999684</v>
      </c>
      <c r="AS136" s="32">
        <f t="shared" ca="1" si="60"/>
        <v>10.860000000000106</v>
      </c>
      <c r="AT136" s="32">
        <f t="shared" ca="1" si="60"/>
        <v>0</v>
      </c>
      <c r="AU136" s="32">
        <f t="shared" ca="1" si="60"/>
        <v>17.370000000000033</v>
      </c>
      <c r="AV136" s="32">
        <f t="shared" ca="1" si="60"/>
        <v>32.349999999999994</v>
      </c>
      <c r="AW136" s="32">
        <f t="shared" ca="1" si="60"/>
        <v>4.3899999999999686</v>
      </c>
      <c r="AX136" s="32">
        <f t="shared" ca="1" si="62"/>
        <v>132.62000000000057</v>
      </c>
      <c r="AY136" s="32">
        <f t="shared" ca="1" si="62"/>
        <v>10.510000000000069</v>
      </c>
      <c r="AZ136" s="32">
        <f t="shared" ca="1" si="62"/>
        <v>0</v>
      </c>
      <c r="BA136" s="31">
        <f t="shared" ca="1" si="87"/>
        <v>0.78</v>
      </c>
      <c r="BB136" s="31">
        <f t="shared" ca="1" si="65"/>
        <v>0.71</v>
      </c>
      <c r="BC136" s="31">
        <f t="shared" ca="1" si="66"/>
        <v>0.28000000000000003</v>
      </c>
      <c r="BD136" s="31">
        <f t="shared" ca="1" si="67"/>
        <v>0.48</v>
      </c>
      <c r="BE136" s="31">
        <f t="shared" ca="1" si="68"/>
        <v>0.13</v>
      </c>
      <c r="BF136" s="31">
        <f t="shared" ca="1" si="69"/>
        <v>0</v>
      </c>
      <c r="BG136" s="31">
        <f t="shared" ca="1" si="70"/>
        <v>0.22</v>
      </c>
      <c r="BH136" s="31">
        <f t="shared" ca="1" si="71"/>
        <v>0.4</v>
      </c>
      <c r="BI136" s="31">
        <f t="shared" ca="1" si="72"/>
        <v>0.05</v>
      </c>
      <c r="BJ136" s="31">
        <f t="shared" ca="1" si="73"/>
        <v>1.66</v>
      </c>
      <c r="BK136" s="31">
        <f t="shared" ca="1" si="74"/>
        <v>0.13</v>
      </c>
      <c r="BL136" s="31">
        <f t="shared" ca="1" si="75"/>
        <v>0</v>
      </c>
      <c r="BM136" s="32">
        <f t="shared" ca="1" si="88"/>
        <v>64.139999999999759</v>
      </c>
      <c r="BN136" s="32">
        <f t="shared" ca="1" si="76"/>
        <v>58.510000000000097</v>
      </c>
      <c r="BO136" s="32">
        <f t="shared" ca="1" si="77"/>
        <v>23.169999999999632</v>
      </c>
      <c r="BP136" s="32">
        <f t="shared" ca="1" si="78"/>
        <v>38.889999999999681</v>
      </c>
      <c r="BQ136" s="32">
        <f t="shared" ca="1" si="79"/>
        <v>10.990000000000107</v>
      </c>
      <c r="BR136" s="32">
        <f t="shared" ca="1" si="80"/>
        <v>0</v>
      </c>
      <c r="BS136" s="32">
        <f t="shared" ca="1" si="81"/>
        <v>17.590000000000032</v>
      </c>
      <c r="BT136" s="32">
        <f t="shared" ca="1" si="82"/>
        <v>32.749999999999993</v>
      </c>
      <c r="BU136" s="32">
        <f t="shared" ca="1" si="83"/>
        <v>4.4399999999999684</v>
      </c>
      <c r="BV136" s="32">
        <f t="shared" ca="1" si="84"/>
        <v>134.28000000000057</v>
      </c>
      <c r="BW136" s="32">
        <f t="shared" ca="1" si="85"/>
        <v>10.64000000000007</v>
      </c>
      <c r="BX136" s="32">
        <f t="shared" ca="1" si="86"/>
        <v>0</v>
      </c>
    </row>
    <row r="137" spans="1:76" x14ac:dyDescent="0.25">
      <c r="A137" t="s">
        <v>478</v>
      </c>
      <c r="B137" s="1" t="s">
        <v>145</v>
      </c>
      <c r="C137" t="str">
        <f t="shared" ca="1" si="63"/>
        <v>BCHEXP</v>
      </c>
      <c r="D137" t="str">
        <f t="shared" ca="1" si="64"/>
        <v>Alberta-BC Intertie - Export</v>
      </c>
      <c r="E137" s="31">
        <f ca="1">'Module C Corrected'!CW137-'Module C Initial'!CW137</f>
        <v>0</v>
      </c>
      <c r="F137" s="31">
        <f ca="1">'Module C Corrected'!CX137-'Module C Initial'!CX137</f>
        <v>0</v>
      </c>
      <c r="G137" s="31">
        <f ca="1">'Module C Corrected'!CY137-'Module C Initial'!CY137</f>
        <v>0</v>
      </c>
      <c r="H137" s="31">
        <f ca="1">'Module C Corrected'!CZ137-'Module C Initial'!CZ137</f>
        <v>0</v>
      </c>
      <c r="I137" s="31">
        <f ca="1">'Module C Corrected'!DA137-'Module C Initial'!DA137</f>
        <v>0</v>
      </c>
      <c r="J137" s="31">
        <f ca="1">'Module C Corrected'!DB137-'Module C Initial'!DB137</f>
        <v>0</v>
      </c>
      <c r="K137" s="31">
        <f ca="1">'Module C Corrected'!DC137-'Module C Initial'!DC137</f>
        <v>0</v>
      </c>
      <c r="L137" s="31">
        <f ca="1">'Module C Corrected'!DD137-'Module C Initial'!DD137</f>
        <v>0</v>
      </c>
      <c r="M137" s="31">
        <f ca="1">'Module C Corrected'!DE137-'Module C Initial'!DE137</f>
        <v>0</v>
      </c>
      <c r="N137" s="31">
        <f ca="1">'Module C Corrected'!DF137-'Module C Initial'!DF137</f>
        <v>0</v>
      </c>
      <c r="O137" s="31">
        <f ca="1">'Module C Corrected'!DG137-'Module C Initial'!DG137</f>
        <v>0</v>
      </c>
      <c r="P137" s="31">
        <f ca="1">'Module C Corrected'!DH137-'Module C Initial'!DH137</f>
        <v>0</v>
      </c>
      <c r="Q137" s="32">
        <f ca="1">'Module C Corrected'!DI137-'Module C Initial'!DI137</f>
        <v>0</v>
      </c>
      <c r="R137" s="32">
        <f ca="1">'Module C Corrected'!DJ137-'Module C Initial'!DJ137</f>
        <v>0</v>
      </c>
      <c r="S137" s="32">
        <f ca="1">'Module C Corrected'!DK137-'Module C Initial'!DK137</f>
        <v>0</v>
      </c>
      <c r="T137" s="32">
        <f ca="1">'Module C Corrected'!DL137-'Module C Initial'!DL137</f>
        <v>0</v>
      </c>
      <c r="U137" s="32">
        <f ca="1">'Module C Corrected'!DM137-'Module C Initial'!DM137</f>
        <v>0</v>
      </c>
      <c r="V137" s="32">
        <f ca="1">'Module C Corrected'!DN137-'Module C Initial'!DN137</f>
        <v>0</v>
      </c>
      <c r="W137" s="32">
        <f ca="1">'Module C Corrected'!DO137-'Module C Initial'!DO137</f>
        <v>0</v>
      </c>
      <c r="X137" s="32">
        <f ca="1">'Module C Corrected'!DP137-'Module C Initial'!DP137</f>
        <v>0</v>
      </c>
      <c r="Y137" s="32">
        <f ca="1">'Module C Corrected'!DQ137-'Module C Initial'!DQ137</f>
        <v>0</v>
      </c>
      <c r="Z137" s="32">
        <f ca="1">'Module C Corrected'!DR137-'Module C Initial'!DR137</f>
        <v>0</v>
      </c>
      <c r="AA137" s="32">
        <f ca="1">'Module C Corrected'!DS137-'Module C Initial'!DS137</f>
        <v>0</v>
      </c>
      <c r="AB137" s="32">
        <f ca="1">'Module C Corrected'!DT137-'Module C Initial'!DT137</f>
        <v>0</v>
      </c>
      <c r="AC137" s="31">
        <f ca="1">'Module C Corrected'!DU137-'Module C Initial'!DU137</f>
        <v>0</v>
      </c>
      <c r="AD137" s="31">
        <f ca="1">'Module C Corrected'!DV137-'Module C Initial'!DV137</f>
        <v>0</v>
      </c>
      <c r="AE137" s="31">
        <f ca="1">'Module C Corrected'!DW137-'Module C Initial'!DW137</f>
        <v>0</v>
      </c>
      <c r="AF137" s="31">
        <f ca="1">'Module C Corrected'!DX137-'Module C Initial'!DX137</f>
        <v>0</v>
      </c>
      <c r="AG137" s="31">
        <f ca="1">'Module C Corrected'!DY137-'Module C Initial'!DY137</f>
        <v>0</v>
      </c>
      <c r="AH137" s="31">
        <f ca="1">'Module C Corrected'!DZ137-'Module C Initial'!DZ137</f>
        <v>0</v>
      </c>
      <c r="AI137" s="31">
        <f ca="1">'Module C Corrected'!EA137-'Module C Initial'!EA137</f>
        <v>0</v>
      </c>
      <c r="AJ137" s="31">
        <f ca="1">'Module C Corrected'!EB137-'Module C Initial'!EB137</f>
        <v>0</v>
      </c>
      <c r="AK137" s="31">
        <f ca="1">'Module C Corrected'!EC137-'Module C Initial'!EC137</f>
        <v>0</v>
      </c>
      <c r="AL137" s="31">
        <f ca="1">'Module C Corrected'!ED137-'Module C Initial'!ED137</f>
        <v>0</v>
      </c>
      <c r="AM137" s="31">
        <f ca="1">'Module C Corrected'!EE137-'Module C Initial'!EE137</f>
        <v>0</v>
      </c>
      <c r="AN137" s="31">
        <f ca="1">'Module C Corrected'!EF137-'Module C Initial'!EF137</f>
        <v>0</v>
      </c>
      <c r="AO137" s="32">
        <f t="shared" ca="1" si="61"/>
        <v>0</v>
      </c>
      <c r="AP137" s="32">
        <f t="shared" ca="1" si="61"/>
        <v>0</v>
      </c>
      <c r="AQ137" s="32">
        <f t="shared" ca="1" si="61"/>
        <v>0</v>
      </c>
      <c r="AR137" s="32">
        <f t="shared" ca="1" si="60"/>
        <v>0</v>
      </c>
      <c r="AS137" s="32">
        <f t="shared" ca="1" si="60"/>
        <v>0</v>
      </c>
      <c r="AT137" s="32">
        <f t="shared" ca="1" si="60"/>
        <v>0</v>
      </c>
      <c r="AU137" s="32">
        <f t="shared" ca="1" si="60"/>
        <v>0</v>
      </c>
      <c r="AV137" s="32">
        <f t="shared" ca="1" si="60"/>
        <v>0</v>
      </c>
      <c r="AW137" s="32">
        <f t="shared" ca="1" si="60"/>
        <v>0</v>
      </c>
      <c r="AX137" s="32">
        <f t="shared" ca="1" si="62"/>
        <v>0</v>
      </c>
      <c r="AY137" s="32">
        <f t="shared" ca="1" si="62"/>
        <v>0</v>
      </c>
      <c r="AZ137" s="32">
        <f t="shared" ca="1" si="62"/>
        <v>0</v>
      </c>
      <c r="BA137" s="31">
        <f t="shared" ca="1" si="87"/>
        <v>0</v>
      </c>
      <c r="BB137" s="31">
        <f t="shared" ca="1" si="65"/>
        <v>0</v>
      </c>
      <c r="BC137" s="31">
        <f t="shared" ca="1" si="66"/>
        <v>0</v>
      </c>
      <c r="BD137" s="31">
        <f t="shared" ca="1" si="67"/>
        <v>0</v>
      </c>
      <c r="BE137" s="31">
        <f t="shared" ca="1" si="68"/>
        <v>0</v>
      </c>
      <c r="BF137" s="31">
        <f t="shared" ca="1" si="69"/>
        <v>0</v>
      </c>
      <c r="BG137" s="31">
        <f t="shared" ca="1" si="70"/>
        <v>0</v>
      </c>
      <c r="BH137" s="31">
        <f t="shared" ca="1" si="71"/>
        <v>0</v>
      </c>
      <c r="BI137" s="31">
        <f t="shared" ca="1" si="72"/>
        <v>0</v>
      </c>
      <c r="BJ137" s="31">
        <f t="shared" ca="1" si="73"/>
        <v>0</v>
      </c>
      <c r="BK137" s="31">
        <f t="shared" ca="1" si="74"/>
        <v>0</v>
      </c>
      <c r="BL137" s="31">
        <f t="shared" ca="1" si="75"/>
        <v>0</v>
      </c>
      <c r="BM137" s="32">
        <f t="shared" ca="1" si="88"/>
        <v>0</v>
      </c>
      <c r="BN137" s="32">
        <f t="shared" ca="1" si="76"/>
        <v>0</v>
      </c>
      <c r="BO137" s="32">
        <f t="shared" ca="1" si="77"/>
        <v>0</v>
      </c>
      <c r="BP137" s="32">
        <f t="shared" ca="1" si="78"/>
        <v>0</v>
      </c>
      <c r="BQ137" s="32">
        <f t="shared" ca="1" si="79"/>
        <v>0</v>
      </c>
      <c r="BR137" s="32">
        <f t="shared" ca="1" si="80"/>
        <v>0</v>
      </c>
      <c r="BS137" s="32">
        <f t="shared" ca="1" si="81"/>
        <v>0</v>
      </c>
      <c r="BT137" s="32">
        <f t="shared" ca="1" si="82"/>
        <v>0</v>
      </c>
      <c r="BU137" s="32">
        <f t="shared" ca="1" si="83"/>
        <v>0</v>
      </c>
      <c r="BV137" s="32">
        <f t="shared" ca="1" si="84"/>
        <v>0</v>
      </c>
      <c r="BW137" s="32">
        <f t="shared" ca="1" si="85"/>
        <v>0</v>
      </c>
      <c r="BX137" s="32">
        <f t="shared" ca="1" si="86"/>
        <v>0</v>
      </c>
    </row>
    <row r="138" spans="1:76" x14ac:dyDescent="0.25">
      <c r="A138" t="s">
        <v>440</v>
      </c>
      <c r="B138" s="1" t="s">
        <v>134</v>
      </c>
      <c r="C138" t="str">
        <f t="shared" ca="1" si="63"/>
        <v>THS</v>
      </c>
      <c r="D138" t="str">
        <f t="shared" ca="1" si="64"/>
        <v>Three Sisters Hydro Plant</v>
      </c>
      <c r="E138" s="31">
        <f ca="1">'Module C Corrected'!CW138-'Module C Initial'!CW138</f>
        <v>246.57999999999993</v>
      </c>
      <c r="F138" s="31">
        <f ca="1">'Module C Corrected'!CX138-'Module C Initial'!CX138</f>
        <v>109.89999999999998</v>
      </c>
      <c r="G138" s="31">
        <f ca="1">'Module C Corrected'!CY138-'Module C Initial'!CY138</f>
        <v>7.5699999999999967</v>
      </c>
      <c r="H138" s="31">
        <f ca="1">'Module C Corrected'!CZ138-'Module C Initial'!CZ138</f>
        <v>0</v>
      </c>
      <c r="I138" s="31">
        <f ca="1">'Module C Corrected'!DA138-'Module C Initial'!DA138</f>
        <v>0</v>
      </c>
      <c r="J138" s="31">
        <f ca="1">'Module C Corrected'!DB138-'Module C Initial'!DB138</f>
        <v>87</v>
      </c>
      <c r="K138" s="31">
        <f ca="1">'Module C Corrected'!DC138-'Module C Initial'!DC138</f>
        <v>182.67999999999995</v>
      </c>
      <c r="L138" s="31">
        <f ca="1">'Module C Corrected'!DD138-'Module C Initial'!DD138</f>
        <v>172.84000000000003</v>
      </c>
      <c r="M138" s="31">
        <f ca="1">'Module C Corrected'!DE138-'Module C Initial'!DE138</f>
        <v>122.49999999999994</v>
      </c>
      <c r="N138" s="31">
        <f ca="1">'Module C Corrected'!DF138-'Module C Initial'!DF138</f>
        <v>256.94999999999993</v>
      </c>
      <c r="O138" s="31">
        <f ca="1">'Module C Corrected'!DG138-'Module C Initial'!DG138</f>
        <v>627.49000000000024</v>
      </c>
      <c r="P138" s="31">
        <f ca="1">'Module C Corrected'!DH138-'Module C Initial'!DH138</f>
        <v>643.7199999999998</v>
      </c>
      <c r="Q138" s="32">
        <f ca="1">'Module C Corrected'!DI138-'Module C Initial'!DI138</f>
        <v>12.329999999999998</v>
      </c>
      <c r="R138" s="32">
        <f ca="1">'Module C Corrected'!DJ138-'Module C Initial'!DJ138</f>
        <v>5.4899999999999984</v>
      </c>
      <c r="S138" s="32">
        <f ca="1">'Module C Corrected'!DK138-'Module C Initial'!DK138</f>
        <v>0.37999999999999989</v>
      </c>
      <c r="T138" s="32">
        <f ca="1">'Module C Corrected'!DL138-'Module C Initial'!DL138</f>
        <v>0</v>
      </c>
      <c r="U138" s="32">
        <f ca="1">'Module C Corrected'!DM138-'Module C Initial'!DM138</f>
        <v>0</v>
      </c>
      <c r="V138" s="32">
        <f ca="1">'Module C Corrected'!DN138-'Module C Initial'!DN138</f>
        <v>4.3499999999999979</v>
      </c>
      <c r="W138" s="32">
        <f ca="1">'Module C Corrected'!DO138-'Module C Initial'!DO138</f>
        <v>9.14</v>
      </c>
      <c r="X138" s="32">
        <f ca="1">'Module C Corrected'!DP138-'Module C Initial'!DP138</f>
        <v>8.6500000000000021</v>
      </c>
      <c r="Y138" s="32">
        <f ca="1">'Module C Corrected'!DQ138-'Module C Initial'!DQ138</f>
        <v>6.120000000000001</v>
      </c>
      <c r="Z138" s="32">
        <f ca="1">'Module C Corrected'!DR138-'Module C Initial'!DR138</f>
        <v>12.849999999999994</v>
      </c>
      <c r="AA138" s="32">
        <f ca="1">'Module C Corrected'!DS138-'Module C Initial'!DS138</f>
        <v>31.36999999999999</v>
      </c>
      <c r="AB138" s="32">
        <f ca="1">'Module C Corrected'!DT138-'Module C Initial'!DT138</f>
        <v>32.190000000000012</v>
      </c>
      <c r="AC138" s="31">
        <f ca="1">'Module C Corrected'!DU138-'Module C Initial'!DU138</f>
        <v>72.949999999999989</v>
      </c>
      <c r="AD138" s="31">
        <f ca="1">'Module C Corrected'!DV138-'Module C Initial'!DV138</f>
        <v>32.319999999999993</v>
      </c>
      <c r="AE138" s="31">
        <f ca="1">'Module C Corrected'!DW138-'Module C Initial'!DW138</f>
        <v>2.2200000000000006</v>
      </c>
      <c r="AF138" s="31">
        <f ca="1">'Module C Corrected'!DX138-'Module C Initial'!DX138</f>
        <v>0</v>
      </c>
      <c r="AG138" s="31">
        <f ca="1">'Module C Corrected'!DY138-'Module C Initial'!DY138</f>
        <v>0</v>
      </c>
      <c r="AH138" s="31">
        <f ca="1">'Module C Corrected'!DZ138-'Module C Initial'!DZ138</f>
        <v>25.02000000000001</v>
      </c>
      <c r="AI138" s="31">
        <f ca="1">'Module C Corrected'!EA138-'Module C Initial'!EA138</f>
        <v>52.199999999999989</v>
      </c>
      <c r="AJ138" s="31">
        <f ca="1">'Module C Corrected'!EB138-'Module C Initial'!EB138</f>
        <v>49.019999999999982</v>
      </c>
      <c r="AK138" s="31">
        <f ca="1">'Module C Corrected'!EC138-'Module C Initial'!EC138</f>
        <v>34.47999999999999</v>
      </c>
      <c r="AL138" s="31">
        <f ca="1">'Module C Corrected'!ED138-'Module C Initial'!ED138</f>
        <v>71.750000000000028</v>
      </c>
      <c r="AM138" s="31">
        <f ca="1">'Module C Corrected'!EE138-'Module C Initial'!EE138</f>
        <v>173.7600000000001</v>
      </c>
      <c r="AN138" s="31">
        <f ca="1">'Module C Corrected'!EF138-'Module C Initial'!EF138</f>
        <v>176.78999999999996</v>
      </c>
      <c r="AO138" s="32">
        <f t="shared" ca="1" si="61"/>
        <v>331.8599999999999</v>
      </c>
      <c r="AP138" s="32">
        <f t="shared" ca="1" si="61"/>
        <v>147.70999999999998</v>
      </c>
      <c r="AQ138" s="32">
        <f t="shared" ca="1" si="61"/>
        <v>10.169999999999998</v>
      </c>
      <c r="AR138" s="32">
        <f t="shared" ca="1" si="60"/>
        <v>0</v>
      </c>
      <c r="AS138" s="32">
        <f t="shared" ca="1" si="60"/>
        <v>0</v>
      </c>
      <c r="AT138" s="32">
        <f t="shared" ca="1" si="60"/>
        <v>116.37</v>
      </c>
      <c r="AU138" s="32">
        <f t="shared" ca="1" si="60"/>
        <v>244.01999999999992</v>
      </c>
      <c r="AV138" s="32">
        <f t="shared" ca="1" si="60"/>
        <v>230.51000000000002</v>
      </c>
      <c r="AW138" s="32">
        <f t="shared" ca="1" si="60"/>
        <v>163.09999999999994</v>
      </c>
      <c r="AX138" s="32">
        <f t="shared" ca="1" si="62"/>
        <v>341.54999999999995</v>
      </c>
      <c r="AY138" s="32">
        <f t="shared" ca="1" si="62"/>
        <v>832.62000000000035</v>
      </c>
      <c r="AZ138" s="32">
        <f t="shared" ca="1" si="62"/>
        <v>852.69999999999982</v>
      </c>
      <c r="BA138" s="31">
        <f t="shared" ca="1" si="87"/>
        <v>4.09</v>
      </c>
      <c r="BB138" s="31">
        <f t="shared" ca="1" si="65"/>
        <v>1.82</v>
      </c>
      <c r="BC138" s="31">
        <f t="shared" ca="1" si="66"/>
        <v>0.13</v>
      </c>
      <c r="BD138" s="31">
        <f t="shared" ca="1" si="67"/>
        <v>0</v>
      </c>
      <c r="BE138" s="31">
        <f t="shared" ca="1" si="68"/>
        <v>0</v>
      </c>
      <c r="BF138" s="31">
        <f t="shared" ca="1" si="69"/>
        <v>1.44</v>
      </c>
      <c r="BG138" s="31">
        <f t="shared" ca="1" si="70"/>
        <v>3.03</v>
      </c>
      <c r="BH138" s="31">
        <f t="shared" ca="1" si="71"/>
        <v>2.87</v>
      </c>
      <c r="BI138" s="31">
        <f t="shared" ca="1" si="72"/>
        <v>2.0299999999999998</v>
      </c>
      <c r="BJ138" s="31">
        <f t="shared" ca="1" si="73"/>
        <v>4.2699999999999996</v>
      </c>
      <c r="BK138" s="31">
        <f t="shared" ca="1" si="74"/>
        <v>10.42</v>
      </c>
      <c r="BL138" s="31">
        <f t="shared" ca="1" si="75"/>
        <v>10.69</v>
      </c>
      <c r="BM138" s="32">
        <f t="shared" ca="1" si="88"/>
        <v>335.94999999999987</v>
      </c>
      <c r="BN138" s="32">
        <f t="shared" ca="1" si="76"/>
        <v>149.52999999999997</v>
      </c>
      <c r="BO138" s="32">
        <f t="shared" ca="1" si="77"/>
        <v>10.299999999999999</v>
      </c>
      <c r="BP138" s="32">
        <f t="shared" ca="1" si="78"/>
        <v>0</v>
      </c>
      <c r="BQ138" s="32">
        <f t="shared" ca="1" si="79"/>
        <v>0</v>
      </c>
      <c r="BR138" s="32">
        <f t="shared" ca="1" si="80"/>
        <v>117.81</v>
      </c>
      <c r="BS138" s="32">
        <f t="shared" ca="1" si="81"/>
        <v>247.04999999999993</v>
      </c>
      <c r="BT138" s="32">
        <f t="shared" ca="1" si="82"/>
        <v>233.38000000000002</v>
      </c>
      <c r="BU138" s="32">
        <f t="shared" ca="1" si="83"/>
        <v>165.12999999999994</v>
      </c>
      <c r="BV138" s="32">
        <f t="shared" ca="1" si="84"/>
        <v>345.81999999999994</v>
      </c>
      <c r="BW138" s="32">
        <f t="shared" ca="1" si="85"/>
        <v>843.0400000000003</v>
      </c>
      <c r="BX138" s="32">
        <f t="shared" ca="1" si="86"/>
        <v>863.38999999999987</v>
      </c>
    </row>
    <row r="139" spans="1:76" x14ac:dyDescent="0.25">
      <c r="A139" t="s">
        <v>468</v>
      </c>
      <c r="B139" s="1" t="s">
        <v>53</v>
      </c>
      <c r="C139" t="str">
        <f t="shared" ca="1" si="63"/>
        <v>VVW1</v>
      </c>
      <c r="D139" t="str">
        <f t="shared" ca="1" si="64"/>
        <v>Valleyview #1</v>
      </c>
      <c r="E139" s="31">
        <f ca="1">'Module C Corrected'!CW139-'Module C Initial'!CW139</f>
        <v>-136.91999999999999</v>
      </c>
      <c r="F139" s="31">
        <f ca="1">'Module C Corrected'!CX139-'Module C Initial'!CX139</f>
        <v>-4.6599999999999984</v>
      </c>
      <c r="G139" s="31">
        <f ca="1">'Module C Corrected'!CY139-'Module C Initial'!CY139</f>
        <v>-15.450000000000001</v>
      </c>
      <c r="H139" s="31">
        <f ca="1">'Module C Corrected'!CZ139-'Module C Initial'!CZ139</f>
        <v>-112.36000000000001</v>
      </c>
      <c r="I139" s="31">
        <f ca="1">'Module C Corrected'!DA139-'Module C Initial'!DA139</f>
        <v>-1341.1999999999998</v>
      </c>
      <c r="J139" s="31">
        <f ca="1">'Module C Corrected'!DB139-'Module C Initial'!DB139</f>
        <v>-493.09000000000015</v>
      </c>
      <c r="K139" s="31">
        <f ca="1">'Module C Corrected'!DC139-'Module C Initial'!DC139</f>
        <v>-31.790000000000006</v>
      </c>
      <c r="L139" s="31">
        <f ca="1">'Module C Corrected'!DD139-'Module C Initial'!DD139</f>
        <v>-0.38000000000000012</v>
      </c>
      <c r="M139" s="31">
        <f ca="1">'Module C Corrected'!DE139-'Module C Initial'!DE139</f>
        <v>-17.160000000000004</v>
      </c>
      <c r="N139" s="31">
        <f ca="1">'Module C Corrected'!DF139-'Module C Initial'!DF139</f>
        <v>0</v>
      </c>
      <c r="O139" s="31">
        <f ca="1">'Module C Corrected'!DG139-'Module C Initial'!DG139</f>
        <v>-2.5599999999999996</v>
      </c>
      <c r="P139" s="31">
        <f ca="1">'Module C Corrected'!DH139-'Module C Initial'!DH139</f>
        <v>-73.949999999999989</v>
      </c>
      <c r="Q139" s="32">
        <f ca="1">'Module C Corrected'!DI139-'Module C Initial'!DI139</f>
        <v>-6.84</v>
      </c>
      <c r="R139" s="32">
        <f ca="1">'Module C Corrected'!DJ139-'Module C Initial'!DJ139</f>
        <v>-0.23</v>
      </c>
      <c r="S139" s="32">
        <f ca="1">'Module C Corrected'!DK139-'Module C Initial'!DK139</f>
        <v>-0.78</v>
      </c>
      <c r="T139" s="32">
        <f ca="1">'Module C Corrected'!DL139-'Module C Initial'!DL139</f>
        <v>-5.6099999999999994</v>
      </c>
      <c r="U139" s="32">
        <f ca="1">'Module C Corrected'!DM139-'Module C Initial'!DM139</f>
        <v>-67.059999999999988</v>
      </c>
      <c r="V139" s="32">
        <f ca="1">'Module C Corrected'!DN139-'Module C Initial'!DN139</f>
        <v>-24.649999999999995</v>
      </c>
      <c r="W139" s="32">
        <f ca="1">'Module C Corrected'!DO139-'Module C Initial'!DO139</f>
        <v>-1.5899999999999999</v>
      </c>
      <c r="X139" s="32">
        <f ca="1">'Module C Corrected'!DP139-'Module C Initial'!DP139</f>
        <v>-2.0000000000000004E-2</v>
      </c>
      <c r="Y139" s="32">
        <f ca="1">'Module C Corrected'!DQ139-'Module C Initial'!DQ139</f>
        <v>-0.85000000000000009</v>
      </c>
      <c r="Z139" s="32">
        <f ca="1">'Module C Corrected'!DR139-'Module C Initial'!DR139</f>
        <v>0</v>
      </c>
      <c r="AA139" s="32">
        <f ca="1">'Module C Corrected'!DS139-'Module C Initial'!DS139</f>
        <v>-0.13</v>
      </c>
      <c r="AB139" s="32">
        <f ca="1">'Module C Corrected'!DT139-'Module C Initial'!DT139</f>
        <v>-3.6999999999999993</v>
      </c>
      <c r="AC139" s="31">
        <f ca="1">'Module C Corrected'!DU139-'Module C Initial'!DU139</f>
        <v>-40.51</v>
      </c>
      <c r="AD139" s="31">
        <f ca="1">'Module C Corrected'!DV139-'Module C Initial'!DV139</f>
        <v>-1.3699999999999999</v>
      </c>
      <c r="AE139" s="31">
        <f ca="1">'Module C Corrected'!DW139-'Module C Initial'!DW139</f>
        <v>-4.5199999999999996</v>
      </c>
      <c r="AF139" s="31">
        <f ca="1">'Module C Corrected'!DX139-'Module C Initial'!DX139</f>
        <v>-32.69</v>
      </c>
      <c r="AG139" s="31">
        <f ca="1">'Module C Corrected'!DY139-'Module C Initial'!DY139</f>
        <v>-388.01</v>
      </c>
      <c r="AH139" s="31">
        <f ca="1">'Module C Corrected'!DZ139-'Module C Initial'!DZ139</f>
        <v>-141.80999999999997</v>
      </c>
      <c r="AI139" s="31">
        <f ca="1">'Module C Corrected'!EA139-'Module C Initial'!EA139</f>
        <v>-9.0800000000000018</v>
      </c>
      <c r="AJ139" s="31">
        <f ca="1">'Module C Corrected'!EB139-'Module C Initial'!EB139</f>
        <v>-9.9999999999999978E-2</v>
      </c>
      <c r="AK139" s="31">
        <f ca="1">'Module C Corrected'!EC139-'Module C Initial'!EC139</f>
        <v>-4.83</v>
      </c>
      <c r="AL139" s="31">
        <f ca="1">'Module C Corrected'!ED139-'Module C Initial'!ED139</f>
        <v>0</v>
      </c>
      <c r="AM139" s="31">
        <f ca="1">'Module C Corrected'!EE139-'Module C Initial'!EE139</f>
        <v>-0.71</v>
      </c>
      <c r="AN139" s="31">
        <f ca="1">'Module C Corrected'!EF139-'Module C Initial'!EF139</f>
        <v>-20.310000000000002</v>
      </c>
      <c r="AO139" s="32">
        <f t="shared" ca="1" si="61"/>
        <v>-184.26999999999998</v>
      </c>
      <c r="AP139" s="32">
        <f t="shared" ca="1" si="61"/>
        <v>-6.2599999999999989</v>
      </c>
      <c r="AQ139" s="32">
        <f t="shared" ca="1" si="61"/>
        <v>-20.75</v>
      </c>
      <c r="AR139" s="32">
        <f t="shared" ca="1" si="60"/>
        <v>-150.66000000000003</v>
      </c>
      <c r="AS139" s="32">
        <f t="shared" ca="1" si="60"/>
        <v>-1796.2699999999998</v>
      </c>
      <c r="AT139" s="32">
        <f t="shared" ca="1" si="60"/>
        <v>-659.55000000000007</v>
      </c>
      <c r="AU139" s="32">
        <f t="shared" ca="1" si="60"/>
        <v>-42.460000000000008</v>
      </c>
      <c r="AV139" s="32">
        <f t="shared" ca="1" si="60"/>
        <v>-0.50000000000000011</v>
      </c>
      <c r="AW139" s="32">
        <f t="shared" ca="1" si="60"/>
        <v>-22.840000000000003</v>
      </c>
      <c r="AX139" s="32">
        <f t="shared" ca="1" si="62"/>
        <v>0</v>
      </c>
      <c r="AY139" s="32">
        <f t="shared" ca="1" si="62"/>
        <v>-3.3999999999999995</v>
      </c>
      <c r="AZ139" s="32">
        <f t="shared" ca="1" si="62"/>
        <v>-97.96</v>
      </c>
      <c r="BA139" s="31">
        <f t="shared" ca="1" si="87"/>
        <v>-2.27</v>
      </c>
      <c r="BB139" s="31">
        <f t="shared" ca="1" si="65"/>
        <v>-0.08</v>
      </c>
      <c r="BC139" s="31">
        <f t="shared" ca="1" si="66"/>
        <v>-0.26</v>
      </c>
      <c r="BD139" s="31">
        <f t="shared" ca="1" si="67"/>
        <v>-1.87</v>
      </c>
      <c r="BE139" s="31">
        <f t="shared" ca="1" si="68"/>
        <v>-22.27</v>
      </c>
      <c r="BF139" s="31">
        <f t="shared" ca="1" si="69"/>
        <v>-8.19</v>
      </c>
      <c r="BG139" s="31">
        <f t="shared" ca="1" si="70"/>
        <v>-0.53</v>
      </c>
      <c r="BH139" s="31">
        <f t="shared" ca="1" si="71"/>
        <v>-0.01</v>
      </c>
      <c r="BI139" s="31">
        <f t="shared" ca="1" si="72"/>
        <v>-0.28000000000000003</v>
      </c>
      <c r="BJ139" s="31">
        <f t="shared" ca="1" si="73"/>
        <v>0</v>
      </c>
      <c r="BK139" s="31">
        <f t="shared" ca="1" si="74"/>
        <v>-0.04</v>
      </c>
      <c r="BL139" s="31">
        <f t="shared" ca="1" si="75"/>
        <v>-1.23</v>
      </c>
      <c r="BM139" s="32">
        <f t="shared" ca="1" si="88"/>
        <v>-186.54</v>
      </c>
      <c r="BN139" s="32">
        <f t="shared" ca="1" si="76"/>
        <v>-6.339999999999999</v>
      </c>
      <c r="BO139" s="32">
        <f t="shared" ca="1" si="77"/>
        <v>-21.01</v>
      </c>
      <c r="BP139" s="32">
        <f t="shared" ca="1" si="78"/>
        <v>-152.53000000000003</v>
      </c>
      <c r="BQ139" s="32">
        <f t="shared" ca="1" si="79"/>
        <v>-1818.5399999999997</v>
      </c>
      <c r="BR139" s="32">
        <f t="shared" ca="1" si="80"/>
        <v>-667.74000000000012</v>
      </c>
      <c r="BS139" s="32">
        <f t="shared" ca="1" si="81"/>
        <v>-42.990000000000009</v>
      </c>
      <c r="BT139" s="32">
        <f t="shared" ca="1" si="82"/>
        <v>-0.51000000000000012</v>
      </c>
      <c r="BU139" s="32">
        <f t="shared" ca="1" si="83"/>
        <v>-23.120000000000005</v>
      </c>
      <c r="BV139" s="32">
        <f t="shared" ca="1" si="84"/>
        <v>0</v>
      </c>
      <c r="BW139" s="32">
        <f t="shared" ca="1" si="85"/>
        <v>-3.4399999999999995</v>
      </c>
      <c r="BX139" s="32">
        <f t="shared" ca="1" si="86"/>
        <v>-99.19</v>
      </c>
    </row>
    <row r="140" spans="1:76" x14ac:dyDescent="0.25">
      <c r="A140" t="s">
        <v>468</v>
      </c>
      <c r="B140" s="1" t="s">
        <v>54</v>
      </c>
      <c r="C140" t="str">
        <f t="shared" ca="1" si="63"/>
        <v>VVW2</v>
      </c>
      <c r="D140" t="str">
        <f t="shared" ca="1" si="64"/>
        <v>Valleyview #2</v>
      </c>
      <c r="E140" s="31">
        <f ca="1">'Module C Corrected'!CW140-'Module C Initial'!CW140</f>
        <v>-26.03</v>
      </c>
      <c r="F140" s="31">
        <f ca="1">'Module C Corrected'!CX140-'Module C Initial'!CX140</f>
        <v>0</v>
      </c>
      <c r="G140" s="31">
        <f ca="1">'Module C Corrected'!CY140-'Module C Initial'!CY140</f>
        <v>-10.519999999999996</v>
      </c>
      <c r="H140" s="31">
        <f ca="1">'Module C Corrected'!CZ140-'Module C Initial'!CZ140</f>
        <v>-78.419999999999987</v>
      </c>
      <c r="I140" s="31">
        <f ca="1">'Module C Corrected'!DA140-'Module C Initial'!DA140</f>
        <v>-949.02</v>
      </c>
      <c r="J140" s="31">
        <f ca="1">'Module C Corrected'!DB140-'Module C Initial'!DB140</f>
        <v>-27.92</v>
      </c>
      <c r="K140" s="31">
        <f ca="1">'Module C Corrected'!DC140-'Module C Initial'!DC140</f>
        <v>-16.819999999999993</v>
      </c>
      <c r="L140" s="31">
        <f ca="1">'Module C Corrected'!DD140-'Module C Initial'!DD140</f>
        <v>0</v>
      </c>
      <c r="M140" s="31">
        <f ca="1">'Module C Corrected'!DE140-'Module C Initial'!DE140</f>
        <v>-4.6700000000000053</v>
      </c>
      <c r="N140" s="31">
        <f ca="1">'Module C Corrected'!DF140-'Module C Initial'!DF140</f>
        <v>0</v>
      </c>
      <c r="O140" s="31">
        <f ca="1">'Module C Corrected'!DG140-'Module C Initial'!DG140</f>
        <v>-1.8100000000000005</v>
      </c>
      <c r="P140" s="31">
        <f ca="1">'Module C Corrected'!DH140-'Module C Initial'!DH140</f>
        <v>-54.449999999999989</v>
      </c>
      <c r="Q140" s="32">
        <f ca="1">'Module C Corrected'!DI140-'Module C Initial'!DI140</f>
        <v>-1.2999999999999994</v>
      </c>
      <c r="R140" s="32">
        <f ca="1">'Module C Corrected'!DJ140-'Module C Initial'!DJ140</f>
        <v>0</v>
      </c>
      <c r="S140" s="32">
        <f ca="1">'Module C Corrected'!DK140-'Module C Initial'!DK140</f>
        <v>-0.53</v>
      </c>
      <c r="T140" s="32">
        <f ca="1">'Module C Corrected'!DL140-'Module C Initial'!DL140</f>
        <v>-3.92</v>
      </c>
      <c r="U140" s="32">
        <f ca="1">'Module C Corrected'!DM140-'Module C Initial'!DM140</f>
        <v>-47.449999999999989</v>
      </c>
      <c r="V140" s="32">
        <f ca="1">'Module C Corrected'!DN140-'Module C Initial'!DN140</f>
        <v>-1.3900000000000006</v>
      </c>
      <c r="W140" s="32">
        <f ca="1">'Module C Corrected'!DO140-'Module C Initial'!DO140</f>
        <v>-0.8400000000000003</v>
      </c>
      <c r="X140" s="32">
        <f ca="1">'Module C Corrected'!DP140-'Module C Initial'!DP140</f>
        <v>0</v>
      </c>
      <c r="Y140" s="32">
        <f ca="1">'Module C Corrected'!DQ140-'Module C Initial'!DQ140</f>
        <v>-0.22999999999999998</v>
      </c>
      <c r="Z140" s="32">
        <f ca="1">'Module C Corrected'!DR140-'Module C Initial'!DR140</f>
        <v>0</v>
      </c>
      <c r="AA140" s="32">
        <f ca="1">'Module C Corrected'!DS140-'Module C Initial'!DS140</f>
        <v>-9.0000000000000024E-2</v>
      </c>
      <c r="AB140" s="32">
        <f ca="1">'Module C Corrected'!DT140-'Module C Initial'!DT140</f>
        <v>-2.7199999999999989</v>
      </c>
      <c r="AC140" s="31">
        <f ca="1">'Module C Corrected'!DU140-'Module C Initial'!DU140</f>
        <v>-7.6999999999999993</v>
      </c>
      <c r="AD140" s="31">
        <f ca="1">'Module C Corrected'!DV140-'Module C Initial'!DV140</f>
        <v>0</v>
      </c>
      <c r="AE140" s="31">
        <f ca="1">'Module C Corrected'!DW140-'Module C Initial'!DW140</f>
        <v>-3.0799999999999983</v>
      </c>
      <c r="AF140" s="31">
        <f ca="1">'Module C Corrected'!DX140-'Module C Initial'!DX140</f>
        <v>-22.820000000000007</v>
      </c>
      <c r="AG140" s="31">
        <f ca="1">'Module C Corrected'!DY140-'Module C Initial'!DY140</f>
        <v>-274.54000000000008</v>
      </c>
      <c r="AH140" s="31">
        <f ca="1">'Module C Corrected'!DZ140-'Module C Initial'!DZ140</f>
        <v>-8.0299999999999976</v>
      </c>
      <c r="AI140" s="31">
        <f ca="1">'Module C Corrected'!EA140-'Module C Initial'!EA140</f>
        <v>-4.8000000000000007</v>
      </c>
      <c r="AJ140" s="31">
        <f ca="1">'Module C Corrected'!EB140-'Module C Initial'!EB140</f>
        <v>0</v>
      </c>
      <c r="AK140" s="31">
        <f ca="1">'Module C Corrected'!EC140-'Module C Initial'!EC140</f>
        <v>-1.3100000000000005</v>
      </c>
      <c r="AL140" s="31">
        <f ca="1">'Module C Corrected'!ED140-'Module C Initial'!ED140</f>
        <v>0</v>
      </c>
      <c r="AM140" s="31">
        <f ca="1">'Module C Corrected'!EE140-'Module C Initial'!EE140</f>
        <v>-0.5</v>
      </c>
      <c r="AN140" s="31">
        <f ca="1">'Module C Corrected'!EF140-'Module C Initial'!EF140</f>
        <v>-14.959999999999994</v>
      </c>
      <c r="AO140" s="32">
        <f t="shared" ca="1" si="61"/>
        <v>-35.03</v>
      </c>
      <c r="AP140" s="32">
        <f t="shared" ca="1" si="61"/>
        <v>0</v>
      </c>
      <c r="AQ140" s="32">
        <f t="shared" ca="1" si="61"/>
        <v>-14.129999999999994</v>
      </c>
      <c r="AR140" s="32">
        <f t="shared" ca="1" si="60"/>
        <v>-105.16</v>
      </c>
      <c r="AS140" s="32">
        <f t="shared" ca="1" si="60"/>
        <v>-1271.0100000000002</v>
      </c>
      <c r="AT140" s="32">
        <f t="shared" ca="1" si="60"/>
        <v>-37.340000000000003</v>
      </c>
      <c r="AU140" s="32">
        <f t="shared" ca="1" si="60"/>
        <v>-22.459999999999994</v>
      </c>
      <c r="AV140" s="32">
        <f t="shared" ca="1" si="60"/>
        <v>0</v>
      </c>
      <c r="AW140" s="32">
        <f t="shared" ca="1" si="60"/>
        <v>-6.2100000000000062</v>
      </c>
      <c r="AX140" s="32">
        <f t="shared" ca="1" si="62"/>
        <v>0</v>
      </c>
      <c r="AY140" s="32">
        <f t="shared" ca="1" si="62"/>
        <v>-2.4000000000000004</v>
      </c>
      <c r="AZ140" s="32">
        <f t="shared" ca="1" si="62"/>
        <v>-72.129999999999981</v>
      </c>
      <c r="BA140" s="31">
        <f t="shared" ca="1" si="87"/>
        <v>-0.43</v>
      </c>
      <c r="BB140" s="31">
        <f t="shared" ca="1" si="65"/>
        <v>0</v>
      </c>
      <c r="BC140" s="31">
        <f t="shared" ca="1" si="66"/>
        <v>-0.17</v>
      </c>
      <c r="BD140" s="31">
        <f t="shared" ca="1" si="67"/>
        <v>-1.3</v>
      </c>
      <c r="BE140" s="31">
        <f t="shared" ca="1" si="68"/>
        <v>-15.76</v>
      </c>
      <c r="BF140" s="31">
        <f t="shared" ca="1" si="69"/>
        <v>-0.46</v>
      </c>
      <c r="BG140" s="31">
        <f t="shared" ca="1" si="70"/>
        <v>-0.28000000000000003</v>
      </c>
      <c r="BH140" s="31">
        <f t="shared" ca="1" si="71"/>
        <v>0</v>
      </c>
      <c r="BI140" s="31">
        <f t="shared" ca="1" si="72"/>
        <v>-0.08</v>
      </c>
      <c r="BJ140" s="31">
        <f t="shared" ca="1" si="73"/>
        <v>0</v>
      </c>
      <c r="BK140" s="31">
        <f t="shared" ca="1" si="74"/>
        <v>-0.03</v>
      </c>
      <c r="BL140" s="31">
        <f t="shared" ca="1" si="75"/>
        <v>-0.9</v>
      </c>
      <c r="BM140" s="32">
        <f t="shared" ca="1" si="88"/>
        <v>-35.46</v>
      </c>
      <c r="BN140" s="32">
        <f t="shared" ca="1" si="76"/>
        <v>0</v>
      </c>
      <c r="BO140" s="32">
        <f t="shared" ca="1" si="77"/>
        <v>-14.299999999999994</v>
      </c>
      <c r="BP140" s="32">
        <f t="shared" ca="1" si="78"/>
        <v>-106.46</v>
      </c>
      <c r="BQ140" s="32">
        <f t="shared" ca="1" si="79"/>
        <v>-1286.7700000000002</v>
      </c>
      <c r="BR140" s="32">
        <f t="shared" ca="1" si="80"/>
        <v>-37.800000000000004</v>
      </c>
      <c r="BS140" s="32">
        <f t="shared" ca="1" si="81"/>
        <v>-22.739999999999995</v>
      </c>
      <c r="BT140" s="32">
        <f t="shared" ca="1" si="82"/>
        <v>0</v>
      </c>
      <c r="BU140" s="32">
        <f t="shared" ca="1" si="83"/>
        <v>-6.2900000000000063</v>
      </c>
      <c r="BV140" s="32">
        <f t="shared" ca="1" si="84"/>
        <v>0</v>
      </c>
      <c r="BW140" s="32">
        <f t="shared" ca="1" si="85"/>
        <v>-2.4300000000000002</v>
      </c>
      <c r="BX140" s="32">
        <f t="shared" ca="1" si="86"/>
        <v>-73.029999999999987</v>
      </c>
    </row>
    <row r="141" spans="1:76" x14ac:dyDescent="0.25">
      <c r="A141" t="s">
        <v>440</v>
      </c>
      <c r="B141" s="1" t="s">
        <v>304</v>
      </c>
      <c r="C141" t="str">
        <f t="shared" ca="1" si="63"/>
        <v>WB4</v>
      </c>
      <c r="D141" t="str">
        <f t="shared" ca="1" si="64"/>
        <v>Wabamun #4</v>
      </c>
      <c r="E141" s="31">
        <f ca="1">'Module C Corrected'!CW141-'Module C Initial'!CW141</f>
        <v>-14804.150000000023</v>
      </c>
      <c r="F141" s="31">
        <f ca="1">'Module C Corrected'!CX141-'Module C Initial'!CX141</f>
        <v>-16041.349999999977</v>
      </c>
      <c r="G141" s="31">
        <f ca="1">'Module C Corrected'!CY141-'Module C Initial'!CY141</f>
        <v>-13421.76999999996</v>
      </c>
      <c r="H141" s="31">
        <f ca="1">'Module C Corrected'!CZ141-'Module C Initial'!CZ141</f>
        <v>0</v>
      </c>
      <c r="I141" s="31">
        <f ca="1">'Module C Corrected'!DA141-'Module C Initial'!DA141</f>
        <v>0</v>
      </c>
      <c r="J141" s="31">
        <f ca="1">'Module C Corrected'!DB141-'Module C Initial'!DB141</f>
        <v>0</v>
      </c>
      <c r="K141" s="31">
        <f ca="1">'Module C Corrected'!DC141-'Module C Initial'!DC141</f>
        <v>0</v>
      </c>
      <c r="L141" s="31">
        <f ca="1">'Module C Corrected'!DD141-'Module C Initial'!DD141</f>
        <v>0</v>
      </c>
      <c r="M141" s="31">
        <f ca="1">'Module C Corrected'!DE141-'Module C Initial'!DE141</f>
        <v>0</v>
      </c>
      <c r="N141" s="31">
        <f ca="1">'Module C Corrected'!DF141-'Module C Initial'!DF141</f>
        <v>0</v>
      </c>
      <c r="O141" s="31">
        <f ca="1">'Module C Corrected'!DG141-'Module C Initial'!DG141</f>
        <v>0</v>
      </c>
      <c r="P141" s="31">
        <f ca="1">'Module C Corrected'!DH141-'Module C Initial'!DH141</f>
        <v>0</v>
      </c>
      <c r="Q141" s="32">
        <f ca="1">'Module C Corrected'!DI141-'Module C Initial'!DI141</f>
        <v>-740.20000000000073</v>
      </c>
      <c r="R141" s="32">
        <f ca="1">'Module C Corrected'!DJ141-'Module C Initial'!DJ141</f>
        <v>-802.05999999999949</v>
      </c>
      <c r="S141" s="32">
        <f ca="1">'Module C Corrected'!DK141-'Module C Initial'!DK141</f>
        <v>-671.09000000000015</v>
      </c>
      <c r="T141" s="32">
        <f ca="1">'Module C Corrected'!DL141-'Module C Initial'!DL141</f>
        <v>0</v>
      </c>
      <c r="U141" s="32">
        <f ca="1">'Module C Corrected'!DM141-'Module C Initial'!DM141</f>
        <v>0</v>
      </c>
      <c r="V141" s="32">
        <f ca="1">'Module C Corrected'!DN141-'Module C Initial'!DN141</f>
        <v>0</v>
      </c>
      <c r="W141" s="32">
        <f ca="1">'Module C Corrected'!DO141-'Module C Initial'!DO141</f>
        <v>0</v>
      </c>
      <c r="X141" s="32">
        <f ca="1">'Module C Corrected'!DP141-'Module C Initial'!DP141</f>
        <v>0</v>
      </c>
      <c r="Y141" s="32">
        <f ca="1">'Module C Corrected'!DQ141-'Module C Initial'!DQ141</f>
        <v>0</v>
      </c>
      <c r="Z141" s="32">
        <f ca="1">'Module C Corrected'!DR141-'Module C Initial'!DR141</f>
        <v>0</v>
      </c>
      <c r="AA141" s="32">
        <f ca="1">'Module C Corrected'!DS141-'Module C Initial'!DS141</f>
        <v>0</v>
      </c>
      <c r="AB141" s="32">
        <f ca="1">'Module C Corrected'!DT141-'Module C Initial'!DT141</f>
        <v>0</v>
      </c>
      <c r="AC141" s="31">
        <f ca="1">'Module C Corrected'!DU141-'Module C Initial'!DU141</f>
        <v>-4380.0800000000017</v>
      </c>
      <c r="AD141" s="31">
        <f ca="1">'Module C Corrected'!DV141-'Module C Initial'!DV141</f>
        <v>-4718.8899999999994</v>
      </c>
      <c r="AE141" s="31">
        <f ca="1">'Module C Corrected'!DW141-'Module C Initial'!DW141</f>
        <v>-3927.6899999999951</v>
      </c>
      <c r="AF141" s="31">
        <f ca="1">'Module C Corrected'!DX141-'Module C Initial'!DX141</f>
        <v>0</v>
      </c>
      <c r="AG141" s="31">
        <f ca="1">'Module C Corrected'!DY141-'Module C Initial'!DY141</f>
        <v>0</v>
      </c>
      <c r="AH141" s="31">
        <f ca="1">'Module C Corrected'!DZ141-'Module C Initial'!DZ141</f>
        <v>0</v>
      </c>
      <c r="AI141" s="31">
        <f ca="1">'Module C Corrected'!EA141-'Module C Initial'!EA141</f>
        <v>0</v>
      </c>
      <c r="AJ141" s="31">
        <f ca="1">'Module C Corrected'!EB141-'Module C Initial'!EB141</f>
        <v>0</v>
      </c>
      <c r="AK141" s="31">
        <f ca="1">'Module C Corrected'!EC141-'Module C Initial'!EC141</f>
        <v>0</v>
      </c>
      <c r="AL141" s="31">
        <f ca="1">'Module C Corrected'!ED141-'Module C Initial'!ED141</f>
        <v>0</v>
      </c>
      <c r="AM141" s="31">
        <f ca="1">'Module C Corrected'!EE141-'Module C Initial'!EE141</f>
        <v>0</v>
      </c>
      <c r="AN141" s="31">
        <f ca="1">'Module C Corrected'!EF141-'Module C Initial'!EF141</f>
        <v>0</v>
      </c>
      <c r="AO141" s="32">
        <f t="shared" ca="1" si="61"/>
        <v>-19924.430000000026</v>
      </c>
      <c r="AP141" s="32">
        <f t="shared" ca="1" si="61"/>
        <v>-21562.299999999974</v>
      </c>
      <c r="AQ141" s="32">
        <f t="shared" ca="1" si="61"/>
        <v>-18020.549999999956</v>
      </c>
      <c r="AR141" s="32">
        <f t="shared" ca="1" si="60"/>
        <v>0</v>
      </c>
      <c r="AS141" s="32">
        <f t="shared" ca="1" si="60"/>
        <v>0</v>
      </c>
      <c r="AT141" s="32">
        <f t="shared" ca="1" si="60"/>
        <v>0</v>
      </c>
      <c r="AU141" s="32">
        <f t="shared" ca="1" si="60"/>
        <v>0</v>
      </c>
      <c r="AV141" s="32">
        <f t="shared" ca="1" si="60"/>
        <v>0</v>
      </c>
      <c r="AW141" s="32">
        <f t="shared" ca="1" si="60"/>
        <v>0</v>
      </c>
      <c r="AX141" s="32">
        <f t="shared" ca="1" si="62"/>
        <v>0</v>
      </c>
      <c r="AY141" s="32">
        <f t="shared" ca="1" si="62"/>
        <v>0</v>
      </c>
      <c r="AZ141" s="32">
        <f t="shared" ca="1" si="62"/>
        <v>0</v>
      </c>
      <c r="BA141" s="31">
        <f t="shared" ca="1" si="87"/>
        <v>-245.79</v>
      </c>
      <c r="BB141" s="31">
        <f t="shared" ca="1" si="65"/>
        <v>-266.33</v>
      </c>
      <c r="BC141" s="31">
        <f t="shared" ca="1" si="66"/>
        <v>-222.84</v>
      </c>
      <c r="BD141" s="31">
        <f t="shared" ca="1" si="67"/>
        <v>0</v>
      </c>
      <c r="BE141" s="31">
        <f t="shared" ca="1" si="68"/>
        <v>0</v>
      </c>
      <c r="BF141" s="31">
        <f t="shared" ca="1" si="69"/>
        <v>0</v>
      </c>
      <c r="BG141" s="31">
        <f t="shared" ca="1" si="70"/>
        <v>0</v>
      </c>
      <c r="BH141" s="31">
        <f t="shared" ca="1" si="71"/>
        <v>0</v>
      </c>
      <c r="BI141" s="31">
        <f t="shared" ca="1" si="72"/>
        <v>0</v>
      </c>
      <c r="BJ141" s="31">
        <f t="shared" ca="1" si="73"/>
        <v>0</v>
      </c>
      <c r="BK141" s="31">
        <f t="shared" ca="1" si="74"/>
        <v>0</v>
      </c>
      <c r="BL141" s="31">
        <f t="shared" ca="1" si="75"/>
        <v>0</v>
      </c>
      <c r="BM141" s="32">
        <f t="shared" ca="1" si="88"/>
        <v>-20170.220000000027</v>
      </c>
      <c r="BN141" s="32">
        <f t="shared" ca="1" si="76"/>
        <v>-21828.629999999976</v>
      </c>
      <c r="BO141" s="32">
        <f t="shared" ca="1" si="77"/>
        <v>-18243.389999999956</v>
      </c>
      <c r="BP141" s="32">
        <f t="shared" ca="1" si="78"/>
        <v>0</v>
      </c>
      <c r="BQ141" s="32">
        <f t="shared" ca="1" si="79"/>
        <v>0</v>
      </c>
      <c r="BR141" s="32">
        <f t="shared" ca="1" si="80"/>
        <v>0</v>
      </c>
      <c r="BS141" s="32">
        <f t="shared" ca="1" si="81"/>
        <v>0</v>
      </c>
      <c r="BT141" s="32">
        <f t="shared" ca="1" si="82"/>
        <v>0</v>
      </c>
      <c r="BU141" s="32">
        <f t="shared" ca="1" si="83"/>
        <v>0</v>
      </c>
      <c r="BV141" s="32">
        <f t="shared" ca="1" si="84"/>
        <v>0</v>
      </c>
      <c r="BW141" s="32">
        <f t="shared" ca="1" si="85"/>
        <v>0</v>
      </c>
      <c r="BX141" s="32">
        <f t="shared" ca="1" si="86"/>
        <v>0</v>
      </c>
    </row>
    <row r="142" spans="1:76" x14ac:dyDescent="0.25">
      <c r="A142" t="s">
        <v>479</v>
      </c>
      <c r="B142" s="1" t="s">
        <v>87</v>
      </c>
      <c r="C142" t="str">
        <f t="shared" ca="1" si="63"/>
        <v>WEY1</v>
      </c>
      <c r="D142" t="str">
        <f t="shared" ca="1" si="64"/>
        <v>Weyerhaeuser</v>
      </c>
      <c r="E142" s="31">
        <f ca="1">'Module C Corrected'!CW142-'Module C Initial'!CW142</f>
        <v>0</v>
      </c>
      <c r="F142" s="31">
        <f ca="1">'Module C Corrected'!CX142-'Module C Initial'!CX142</f>
        <v>-1.8100000000000003</v>
      </c>
      <c r="G142" s="31">
        <f ca="1">'Module C Corrected'!CY142-'Module C Initial'!CY142</f>
        <v>-2.2399999999999993</v>
      </c>
      <c r="H142" s="31">
        <f ca="1">'Module C Corrected'!CZ142-'Module C Initial'!CZ142</f>
        <v>-17.079999999999995</v>
      </c>
      <c r="I142" s="31">
        <f ca="1">'Module C Corrected'!DA142-'Module C Initial'!DA142</f>
        <v>-25.970000000000006</v>
      </c>
      <c r="J142" s="31">
        <f ca="1">'Module C Corrected'!DB142-'Module C Initial'!DB142</f>
        <v>-0.11000000000000003</v>
      </c>
      <c r="K142" s="31">
        <f ca="1">'Module C Corrected'!DC142-'Module C Initial'!DC142</f>
        <v>0</v>
      </c>
      <c r="L142" s="31">
        <f ca="1">'Module C Corrected'!DD142-'Module C Initial'!DD142</f>
        <v>0</v>
      </c>
      <c r="M142" s="31">
        <f ca="1">'Module C Corrected'!DE142-'Module C Initial'!DE142</f>
        <v>0</v>
      </c>
      <c r="N142" s="31">
        <f ca="1">'Module C Corrected'!DF142-'Module C Initial'!DF142</f>
        <v>-0.77000000000000013</v>
      </c>
      <c r="O142" s="31">
        <f ca="1">'Module C Corrected'!DG142-'Module C Initial'!DG142</f>
        <v>0</v>
      </c>
      <c r="P142" s="31">
        <f ca="1">'Module C Corrected'!DH142-'Module C Initial'!DH142</f>
        <v>-6.0000000000000012E-2</v>
      </c>
      <c r="Q142" s="32">
        <f ca="1">'Module C Corrected'!DI142-'Module C Initial'!DI142</f>
        <v>0</v>
      </c>
      <c r="R142" s="32">
        <f ca="1">'Module C Corrected'!DJ142-'Module C Initial'!DJ142</f>
        <v>-0.09</v>
      </c>
      <c r="S142" s="32">
        <f ca="1">'Module C Corrected'!DK142-'Module C Initial'!DK142</f>
        <v>-0.12000000000000001</v>
      </c>
      <c r="T142" s="32">
        <f ca="1">'Module C Corrected'!DL142-'Module C Initial'!DL142</f>
        <v>-0.85</v>
      </c>
      <c r="U142" s="32">
        <f ca="1">'Module C Corrected'!DM142-'Module C Initial'!DM142</f>
        <v>-1.2999999999999998</v>
      </c>
      <c r="V142" s="32">
        <f ca="1">'Module C Corrected'!DN142-'Module C Initial'!DN142</f>
        <v>0</v>
      </c>
      <c r="W142" s="32">
        <f ca="1">'Module C Corrected'!DO142-'Module C Initial'!DO142</f>
        <v>0</v>
      </c>
      <c r="X142" s="32">
        <f ca="1">'Module C Corrected'!DP142-'Module C Initial'!DP142</f>
        <v>0</v>
      </c>
      <c r="Y142" s="32">
        <f ca="1">'Module C Corrected'!DQ142-'Module C Initial'!DQ142</f>
        <v>0</v>
      </c>
      <c r="Z142" s="32">
        <f ca="1">'Module C Corrected'!DR142-'Module C Initial'!DR142</f>
        <v>-0.03</v>
      </c>
      <c r="AA142" s="32">
        <f ca="1">'Module C Corrected'!DS142-'Module C Initial'!DS142</f>
        <v>0</v>
      </c>
      <c r="AB142" s="32">
        <f ca="1">'Module C Corrected'!DT142-'Module C Initial'!DT142</f>
        <v>-0.01</v>
      </c>
      <c r="AC142" s="31">
        <f ca="1">'Module C Corrected'!DU142-'Module C Initial'!DU142</f>
        <v>0</v>
      </c>
      <c r="AD142" s="31">
        <f ca="1">'Module C Corrected'!DV142-'Module C Initial'!DV142</f>
        <v>-0.54</v>
      </c>
      <c r="AE142" s="31">
        <f ca="1">'Module C Corrected'!DW142-'Module C Initial'!DW142</f>
        <v>-0.66</v>
      </c>
      <c r="AF142" s="31">
        <f ca="1">'Module C Corrected'!DX142-'Module C Initial'!DX142</f>
        <v>-4.9700000000000006</v>
      </c>
      <c r="AG142" s="31">
        <f ca="1">'Module C Corrected'!DY142-'Module C Initial'!DY142</f>
        <v>-7.5100000000000007</v>
      </c>
      <c r="AH142" s="31">
        <f ca="1">'Module C Corrected'!DZ142-'Module C Initial'!DZ142</f>
        <v>-0.03</v>
      </c>
      <c r="AI142" s="31">
        <f ca="1">'Module C Corrected'!EA142-'Module C Initial'!EA142</f>
        <v>0</v>
      </c>
      <c r="AJ142" s="31">
        <f ca="1">'Module C Corrected'!EB142-'Module C Initial'!EB142</f>
        <v>0</v>
      </c>
      <c r="AK142" s="31">
        <f ca="1">'Module C Corrected'!EC142-'Module C Initial'!EC142</f>
        <v>0</v>
      </c>
      <c r="AL142" s="31">
        <f ca="1">'Module C Corrected'!ED142-'Module C Initial'!ED142</f>
        <v>-0.21999999999999997</v>
      </c>
      <c r="AM142" s="31">
        <f ca="1">'Module C Corrected'!EE142-'Module C Initial'!EE142</f>
        <v>0</v>
      </c>
      <c r="AN142" s="31">
        <f ca="1">'Module C Corrected'!EF142-'Module C Initial'!EF142</f>
        <v>-0.02</v>
      </c>
      <c r="AO142" s="32">
        <f t="shared" ca="1" si="61"/>
        <v>0</v>
      </c>
      <c r="AP142" s="32">
        <f t="shared" ca="1" si="61"/>
        <v>-2.4400000000000004</v>
      </c>
      <c r="AQ142" s="32">
        <f t="shared" ca="1" si="61"/>
        <v>-3.0199999999999996</v>
      </c>
      <c r="AR142" s="32">
        <f t="shared" ca="1" si="60"/>
        <v>-22.9</v>
      </c>
      <c r="AS142" s="32">
        <f t="shared" ca="1" si="60"/>
        <v>-34.780000000000008</v>
      </c>
      <c r="AT142" s="32">
        <f t="shared" ca="1" si="60"/>
        <v>-0.14000000000000001</v>
      </c>
      <c r="AU142" s="32">
        <f t="shared" ca="1" si="60"/>
        <v>0</v>
      </c>
      <c r="AV142" s="32">
        <f t="shared" ca="1" si="60"/>
        <v>0</v>
      </c>
      <c r="AW142" s="32">
        <f t="shared" ca="1" si="60"/>
        <v>0</v>
      </c>
      <c r="AX142" s="32">
        <f t="shared" ca="1" si="62"/>
        <v>-1.02</v>
      </c>
      <c r="AY142" s="32">
        <f t="shared" ca="1" si="62"/>
        <v>0</v>
      </c>
      <c r="AZ142" s="32">
        <f t="shared" ca="1" si="62"/>
        <v>-9.0000000000000011E-2</v>
      </c>
      <c r="BA142" s="31">
        <f t="shared" ca="1" si="87"/>
        <v>0</v>
      </c>
      <c r="BB142" s="31">
        <f t="shared" ca="1" si="65"/>
        <v>-0.03</v>
      </c>
      <c r="BC142" s="31">
        <f t="shared" ca="1" si="66"/>
        <v>-0.04</v>
      </c>
      <c r="BD142" s="31">
        <f t="shared" ca="1" si="67"/>
        <v>-0.28000000000000003</v>
      </c>
      <c r="BE142" s="31">
        <f t="shared" ca="1" si="68"/>
        <v>-0.43</v>
      </c>
      <c r="BF142" s="31">
        <f t="shared" ca="1" si="69"/>
        <v>0</v>
      </c>
      <c r="BG142" s="31">
        <f t="shared" ca="1" si="70"/>
        <v>0</v>
      </c>
      <c r="BH142" s="31">
        <f t="shared" ca="1" si="71"/>
        <v>0</v>
      </c>
      <c r="BI142" s="31">
        <f t="shared" ca="1" si="72"/>
        <v>0</v>
      </c>
      <c r="BJ142" s="31">
        <f t="shared" ca="1" si="73"/>
        <v>-0.01</v>
      </c>
      <c r="BK142" s="31">
        <f t="shared" ca="1" si="74"/>
        <v>0</v>
      </c>
      <c r="BL142" s="31">
        <f t="shared" ca="1" si="75"/>
        <v>0</v>
      </c>
      <c r="BM142" s="32">
        <f t="shared" ca="1" si="88"/>
        <v>0</v>
      </c>
      <c r="BN142" s="32">
        <f t="shared" ca="1" si="76"/>
        <v>-2.4700000000000002</v>
      </c>
      <c r="BO142" s="32">
        <f t="shared" ca="1" si="77"/>
        <v>-3.0599999999999996</v>
      </c>
      <c r="BP142" s="32">
        <f t="shared" ca="1" si="78"/>
        <v>-23.18</v>
      </c>
      <c r="BQ142" s="32">
        <f t="shared" ca="1" si="79"/>
        <v>-35.210000000000008</v>
      </c>
      <c r="BR142" s="32">
        <f t="shared" ca="1" si="80"/>
        <v>-0.14000000000000001</v>
      </c>
      <c r="BS142" s="32">
        <f t="shared" ca="1" si="81"/>
        <v>0</v>
      </c>
      <c r="BT142" s="32">
        <f t="shared" ca="1" si="82"/>
        <v>0</v>
      </c>
      <c r="BU142" s="32">
        <f t="shared" ca="1" si="83"/>
        <v>0</v>
      </c>
      <c r="BV142" s="32">
        <f t="shared" ca="1" si="84"/>
        <v>-1.03</v>
      </c>
      <c r="BW142" s="32">
        <f t="shared" ca="1" si="85"/>
        <v>0</v>
      </c>
      <c r="BX142" s="32">
        <f t="shared" ca="1" si="86"/>
        <v>-9.0000000000000011E-2</v>
      </c>
    </row>
    <row r="144" spans="1:76" x14ac:dyDescent="0.25">
      <c r="A144" t="s">
        <v>517</v>
      </c>
    </row>
    <row r="145" spans="1:1" x14ac:dyDescent="0.25">
      <c r="A145" t="s">
        <v>526</v>
      </c>
    </row>
    <row r="146" spans="1:1" x14ac:dyDescent="0.25">
      <c r="A146" t="s">
        <v>518</v>
      </c>
    </row>
    <row r="147" spans="1:1" x14ac:dyDescent="0.25">
      <c r="A147" t="s">
        <v>519</v>
      </c>
    </row>
    <row r="148" spans="1:1" x14ac:dyDescent="0.25">
      <c r="A148" t="s">
        <v>520</v>
      </c>
    </row>
    <row r="149" spans="1:1" x14ac:dyDescent="0.25">
      <c r="A149" t="s">
        <v>521</v>
      </c>
    </row>
    <row r="150" spans="1:1" x14ac:dyDescent="0.25">
      <c r="A150" t="s">
        <v>522</v>
      </c>
    </row>
  </sheetData>
  <mergeCells count="4">
    <mergeCell ref="AA3:AB3"/>
    <mergeCell ref="AY3:AZ3"/>
    <mergeCell ref="BW3:BX3"/>
    <mergeCell ref="O3:P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 Sep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0530-DA78-48E1-B63B-66CED22BFCBC}">
  <dimension ref="A1:ER150"/>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552</v>
      </c>
      <c r="BY1" s="55"/>
    </row>
    <row r="2" spans="1:148" x14ac:dyDescent="0.25">
      <c r="A2" s="29" t="str">
        <f>'Correction Adjustments'!A2</f>
        <v>Estimate - September 1, 2021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424</v>
      </c>
      <c r="BA2" s="59" t="s">
        <v>4</v>
      </c>
      <c r="BB2" s="60"/>
      <c r="BC2" s="60"/>
      <c r="BD2" s="60"/>
      <c r="BE2" s="60"/>
      <c r="BF2" s="60"/>
      <c r="BG2" s="60"/>
      <c r="BH2" s="60"/>
      <c r="BI2" s="60"/>
      <c r="BJ2" s="72" t="s">
        <v>425</v>
      </c>
      <c r="BK2" s="79">
        <f>SUM(BA5:BL142)</f>
        <v>3629889.0000000023</v>
      </c>
      <c r="BL2" s="80"/>
      <c r="BM2" s="5" t="s">
        <v>553</v>
      </c>
      <c r="BN2" s="5"/>
      <c r="BO2" s="5"/>
      <c r="BP2" s="5"/>
      <c r="BQ2" s="5"/>
      <c r="BR2" s="5"/>
      <c r="BS2" s="5"/>
      <c r="BT2" s="5"/>
      <c r="BU2" s="5"/>
      <c r="BV2" s="5"/>
      <c r="BW2" s="5"/>
      <c r="BX2" s="5"/>
      <c r="BY2" s="61" t="s">
        <v>554</v>
      </c>
      <c r="CJ2" s="23" t="s">
        <v>504</v>
      </c>
      <c r="CK2" s="56" t="s">
        <v>556</v>
      </c>
      <c r="CL2" s="32"/>
      <c r="CM2" s="32"/>
      <c r="CN2" s="32"/>
      <c r="CO2" s="32"/>
      <c r="CP2" s="32"/>
      <c r="CQ2" s="32"/>
      <c r="CR2" s="32"/>
      <c r="CS2" s="32"/>
      <c r="CT2" s="32"/>
      <c r="CU2" s="32"/>
      <c r="CV2" s="24" t="s">
        <v>427</v>
      </c>
      <c r="CW2" s="61" t="s">
        <v>558</v>
      </c>
      <c r="CX2" s="61"/>
      <c r="CY2" s="61"/>
      <c r="CZ2" s="61"/>
      <c r="DA2" s="61"/>
      <c r="DB2" s="61"/>
      <c r="DC2" s="61"/>
      <c r="DD2" s="61"/>
      <c r="DE2" s="61"/>
      <c r="DF2" s="61"/>
      <c r="DG2" s="61"/>
      <c r="DH2" s="23" t="s">
        <v>535</v>
      </c>
      <c r="DI2" s="56" t="s">
        <v>560</v>
      </c>
      <c r="DJ2" s="56"/>
      <c r="DK2" s="56"/>
      <c r="DL2" s="56"/>
      <c r="DM2" s="56"/>
      <c r="DN2" s="56"/>
      <c r="DO2" s="56"/>
      <c r="DP2" s="56"/>
      <c r="DQ2" s="56"/>
      <c r="DR2" s="56"/>
      <c r="DS2" s="56"/>
      <c r="DT2" s="24" t="s">
        <v>524</v>
      </c>
      <c r="DU2" s="61" t="s">
        <v>562</v>
      </c>
      <c r="DV2" s="61"/>
      <c r="DW2" s="61"/>
      <c r="DX2" s="61"/>
      <c r="DY2" s="61"/>
      <c r="DZ2" s="61"/>
      <c r="EA2" s="61"/>
      <c r="EB2" s="61"/>
      <c r="EC2" s="61"/>
      <c r="ED2" s="61"/>
      <c r="EE2" s="61"/>
      <c r="EF2" s="23" t="s">
        <v>527</v>
      </c>
      <c r="EG2" s="56" t="s">
        <v>563</v>
      </c>
      <c r="EH2" s="32"/>
      <c r="EI2" s="32"/>
      <c r="EJ2" s="32"/>
      <c r="EK2" s="32"/>
      <c r="EL2" s="32"/>
      <c r="EM2" s="32"/>
      <c r="EN2" s="32"/>
      <c r="EO2" s="32"/>
      <c r="EP2" s="32"/>
      <c r="EQ2" s="32"/>
      <c r="ER2" s="24" t="s">
        <v>528</v>
      </c>
    </row>
    <row r="3" spans="1:148" x14ac:dyDescent="0.25">
      <c r="E3" s="53" t="s">
        <v>6</v>
      </c>
      <c r="F3" s="54"/>
      <c r="G3" s="54"/>
      <c r="H3" s="54"/>
      <c r="I3" s="54"/>
      <c r="J3" s="54"/>
      <c r="K3" s="54"/>
      <c r="L3" s="54"/>
      <c r="M3" s="54"/>
      <c r="N3" s="54"/>
      <c r="O3" s="81">
        <f>SUM(E5:P142)</f>
        <v>57006081.796427347</v>
      </c>
      <c r="P3" s="82"/>
      <c r="Q3" s="57" t="s">
        <v>7</v>
      </c>
      <c r="R3" s="58"/>
      <c r="S3" s="58"/>
      <c r="T3" s="58"/>
      <c r="U3" s="58"/>
      <c r="V3" s="58"/>
      <c r="W3" s="58"/>
      <c r="X3" s="58"/>
      <c r="Y3" s="58"/>
      <c r="Z3" s="58"/>
      <c r="AA3" s="77">
        <f>SUM(Q5:AB142)</f>
        <v>2964986049.3900037</v>
      </c>
      <c r="AB3" s="78"/>
      <c r="AD3" s="4"/>
      <c r="AE3" s="4"/>
      <c r="AF3" s="4"/>
      <c r="AG3" s="4"/>
      <c r="AH3" s="4"/>
      <c r="AI3" s="4"/>
      <c r="AJ3" s="4"/>
      <c r="AK3" s="4"/>
      <c r="AL3" s="4"/>
      <c r="AM3" s="4"/>
      <c r="AN3" s="4"/>
      <c r="AO3" s="36" t="s">
        <v>420</v>
      </c>
      <c r="AP3" s="71"/>
      <c r="AQ3" s="71"/>
      <c r="AR3" s="71"/>
      <c r="AS3" s="71"/>
      <c r="AT3" s="71"/>
      <c r="AU3" s="71"/>
      <c r="AV3" s="71"/>
      <c r="AW3" s="71"/>
      <c r="AX3" s="71"/>
      <c r="AY3" s="77">
        <f>SUM(AO5:AZ142)</f>
        <v>128808067.07000014</v>
      </c>
      <c r="AZ3" s="78"/>
      <c r="BA3" s="62">
        <v>-1.5E-3</v>
      </c>
      <c r="BB3" s="62">
        <v>-1.5E-3</v>
      </c>
      <c r="BC3" s="62">
        <v>-1.5E-3</v>
      </c>
      <c r="BD3" s="62">
        <v>-8.0000000000000004E-4</v>
      </c>
      <c r="BE3" s="62">
        <v>-8.0000000000000004E-4</v>
      </c>
      <c r="BF3" s="62">
        <v>-8.0000000000000004E-4</v>
      </c>
      <c r="BG3" s="62">
        <v>3.8E-3</v>
      </c>
      <c r="BH3" s="62">
        <v>3.8E-3</v>
      </c>
      <c r="BI3" s="62">
        <v>3.8E-3</v>
      </c>
      <c r="BJ3" s="62">
        <v>4.7999999999999996E-3</v>
      </c>
      <c r="BK3" s="62">
        <v>4.7999999999999996E-3</v>
      </c>
      <c r="BL3" s="62">
        <v>4.7999999999999996E-3</v>
      </c>
      <c r="BM3" s="6"/>
      <c r="BN3" s="6"/>
      <c r="BO3" s="6"/>
      <c r="BP3" s="6"/>
      <c r="BQ3" s="6"/>
      <c r="BR3" s="6"/>
      <c r="BS3" s="6"/>
      <c r="BT3" s="6"/>
      <c r="BU3" s="6"/>
      <c r="BV3" s="6"/>
      <c r="BW3" s="6"/>
      <c r="BX3" s="6"/>
      <c r="BY3" s="59" t="s">
        <v>555</v>
      </c>
      <c r="BZ3" s="60"/>
      <c r="CA3" s="60"/>
      <c r="CB3" s="60"/>
      <c r="CC3" s="60"/>
      <c r="CD3" s="60"/>
      <c r="CE3" s="60"/>
      <c r="CF3" s="60"/>
      <c r="CG3" s="60"/>
      <c r="CH3" s="60"/>
      <c r="CI3" s="79">
        <f ca="1">SUM(BY5:CJ142)</f>
        <v>126407332.99000008</v>
      </c>
      <c r="CJ3" s="80"/>
      <c r="CK3" s="57" t="s">
        <v>557</v>
      </c>
      <c r="CL3" s="58"/>
      <c r="CM3" s="58"/>
      <c r="CN3" s="58"/>
      <c r="CO3" s="58"/>
      <c r="CP3" s="58"/>
      <c r="CQ3" s="58"/>
      <c r="CR3" s="58"/>
      <c r="CS3" s="58"/>
      <c r="CT3" s="71"/>
      <c r="CU3" s="71" t="s">
        <v>430</v>
      </c>
      <c r="CV3" s="63">
        <f ca="1">ROUND(-(CI3-AY3-BK2)/AA3,4)</f>
        <v>2E-3</v>
      </c>
      <c r="CW3" s="59" t="s">
        <v>559</v>
      </c>
      <c r="CX3" s="60"/>
      <c r="CY3" s="60"/>
      <c r="CZ3" s="60"/>
      <c r="DA3" s="60"/>
      <c r="DB3" s="60"/>
      <c r="DC3" s="60"/>
      <c r="DD3" s="60"/>
      <c r="DE3" s="60"/>
      <c r="DF3" s="60"/>
      <c r="DG3" s="79">
        <f ca="1">SUM(CW5:DH142)</f>
        <v>-100651.02999999338</v>
      </c>
      <c r="DH3" s="80"/>
      <c r="DI3" s="57" t="s">
        <v>561</v>
      </c>
      <c r="DJ3" s="58"/>
      <c r="DK3" s="58"/>
      <c r="DL3" s="58"/>
      <c r="DM3" s="58"/>
      <c r="DN3" s="58"/>
      <c r="DO3" s="58"/>
      <c r="DP3" s="58"/>
      <c r="DQ3" s="58"/>
      <c r="DR3" s="58"/>
      <c r="DS3" s="77">
        <f ca="1">SUM(DI5:DT142)</f>
        <v>-5032.6400000005087</v>
      </c>
      <c r="DT3" s="78"/>
      <c r="DU3" s="62">
        <f t="shared" ref="DU3:EF3" ca="1" si="0">VLOOKUP(DU4,CumulativeInterestRate,7,FALSE)</f>
        <v>0.2958688150310651</v>
      </c>
      <c r="DV3" s="62">
        <f t="shared" ca="1" si="0"/>
        <v>0.29417018489407881</v>
      </c>
      <c r="DW3" s="62">
        <f t="shared" ca="1" si="0"/>
        <v>0.29263593831873635</v>
      </c>
      <c r="DX3" s="62">
        <f t="shared" ca="1" si="0"/>
        <v>0.29093730818175007</v>
      </c>
      <c r="DY3" s="62">
        <f t="shared" ca="1" si="0"/>
        <v>0.28929347256531168</v>
      </c>
      <c r="DZ3" s="62">
        <f t="shared" ca="1" si="0"/>
        <v>0.28759484242832539</v>
      </c>
      <c r="EA3" s="62">
        <f t="shared" ca="1" si="0"/>
        <v>0.28574552735983222</v>
      </c>
      <c r="EB3" s="62">
        <f t="shared" ca="1" si="0"/>
        <v>0.28362223968859934</v>
      </c>
      <c r="EC3" s="62">
        <f t="shared" ca="1" si="0"/>
        <v>0.28149895201736647</v>
      </c>
      <c r="ED3" s="62">
        <f t="shared" ca="1" si="0"/>
        <v>0.27923867804476371</v>
      </c>
      <c r="EE3" s="62">
        <f t="shared" ca="1" si="0"/>
        <v>0.27690306160640754</v>
      </c>
      <c r="EF3" s="62">
        <f t="shared" ca="1" si="0"/>
        <v>0.27464278763380484</v>
      </c>
      <c r="EG3" s="57" t="s">
        <v>564</v>
      </c>
      <c r="EH3" s="58"/>
      <c r="EI3" s="58"/>
      <c r="EJ3" s="58"/>
      <c r="EK3" s="58"/>
      <c r="EL3" s="58"/>
      <c r="EM3" s="58"/>
      <c r="EN3" s="58"/>
      <c r="EO3" s="58"/>
      <c r="EP3" s="58"/>
      <c r="EQ3" s="77">
        <f ca="1">SUM(EG5:ER142)</f>
        <v>-70128.849999993443</v>
      </c>
      <c r="ER3" s="78"/>
    </row>
    <row r="4" spans="1:148" s="7" customFormat="1" x14ac:dyDescent="0.25">
      <c r="A4" s="7" t="s">
        <v>8</v>
      </c>
      <c r="B4" s="1" t="s">
        <v>480</v>
      </c>
      <c r="C4" s="7" t="s">
        <v>9</v>
      </c>
      <c r="D4" s="7" t="s">
        <v>10</v>
      </c>
      <c r="E4" s="8">
        <v>40179</v>
      </c>
      <c r="F4" s="8">
        <v>40210</v>
      </c>
      <c r="G4" s="8">
        <v>40238</v>
      </c>
      <c r="H4" s="8">
        <v>40269</v>
      </c>
      <c r="I4" s="8">
        <v>40299</v>
      </c>
      <c r="J4" s="8">
        <v>40330</v>
      </c>
      <c r="K4" s="8">
        <v>40360</v>
      </c>
      <c r="L4" s="8">
        <v>40391</v>
      </c>
      <c r="M4" s="8">
        <v>40422</v>
      </c>
      <c r="N4" s="8">
        <v>40452</v>
      </c>
      <c r="O4" s="8">
        <v>40483</v>
      </c>
      <c r="P4" s="8">
        <v>40513</v>
      </c>
      <c r="Q4" s="9">
        <v>40179</v>
      </c>
      <c r="R4" s="9">
        <v>40210</v>
      </c>
      <c r="S4" s="9">
        <v>40238</v>
      </c>
      <c r="T4" s="9">
        <v>40269</v>
      </c>
      <c r="U4" s="9">
        <v>40299</v>
      </c>
      <c r="V4" s="9">
        <v>40330</v>
      </c>
      <c r="W4" s="9">
        <v>40360</v>
      </c>
      <c r="X4" s="9">
        <v>40391</v>
      </c>
      <c r="Y4" s="9">
        <v>40422</v>
      </c>
      <c r="Z4" s="9">
        <v>40452</v>
      </c>
      <c r="AA4" s="9">
        <v>40483</v>
      </c>
      <c r="AB4" s="9">
        <v>40513</v>
      </c>
      <c r="AC4" s="8">
        <v>40179</v>
      </c>
      <c r="AD4" s="8">
        <v>40210</v>
      </c>
      <c r="AE4" s="8">
        <v>40238</v>
      </c>
      <c r="AF4" s="8">
        <v>40269</v>
      </c>
      <c r="AG4" s="8">
        <v>40299</v>
      </c>
      <c r="AH4" s="8">
        <v>40330</v>
      </c>
      <c r="AI4" s="8">
        <v>40360</v>
      </c>
      <c r="AJ4" s="8">
        <v>40391</v>
      </c>
      <c r="AK4" s="8">
        <v>40422</v>
      </c>
      <c r="AL4" s="8">
        <v>40452</v>
      </c>
      <c r="AM4" s="8">
        <v>40483</v>
      </c>
      <c r="AN4" s="8">
        <v>40513</v>
      </c>
      <c r="AO4" s="37">
        <v>40179</v>
      </c>
      <c r="AP4" s="37">
        <v>40210</v>
      </c>
      <c r="AQ4" s="37">
        <v>40238</v>
      </c>
      <c r="AR4" s="37">
        <v>40269</v>
      </c>
      <c r="AS4" s="37">
        <v>40299</v>
      </c>
      <c r="AT4" s="37">
        <v>40330</v>
      </c>
      <c r="AU4" s="37">
        <v>40360</v>
      </c>
      <c r="AV4" s="37">
        <v>40391</v>
      </c>
      <c r="AW4" s="37">
        <v>40422</v>
      </c>
      <c r="AX4" s="37">
        <v>40452</v>
      </c>
      <c r="AY4" s="37">
        <v>40483</v>
      </c>
      <c r="AZ4" s="37">
        <v>40513</v>
      </c>
      <c r="BA4" s="10">
        <v>40179</v>
      </c>
      <c r="BB4" s="10">
        <v>40210</v>
      </c>
      <c r="BC4" s="10">
        <v>40238</v>
      </c>
      <c r="BD4" s="10">
        <v>40269</v>
      </c>
      <c r="BE4" s="10">
        <v>40299</v>
      </c>
      <c r="BF4" s="10">
        <v>40330</v>
      </c>
      <c r="BG4" s="10">
        <v>40360</v>
      </c>
      <c r="BH4" s="10">
        <v>40391</v>
      </c>
      <c r="BI4" s="10">
        <v>40422</v>
      </c>
      <c r="BJ4" s="10">
        <v>40452</v>
      </c>
      <c r="BK4" s="10">
        <v>40483</v>
      </c>
      <c r="BL4" s="10">
        <v>40513</v>
      </c>
      <c r="BM4" s="9">
        <v>40179</v>
      </c>
      <c r="BN4" s="9">
        <v>40210</v>
      </c>
      <c r="BO4" s="9">
        <v>40238</v>
      </c>
      <c r="BP4" s="9">
        <v>40269</v>
      </c>
      <c r="BQ4" s="9">
        <v>40299</v>
      </c>
      <c r="BR4" s="9">
        <v>40330</v>
      </c>
      <c r="BS4" s="9">
        <v>40360</v>
      </c>
      <c r="BT4" s="9">
        <v>40391</v>
      </c>
      <c r="BU4" s="9">
        <v>40422</v>
      </c>
      <c r="BV4" s="9">
        <v>40452</v>
      </c>
      <c r="BW4" s="9">
        <v>40483</v>
      </c>
      <c r="BX4" s="9">
        <v>40513</v>
      </c>
      <c r="BY4" s="10">
        <v>40179</v>
      </c>
      <c r="BZ4" s="10">
        <v>40210</v>
      </c>
      <c r="CA4" s="10">
        <v>40238</v>
      </c>
      <c r="CB4" s="10">
        <v>40269</v>
      </c>
      <c r="CC4" s="10">
        <v>40299</v>
      </c>
      <c r="CD4" s="10">
        <v>40330</v>
      </c>
      <c r="CE4" s="10">
        <v>40360</v>
      </c>
      <c r="CF4" s="10">
        <v>40391</v>
      </c>
      <c r="CG4" s="10">
        <v>40422</v>
      </c>
      <c r="CH4" s="10">
        <v>40452</v>
      </c>
      <c r="CI4" s="10">
        <v>40483</v>
      </c>
      <c r="CJ4" s="10">
        <v>40513</v>
      </c>
      <c r="CK4" s="9">
        <v>40179</v>
      </c>
      <c r="CL4" s="9">
        <v>40210</v>
      </c>
      <c r="CM4" s="9">
        <v>40238</v>
      </c>
      <c r="CN4" s="9">
        <v>40269</v>
      </c>
      <c r="CO4" s="9">
        <v>40299</v>
      </c>
      <c r="CP4" s="9">
        <v>40330</v>
      </c>
      <c r="CQ4" s="9">
        <v>40360</v>
      </c>
      <c r="CR4" s="9">
        <v>40391</v>
      </c>
      <c r="CS4" s="9">
        <v>40422</v>
      </c>
      <c r="CT4" s="9">
        <v>40452</v>
      </c>
      <c r="CU4" s="9">
        <v>40483</v>
      </c>
      <c r="CV4" s="9">
        <v>40513</v>
      </c>
      <c r="CW4" s="10">
        <v>40179</v>
      </c>
      <c r="CX4" s="10">
        <v>40210</v>
      </c>
      <c r="CY4" s="10">
        <v>40238</v>
      </c>
      <c r="CZ4" s="10">
        <v>40269</v>
      </c>
      <c r="DA4" s="10">
        <v>40299</v>
      </c>
      <c r="DB4" s="10">
        <v>40330</v>
      </c>
      <c r="DC4" s="10">
        <v>40360</v>
      </c>
      <c r="DD4" s="10">
        <v>40391</v>
      </c>
      <c r="DE4" s="10">
        <v>40422</v>
      </c>
      <c r="DF4" s="10">
        <v>40452</v>
      </c>
      <c r="DG4" s="10">
        <v>40483</v>
      </c>
      <c r="DH4" s="10">
        <v>40513</v>
      </c>
      <c r="DI4" s="9">
        <v>40179</v>
      </c>
      <c r="DJ4" s="9">
        <v>40210</v>
      </c>
      <c r="DK4" s="9">
        <v>40238</v>
      </c>
      <c r="DL4" s="9">
        <v>40269</v>
      </c>
      <c r="DM4" s="9">
        <v>40299</v>
      </c>
      <c r="DN4" s="9">
        <v>40330</v>
      </c>
      <c r="DO4" s="9">
        <v>40360</v>
      </c>
      <c r="DP4" s="9">
        <v>40391</v>
      </c>
      <c r="DQ4" s="9">
        <v>40422</v>
      </c>
      <c r="DR4" s="9">
        <v>40452</v>
      </c>
      <c r="DS4" s="9">
        <v>40483</v>
      </c>
      <c r="DT4" s="9">
        <v>40513</v>
      </c>
      <c r="DU4" s="10">
        <v>40179</v>
      </c>
      <c r="DV4" s="10">
        <v>40210</v>
      </c>
      <c r="DW4" s="10">
        <v>40238</v>
      </c>
      <c r="DX4" s="10">
        <v>40269</v>
      </c>
      <c r="DY4" s="10">
        <v>40299</v>
      </c>
      <c r="DZ4" s="10">
        <v>40330</v>
      </c>
      <c r="EA4" s="10">
        <v>40360</v>
      </c>
      <c r="EB4" s="10">
        <v>40391</v>
      </c>
      <c r="EC4" s="10">
        <v>40422</v>
      </c>
      <c r="ED4" s="10">
        <v>40452</v>
      </c>
      <c r="EE4" s="10">
        <v>40483</v>
      </c>
      <c r="EF4" s="10">
        <v>40513</v>
      </c>
      <c r="EG4" s="9">
        <v>40179</v>
      </c>
      <c r="EH4" s="9">
        <v>40210</v>
      </c>
      <c r="EI4" s="9">
        <v>40238</v>
      </c>
      <c r="EJ4" s="9">
        <v>40269</v>
      </c>
      <c r="EK4" s="9">
        <v>40299</v>
      </c>
      <c r="EL4" s="9">
        <v>40330</v>
      </c>
      <c r="EM4" s="9">
        <v>40360</v>
      </c>
      <c r="EN4" s="9">
        <v>40391</v>
      </c>
      <c r="EO4" s="9">
        <v>40422</v>
      </c>
      <c r="EP4" s="9">
        <v>40452</v>
      </c>
      <c r="EQ4" s="9">
        <v>40483</v>
      </c>
      <c r="ER4" s="9">
        <v>40513</v>
      </c>
    </row>
    <row r="5" spans="1:148" x14ac:dyDescent="0.25">
      <c r="A5" t="s">
        <v>437</v>
      </c>
      <c r="B5" s="1" t="s">
        <v>148</v>
      </c>
      <c r="C5" t="str">
        <f t="shared" ref="C5:C68" ca="1" si="1">VLOOKUP($B5,LocationLookup,2,FALSE)</f>
        <v>0000001511</v>
      </c>
      <c r="D5" t="str">
        <f t="shared" ref="D5:D68" ca="1" si="2">VLOOKUP($C5,LossFactorLookup,2,FALSE)</f>
        <v>FortisAlberta Reversing POD - Fort Macleod (15S)</v>
      </c>
      <c r="E5" s="51">
        <v>0.43634329999999999</v>
      </c>
      <c r="F5" s="51">
        <v>0</v>
      </c>
      <c r="G5" s="51">
        <v>0.98431930000000001</v>
      </c>
      <c r="H5" s="51">
        <v>16.356872899999999</v>
      </c>
      <c r="I5" s="51">
        <v>16.436805100000001</v>
      </c>
      <c r="J5" s="51">
        <v>1.0287381</v>
      </c>
      <c r="K5" s="51">
        <v>0</v>
      </c>
      <c r="L5" s="51">
        <v>6.4115536000000004</v>
      </c>
      <c r="M5" s="51">
        <v>0</v>
      </c>
      <c r="N5" s="51">
        <v>0.40575749999999999</v>
      </c>
      <c r="O5" s="51">
        <v>0</v>
      </c>
      <c r="P5" s="51">
        <v>2.3545894999999999</v>
      </c>
      <c r="Q5" s="32">
        <v>28.87</v>
      </c>
      <c r="R5" s="32">
        <v>0</v>
      </c>
      <c r="S5" s="32">
        <v>49.36</v>
      </c>
      <c r="T5" s="32">
        <v>1283.01</v>
      </c>
      <c r="U5" s="32">
        <v>2474.09</v>
      </c>
      <c r="V5" s="32">
        <v>48.79</v>
      </c>
      <c r="W5" s="32">
        <v>0</v>
      </c>
      <c r="X5" s="32">
        <v>333.28</v>
      </c>
      <c r="Y5" s="32">
        <v>0</v>
      </c>
      <c r="Z5" s="32">
        <v>15.61</v>
      </c>
      <c r="AA5" s="32">
        <v>0</v>
      </c>
      <c r="AB5" s="32">
        <v>609.41</v>
      </c>
      <c r="AC5" s="2">
        <v>0.94</v>
      </c>
      <c r="AD5" s="2">
        <v>0.94</v>
      </c>
      <c r="AE5" s="2">
        <v>0.94</v>
      </c>
      <c r="AF5" s="2">
        <v>0.94</v>
      </c>
      <c r="AG5" s="2">
        <v>0.94</v>
      </c>
      <c r="AH5" s="2">
        <v>0.94</v>
      </c>
      <c r="AI5" s="2">
        <v>0.94</v>
      </c>
      <c r="AJ5" s="2">
        <v>0.94</v>
      </c>
      <c r="AK5" s="2">
        <v>0.94</v>
      </c>
      <c r="AL5" s="2">
        <v>0.94</v>
      </c>
      <c r="AM5" s="2">
        <v>0.94</v>
      </c>
      <c r="AN5" s="2">
        <v>0.94</v>
      </c>
      <c r="AO5" s="33">
        <v>0.27</v>
      </c>
      <c r="AP5" s="33">
        <v>0</v>
      </c>
      <c r="AQ5" s="33">
        <v>0.46</v>
      </c>
      <c r="AR5" s="33">
        <v>12.06</v>
      </c>
      <c r="AS5" s="33">
        <v>23.26</v>
      </c>
      <c r="AT5" s="33">
        <v>0.46</v>
      </c>
      <c r="AU5" s="33">
        <v>0</v>
      </c>
      <c r="AV5" s="33">
        <v>3.13</v>
      </c>
      <c r="AW5" s="33">
        <v>0</v>
      </c>
      <c r="AX5" s="33">
        <v>0.15</v>
      </c>
      <c r="AY5" s="33">
        <v>0</v>
      </c>
      <c r="AZ5" s="33">
        <v>5.73</v>
      </c>
      <c r="BA5" s="31">
        <f t="shared" ref="BA5:BL20" si="3">ROUND(Q5*BA$3,2)</f>
        <v>-0.04</v>
      </c>
      <c r="BB5" s="31">
        <f t="shared" si="3"/>
        <v>0</v>
      </c>
      <c r="BC5" s="31">
        <f t="shared" si="3"/>
        <v>-7.0000000000000007E-2</v>
      </c>
      <c r="BD5" s="31">
        <f t="shared" si="3"/>
        <v>-1.03</v>
      </c>
      <c r="BE5" s="31">
        <f t="shared" si="3"/>
        <v>-1.98</v>
      </c>
      <c r="BF5" s="31">
        <f t="shared" si="3"/>
        <v>-0.04</v>
      </c>
      <c r="BG5" s="31">
        <f t="shared" si="3"/>
        <v>0</v>
      </c>
      <c r="BH5" s="31">
        <f t="shared" si="3"/>
        <v>1.27</v>
      </c>
      <c r="BI5" s="31">
        <f t="shared" si="3"/>
        <v>0</v>
      </c>
      <c r="BJ5" s="31">
        <f t="shared" si="3"/>
        <v>7.0000000000000007E-2</v>
      </c>
      <c r="BK5" s="31">
        <f t="shared" si="3"/>
        <v>0</v>
      </c>
      <c r="BL5" s="31">
        <f t="shared" si="3"/>
        <v>2.93</v>
      </c>
      <c r="BM5" s="6">
        <f t="shared" ref="BM5:BX20" ca="1" si="4">VLOOKUP($C5,LossFactorLookup,3,FALSE)</f>
        <v>3.1699999999999999E-2</v>
      </c>
      <c r="BN5" s="6">
        <f t="shared" ca="1" si="4"/>
        <v>3.1699999999999999E-2</v>
      </c>
      <c r="BO5" s="6">
        <f t="shared" ca="1" si="4"/>
        <v>3.1699999999999999E-2</v>
      </c>
      <c r="BP5" s="6">
        <f t="shared" ca="1" si="4"/>
        <v>3.1699999999999999E-2</v>
      </c>
      <c r="BQ5" s="6">
        <f t="shared" ca="1" si="4"/>
        <v>3.1699999999999999E-2</v>
      </c>
      <c r="BR5" s="6">
        <f t="shared" ca="1" si="4"/>
        <v>3.1699999999999999E-2</v>
      </c>
      <c r="BS5" s="6">
        <f t="shared" ca="1" si="4"/>
        <v>3.1699999999999999E-2</v>
      </c>
      <c r="BT5" s="6">
        <f t="shared" ca="1" si="4"/>
        <v>3.1699999999999999E-2</v>
      </c>
      <c r="BU5" s="6">
        <f t="shared" ca="1" si="4"/>
        <v>3.1699999999999999E-2</v>
      </c>
      <c r="BV5" s="6">
        <f t="shared" ca="1" si="4"/>
        <v>3.1699999999999999E-2</v>
      </c>
      <c r="BW5" s="6">
        <f t="shared" ca="1" si="4"/>
        <v>3.1699999999999999E-2</v>
      </c>
      <c r="BX5" s="6">
        <f t="shared" ca="1" si="4"/>
        <v>3.1699999999999999E-2</v>
      </c>
      <c r="BY5" s="31">
        <f t="shared" ref="BY5:CJ26" ca="1" si="5">IFERROR(VLOOKUP($C5,DOSDetail,CELL("col",BY$4)+58,FALSE),ROUND(Q5*BM5,2))</f>
        <v>0.92</v>
      </c>
      <c r="BZ5" s="31">
        <f t="shared" ca="1" si="5"/>
        <v>0</v>
      </c>
      <c r="CA5" s="31">
        <f t="shared" ca="1" si="5"/>
        <v>1.56</v>
      </c>
      <c r="CB5" s="31">
        <f t="shared" ca="1" si="5"/>
        <v>40.67</v>
      </c>
      <c r="CC5" s="31">
        <f t="shared" ca="1" si="5"/>
        <v>78.430000000000007</v>
      </c>
      <c r="CD5" s="31">
        <f t="shared" ca="1" si="5"/>
        <v>1.55</v>
      </c>
      <c r="CE5" s="31">
        <f t="shared" ca="1" si="5"/>
        <v>0</v>
      </c>
      <c r="CF5" s="31">
        <f t="shared" ca="1" si="5"/>
        <v>10.56</v>
      </c>
      <c r="CG5" s="31">
        <f t="shared" ca="1" si="5"/>
        <v>0</v>
      </c>
      <c r="CH5" s="31">
        <f t="shared" ca="1" si="5"/>
        <v>0.49</v>
      </c>
      <c r="CI5" s="31">
        <f t="shared" ca="1" si="5"/>
        <v>0</v>
      </c>
      <c r="CJ5" s="31">
        <f t="shared" ca="1" si="5"/>
        <v>19.32</v>
      </c>
      <c r="CK5" s="32">
        <f t="shared" ref="CK5:CV20" ca="1" si="6">ROUND(Q5*$CV$3,2)</f>
        <v>0.06</v>
      </c>
      <c r="CL5" s="32">
        <f t="shared" ca="1" si="6"/>
        <v>0</v>
      </c>
      <c r="CM5" s="32">
        <f t="shared" ca="1" si="6"/>
        <v>0.1</v>
      </c>
      <c r="CN5" s="32">
        <f t="shared" ca="1" si="6"/>
        <v>2.57</v>
      </c>
      <c r="CO5" s="32">
        <f t="shared" ca="1" si="6"/>
        <v>4.95</v>
      </c>
      <c r="CP5" s="32">
        <f t="shared" ca="1" si="6"/>
        <v>0.1</v>
      </c>
      <c r="CQ5" s="32">
        <f t="shared" ca="1" si="6"/>
        <v>0</v>
      </c>
      <c r="CR5" s="32">
        <f t="shared" ca="1" si="6"/>
        <v>0.67</v>
      </c>
      <c r="CS5" s="32">
        <f t="shared" ca="1" si="6"/>
        <v>0</v>
      </c>
      <c r="CT5" s="32">
        <f t="shared" ca="1" si="6"/>
        <v>0.03</v>
      </c>
      <c r="CU5" s="32">
        <f t="shared" ca="1" si="6"/>
        <v>0</v>
      </c>
      <c r="CV5" s="32">
        <f t="shared" ca="1" si="6"/>
        <v>1.22</v>
      </c>
      <c r="CW5" s="31">
        <f t="shared" ref="CW5:CW7" ca="1" si="7">BY5+CK5-AO5-BA5</f>
        <v>0.75</v>
      </c>
      <c r="CX5" s="31">
        <f t="shared" ref="CX5:CX7" ca="1" si="8">BZ5+CL5-AP5-BB5</f>
        <v>0</v>
      </c>
      <c r="CY5" s="31">
        <f t="shared" ref="CY5:CY7" ca="1" si="9">CA5+CM5-AQ5-BC5</f>
        <v>1.2700000000000002</v>
      </c>
      <c r="CZ5" s="31">
        <f t="shared" ref="CZ5:CZ7" ca="1" si="10">CB5+CN5-AR5-BD5</f>
        <v>32.21</v>
      </c>
      <c r="DA5" s="31">
        <f t="shared" ref="DA5:DA7" ca="1" si="11">CC5+CO5-AS5-BE5</f>
        <v>62.1</v>
      </c>
      <c r="DB5" s="31">
        <f t="shared" ref="DB5:DB7" ca="1" si="12">CD5+CP5-AT5-BF5</f>
        <v>1.2300000000000002</v>
      </c>
      <c r="DC5" s="31">
        <f t="shared" ref="DC5:DC7" ca="1" si="13">CE5+CQ5-AU5-BG5</f>
        <v>0</v>
      </c>
      <c r="DD5" s="31">
        <f t="shared" ref="DD5:DD7" ca="1" si="14">CF5+CR5-AV5-BH5</f>
        <v>6.8300000000000018</v>
      </c>
      <c r="DE5" s="31">
        <f t="shared" ref="DE5:DE7" ca="1" si="15">CG5+CS5-AW5-BI5</f>
        <v>0</v>
      </c>
      <c r="DF5" s="31">
        <f t="shared" ref="DF5:DF7" ca="1" si="16">CH5+CT5-AX5-BJ5</f>
        <v>0.3</v>
      </c>
      <c r="DG5" s="31">
        <f t="shared" ref="DG5:DG7" ca="1" si="17">CI5+CU5-AY5-BK5</f>
        <v>0</v>
      </c>
      <c r="DH5" s="31">
        <f t="shared" ref="DH5:DH7" ca="1" si="18">CJ5+CV5-AZ5-BL5</f>
        <v>11.879999999999999</v>
      </c>
      <c r="DI5" s="32">
        <f ca="1">ROUND(CW5*5%,2)</f>
        <v>0.04</v>
      </c>
      <c r="DJ5" s="32">
        <f t="shared" ref="DJ5:DT20" ca="1" si="19">ROUND(CX5*5%,2)</f>
        <v>0</v>
      </c>
      <c r="DK5" s="32">
        <f t="shared" ca="1" si="19"/>
        <v>0.06</v>
      </c>
      <c r="DL5" s="32">
        <f t="shared" ca="1" si="19"/>
        <v>1.61</v>
      </c>
      <c r="DM5" s="32">
        <f t="shared" ca="1" si="19"/>
        <v>3.11</v>
      </c>
      <c r="DN5" s="32">
        <f t="shared" ca="1" si="19"/>
        <v>0.06</v>
      </c>
      <c r="DO5" s="32">
        <f t="shared" ca="1" si="19"/>
        <v>0</v>
      </c>
      <c r="DP5" s="32">
        <f t="shared" ca="1" si="19"/>
        <v>0.34</v>
      </c>
      <c r="DQ5" s="32">
        <f t="shared" ca="1" si="19"/>
        <v>0</v>
      </c>
      <c r="DR5" s="32">
        <f t="shared" ca="1" si="19"/>
        <v>0.02</v>
      </c>
      <c r="DS5" s="32">
        <f t="shared" ca="1" si="19"/>
        <v>0</v>
      </c>
      <c r="DT5" s="32">
        <f t="shared" ca="1" si="19"/>
        <v>0.59</v>
      </c>
      <c r="DU5" s="31">
        <f ca="1">ROUND(CW5*DU$3,2)</f>
        <v>0.22</v>
      </c>
      <c r="DV5" s="31">
        <f t="shared" ref="DV5:EF20" ca="1" si="20">ROUND(CX5*DV$3,2)</f>
        <v>0</v>
      </c>
      <c r="DW5" s="31">
        <f t="shared" ca="1" si="20"/>
        <v>0.37</v>
      </c>
      <c r="DX5" s="31">
        <f t="shared" ca="1" si="20"/>
        <v>9.3699999999999992</v>
      </c>
      <c r="DY5" s="31">
        <f t="shared" ca="1" si="20"/>
        <v>17.97</v>
      </c>
      <c r="DZ5" s="31">
        <f t="shared" ca="1" si="20"/>
        <v>0.35</v>
      </c>
      <c r="EA5" s="31">
        <f t="shared" ca="1" si="20"/>
        <v>0</v>
      </c>
      <c r="EB5" s="31">
        <f t="shared" ca="1" si="20"/>
        <v>1.94</v>
      </c>
      <c r="EC5" s="31">
        <f t="shared" ca="1" si="20"/>
        <v>0</v>
      </c>
      <c r="ED5" s="31">
        <f t="shared" ca="1" si="20"/>
        <v>0.08</v>
      </c>
      <c r="EE5" s="31">
        <f t="shared" ca="1" si="20"/>
        <v>0</v>
      </c>
      <c r="EF5" s="31">
        <f t="shared" ca="1" si="20"/>
        <v>3.26</v>
      </c>
      <c r="EG5" s="32">
        <f ca="1">CW5+DI5+DU5</f>
        <v>1.01</v>
      </c>
      <c r="EH5" s="32">
        <f t="shared" ref="EH5:ER20" ca="1" si="21">CX5+DJ5+DV5</f>
        <v>0</v>
      </c>
      <c r="EI5" s="32">
        <f t="shared" ca="1" si="21"/>
        <v>1.7000000000000002</v>
      </c>
      <c r="EJ5" s="32">
        <f t="shared" ca="1" si="21"/>
        <v>43.19</v>
      </c>
      <c r="EK5" s="32">
        <f t="shared" ca="1" si="21"/>
        <v>83.18</v>
      </c>
      <c r="EL5" s="32">
        <f t="shared" ca="1" si="21"/>
        <v>1.6400000000000001</v>
      </c>
      <c r="EM5" s="32">
        <f t="shared" ca="1" si="21"/>
        <v>0</v>
      </c>
      <c r="EN5" s="32">
        <f t="shared" ca="1" si="21"/>
        <v>9.1100000000000012</v>
      </c>
      <c r="EO5" s="32">
        <f t="shared" ca="1" si="21"/>
        <v>0</v>
      </c>
      <c r="EP5" s="32">
        <f t="shared" ca="1" si="21"/>
        <v>0.4</v>
      </c>
      <c r="EQ5" s="32">
        <f t="shared" ca="1" si="21"/>
        <v>0</v>
      </c>
      <c r="ER5" s="32">
        <f t="shared" ca="1" si="21"/>
        <v>15.729999999999999</v>
      </c>
    </row>
    <row r="6" spans="1:148" x14ac:dyDescent="0.25">
      <c r="A6" t="s">
        <v>437</v>
      </c>
      <c r="B6" s="1" t="s">
        <v>156</v>
      </c>
      <c r="C6" t="str">
        <f t="shared" ca="1" si="1"/>
        <v>0000006711</v>
      </c>
      <c r="D6" t="str">
        <f t="shared" ca="1" si="2"/>
        <v>FortisAlberta Reversing POD - Stirling (67S)</v>
      </c>
      <c r="E6" s="51">
        <v>0</v>
      </c>
      <c r="F6" s="51">
        <v>0</v>
      </c>
      <c r="G6" s="51">
        <v>0</v>
      </c>
      <c r="H6" s="51">
        <v>0</v>
      </c>
      <c r="I6" s="51">
        <v>6.3762399999999997E-2</v>
      </c>
      <c r="J6" s="51">
        <v>0</v>
      </c>
      <c r="K6" s="51">
        <v>20.3313551</v>
      </c>
      <c r="L6" s="51">
        <v>28.0791979</v>
      </c>
      <c r="M6" s="51">
        <v>19.931980599999999</v>
      </c>
      <c r="N6" s="51">
        <v>0.27920240000000002</v>
      </c>
      <c r="O6" s="51">
        <v>0</v>
      </c>
      <c r="P6" s="51">
        <v>0</v>
      </c>
      <c r="Q6" s="32">
        <v>0</v>
      </c>
      <c r="R6" s="32">
        <v>0</v>
      </c>
      <c r="S6" s="32">
        <v>0</v>
      </c>
      <c r="T6" s="32">
        <v>0</v>
      </c>
      <c r="U6" s="32">
        <v>1.44</v>
      </c>
      <c r="V6" s="32">
        <v>0</v>
      </c>
      <c r="W6" s="32">
        <v>467.26</v>
      </c>
      <c r="X6" s="32">
        <v>661.28</v>
      </c>
      <c r="Y6" s="32">
        <v>331.54</v>
      </c>
      <c r="Z6" s="32">
        <v>6.58</v>
      </c>
      <c r="AA6" s="32">
        <v>0</v>
      </c>
      <c r="AB6" s="32">
        <v>0</v>
      </c>
      <c r="AC6" s="2">
        <v>-0.06</v>
      </c>
      <c r="AD6" s="2">
        <v>-0.06</v>
      </c>
      <c r="AE6" s="2">
        <v>-0.06</v>
      </c>
      <c r="AF6" s="2">
        <v>-0.06</v>
      </c>
      <c r="AG6" s="2">
        <v>-0.06</v>
      </c>
      <c r="AH6" s="2">
        <v>-0.06</v>
      </c>
      <c r="AI6" s="2">
        <v>-0.06</v>
      </c>
      <c r="AJ6" s="2">
        <v>-0.06</v>
      </c>
      <c r="AK6" s="2">
        <v>-0.06</v>
      </c>
      <c r="AL6" s="2">
        <v>-0.06</v>
      </c>
      <c r="AM6" s="2">
        <v>-0.06</v>
      </c>
      <c r="AN6" s="2">
        <v>-0.06</v>
      </c>
      <c r="AO6" s="33">
        <v>0</v>
      </c>
      <c r="AP6" s="33">
        <v>0</v>
      </c>
      <c r="AQ6" s="33">
        <v>0</v>
      </c>
      <c r="AR6" s="33">
        <v>0</v>
      </c>
      <c r="AS6" s="33">
        <v>0</v>
      </c>
      <c r="AT6" s="33">
        <v>0</v>
      </c>
      <c r="AU6" s="33">
        <v>-0.28000000000000003</v>
      </c>
      <c r="AV6" s="33">
        <v>-0.4</v>
      </c>
      <c r="AW6" s="33">
        <v>-0.2</v>
      </c>
      <c r="AX6" s="33">
        <v>0</v>
      </c>
      <c r="AY6" s="33">
        <v>0</v>
      </c>
      <c r="AZ6" s="33">
        <v>0</v>
      </c>
      <c r="BA6" s="31">
        <f t="shared" si="3"/>
        <v>0</v>
      </c>
      <c r="BB6" s="31">
        <f t="shared" si="3"/>
        <v>0</v>
      </c>
      <c r="BC6" s="31">
        <f t="shared" si="3"/>
        <v>0</v>
      </c>
      <c r="BD6" s="31">
        <f t="shared" si="3"/>
        <v>0</v>
      </c>
      <c r="BE6" s="31">
        <f t="shared" si="3"/>
        <v>0</v>
      </c>
      <c r="BF6" s="31">
        <f t="shared" si="3"/>
        <v>0</v>
      </c>
      <c r="BG6" s="31">
        <f t="shared" si="3"/>
        <v>1.78</v>
      </c>
      <c r="BH6" s="31">
        <f t="shared" si="3"/>
        <v>2.5099999999999998</v>
      </c>
      <c r="BI6" s="31">
        <f t="shared" si="3"/>
        <v>1.26</v>
      </c>
      <c r="BJ6" s="31">
        <f t="shared" si="3"/>
        <v>0.03</v>
      </c>
      <c r="BK6" s="31">
        <f t="shared" si="3"/>
        <v>0</v>
      </c>
      <c r="BL6" s="31">
        <f t="shared" si="3"/>
        <v>0</v>
      </c>
      <c r="BM6" s="6">
        <f t="shared" ca="1" si="4"/>
        <v>-1.5800000000000002E-2</v>
      </c>
      <c r="BN6" s="6">
        <f t="shared" ca="1" si="4"/>
        <v>-1.5800000000000002E-2</v>
      </c>
      <c r="BO6" s="6">
        <f t="shared" ca="1" si="4"/>
        <v>-1.5800000000000002E-2</v>
      </c>
      <c r="BP6" s="6">
        <f t="shared" ca="1" si="4"/>
        <v>-1.5800000000000002E-2</v>
      </c>
      <c r="BQ6" s="6">
        <f t="shared" ca="1" si="4"/>
        <v>-1.5800000000000002E-2</v>
      </c>
      <c r="BR6" s="6">
        <f t="shared" ca="1" si="4"/>
        <v>-1.5800000000000002E-2</v>
      </c>
      <c r="BS6" s="6">
        <f t="shared" ca="1" si="4"/>
        <v>-1.5800000000000002E-2</v>
      </c>
      <c r="BT6" s="6">
        <f t="shared" ca="1" si="4"/>
        <v>-1.5800000000000002E-2</v>
      </c>
      <c r="BU6" s="6">
        <f t="shared" ca="1" si="4"/>
        <v>-1.5800000000000002E-2</v>
      </c>
      <c r="BV6" s="6">
        <f t="shared" ca="1" si="4"/>
        <v>-1.5800000000000002E-2</v>
      </c>
      <c r="BW6" s="6">
        <f t="shared" ca="1" si="4"/>
        <v>-1.5800000000000002E-2</v>
      </c>
      <c r="BX6" s="6">
        <f t="shared" ca="1" si="4"/>
        <v>-1.5800000000000002E-2</v>
      </c>
      <c r="BY6" s="31">
        <f t="shared" ca="1" si="5"/>
        <v>0</v>
      </c>
      <c r="BZ6" s="31">
        <f t="shared" ca="1" si="5"/>
        <v>0</v>
      </c>
      <c r="CA6" s="31">
        <f t="shared" ca="1" si="5"/>
        <v>0</v>
      </c>
      <c r="CB6" s="31">
        <f t="shared" ca="1" si="5"/>
        <v>0</v>
      </c>
      <c r="CC6" s="31">
        <f t="shared" ca="1" si="5"/>
        <v>-0.02</v>
      </c>
      <c r="CD6" s="31">
        <f t="shared" ca="1" si="5"/>
        <v>0</v>
      </c>
      <c r="CE6" s="31">
        <f t="shared" ca="1" si="5"/>
        <v>-7.38</v>
      </c>
      <c r="CF6" s="31">
        <f t="shared" ca="1" si="5"/>
        <v>-10.45</v>
      </c>
      <c r="CG6" s="31">
        <f t="shared" ca="1" si="5"/>
        <v>-5.24</v>
      </c>
      <c r="CH6" s="31">
        <f t="shared" ca="1" si="5"/>
        <v>-0.1</v>
      </c>
      <c r="CI6" s="31">
        <f t="shared" ca="1" si="5"/>
        <v>0</v>
      </c>
      <c r="CJ6" s="31">
        <f t="shared" ca="1" si="5"/>
        <v>0</v>
      </c>
      <c r="CK6" s="32">
        <f t="shared" ca="1" si="6"/>
        <v>0</v>
      </c>
      <c r="CL6" s="32">
        <f t="shared" ca="1" si="6"/>
        <v>0</v>
      </c>
      <c r="CM6" s="32">
        <f t="shared" ca="1" si="6"/>
        <v>0</v>
      </c>
      <c r="CN6" s="32">
        <f t="shared" ca="1" si="6"/>
        <v>0</v>
      </c>
      <c r="CO6" s="32">
        <f t="shared" ca="1" si="6"/>
        <v>0</v>
      </c>
      <c r="CP6" s="32">
        <f t="shared" ca="1" si="6"/>
        <v>0</v>
      </c>
      <c r="CQ6" s="32">
        <f t="shared" ca="1" si="6"/>
        <v>0.93</v>
      </c>
      <c r="CR6" s="32">
        <f t="shared" ca="1" si="6"/>
        <v>1.32</v>
      </c>
      <c r="CS6" s="32">
        <f t="shared" ca="1" si="6"/>
        <v>0.66</v>
      </c>
      <c r="CT6" s="32">
        <f t="shared" ca="1" si="6"/>
        <v>0.01</v>
      </c>
      <c r="CU6" s="32">
        <f t="shared" ca="1" si="6"/>
        <v>0</v>
      </c>
      <c r="CV6" s="32">
        <f t="shared" ca="1" si="6"/>
        <v>0</v>
      </c>
      <c r="CW6" s="31">
        <f t="shared" ca="1" si="7"/>
        <v>0</v>
      </c>
      <c r="CX6" s="31">
        <f t="shared" ca="1" si="8"/>
        <v>0</v>
      </c>
      <c r="CY6" s="31">
        <f t="shared" ca="1" si="9"/>
        <v>0</v>
      </c>
      <c r="CZ6" s="31">
        <f t="shared" ca="1" si="10"/>
        <v>0</v>
      </c>
      <c r="DA6" s="31">
        <f t="shared" ca="1" si="11"/>
        <v>-0.02</v>
      </c>
      <c r="DB6" s="31">
        <f t="shared" ca="1" si="12"/>
        <v>0</v>
      </c>
      <c r="DC6" s="31">
        <f t="shared" ca="1" si="13"/>
        <v>-7.95</v>
      </c>
      <c r="DD6" s="31">
        <f t="shared" ca="1" si="14"/>
        <v>-11.239999999999998</v>
      </c>
      <c r="DE6" s="31">
        <f t="shared" ca="1" si="15"/>
        <v>-5.64</v>
      </c>
      <c r="DF6" s="31">
        <f t="shared" ca="1" si="16"/>
        <v>-0.12000000000000001</v>
      </c>
      <c r="DG6" s="31">
        <f t="shared" ca="1" si="17"/>
        <v>0</v>
      </c>
      <c r="DH6" s="31">
        <f t="shared" ca="1" si="18"/>
        <v>0</v>
      </c>
      <c r="DI6" s="32">
        <f t="shared" ref="DI6:DT40" ca="1" si="22">ROUND(CW6*5%,2)</f>
        <v>0</v>
      </c>
      <c r="DJ6" s="32">
        <f t="shared" ca="1" si="19"/>
        <v>0</v>
      </c>
      <c r="DK6" s="32">
        <f t="shared" ca="1" si="19"/>
        <v>0</v>
      </c>
      <c r="DL6" s="32">
        <f t="shared" ca="1" si="19"/>
        <v>0</v>
      </c>
      <c r="DM6" s="32">
        <f t="shared" ca="1" si="19"/>
        <v>0</v>
      </c>
      <c r="DN6" s="32">
        <f t="shared" ca="1" si="19"/>
        <v>0</v>
      </c>
      <c r="DO6" s="32">
        <f t="shared" ca="1" si="19"/>
        <v>-0.4</v>
      </c>
      <c r="DP6" s="32">
        <f t="shared" ca="1" si="19"/>
        <v>-0.56000000000000005</v>
      </c>
      <c r="DQ6" s="32">
        <f t="shared" ca="1" si="19"/>
        <v>-0.28000000000000003</v>
      </c>
      <c r="DR6" s="32">
        <f t="shared" ca="1" si="19"/>
        <v>-0.01</v>
      </c>
      <c r="DS6" s="32">
        <f t="shared" ca="1" si="19"/>
        <v>0</v>
      </c>
      <c r="DT6" s="32">
        <f t="shared" ca="1" si="19"/>
        <v>0</v>
      </c>
      <c r="DU6" s="31">
        <f t="shared" ref="DU6:EF40" ca="1" si="23">ROUND(CW6*DU$3,2)</f>
        <v>0</v>
      </c>
      <c r="DV6" s="31">
        <f t="shared" ca="1" si="20"/>
        <v>0</v>
      </c>
      <c r="DW6" s="31">
        <f t="shared" ca="1" si="20"/>
        <v>0</v>
      </c>
      <c r="DX6" s="31">
        <f t="shared" ca="1" si="20"/>
        <v>0</v>
      </c>
      <c r="DY6" s="31">
        <f t="shared" ca="1" si="20"/>
        <v>-0.01</v>
      </c>
      <c r="DZ6" s="31">
        <f t="shared" ca="1" si="20"/>
        <v>0</v>
      </c>
      <c r="EA6" s="31">
        <f t="shared" ca="1" si="20"/>
        <v>-2.27</v>
      </c>
      <c r="EB6" s="31">
        <f t="shared" ca="1" si="20"/>
        <v>-3.19</v>
      </c>
      <c r="EC6" s="31">
        <f t="shared" ca="1" si="20"/>
        <v>-1.59</v>
      </c>
      <c r="ED6" s="31">
        <f t="shared" ca="1" si="20"/>
        <v>-0.03</v>
      </c>
      <c r="EE6" s="31">
        <f t="shared" ca="1" si="20"/>
        <v>0</v>
      </c>
      <c r="EF6" s="31">
        <f t="shared" ca="1" si="20"/>
        <v>0</v>
      </c>
      <c r="EG6" s="32">
        <f t="shared" ref="EG6:ER40" ca="1" si="24">CW6+DI6+DU6</f>
        <v>0</v>
      </c>
      <c r="EH6" s="32">
        <f t="shared" ca="1" si="21"/>
        <v>0</v>
      </c>
      <c r="EI6" s="32">
        <f t="shared" ca="1" si="21"/>
        <v>0</v>
      </c>
      <c r="EJ6" s="32">
        <f t="shared" ca="1" si="21"/>
        <v>0</v>
      </c>
      <c r="EK6" s="32">
        <f t="shared" ca="1" si="21"/>
        <v>-0.03</v>
      </c>
      <c r="EL6" s="32">
        <f t="shared" ca="1" si="21"/>
        <v>0</v>
      </c>
      <c r="EM6" s="32">
        <f t="shared" ca="1" si="21"/>
        <v>-10.62</v>
      </c>
      <c r="EN6" s="32">
        <f t="shared" ca="1" si="21"/>
        <v>-14.989999999999998</v>
      </c>
      <c r="EO6" s="32">
        <f t="shared" ca="1" si="21"/>
        <v>-7.51</v>
      </c>
      <c r="EP6" s="32">
        <f t="shared" ca="1" si="21"/>
        <v>-0.16</v>
      </c>
      <c r="EQ6" s="32">
        <f t="shared" ca="1" si="21"/>
        <v>0</v>
      </c>
      <c r="ER6" s="32">
        <f t="shared" ca="1" si="21"/>
        <v>0</v>
      </c>
    </row>
    <row r="7" spans="1:148" x14ac:dyDescent="0.25">
      <c r="A7" t="s">
        <v>437</v>
      </c>
      <c r="B7" s="1" t="s">
        <v>149</v>
      </c>
      <c r="C7" t="str">
        <f t="shared" ca="1" si="1"/>
        <v>0000022911</v>
      </c>
      <c r="D7" t="str">
        <f t="shared" ca="1" si="2"/>
        <v>FortisAlberta Reversing POD - Glenwood (229S)</v>
      </c>
      <c r="E7" s="51">
        <v>0.64659180000000005</v>
      </c>
      <c r="F7" s="51">
        <v>0.20798839999999999</v>
      </c>
      <c r="G7" s="51">
        <v>18.0364583</v>
      </c>
      <c r="H7" s="51">
        <v>3.8836230999999999</v>
      </c>
      <c r="I7" s="51">
        <v>145.4653251</v>
      </c>
      <c r="J7" s="51">
        <v>225.33055659999999</v>
      </c>
      <c r="K7" s="51">
        <v>228.07939239999999</v>
      </c>
      <c r="L7" s="51">
        <v>160.87426980000001</v>
      </c>
      <c r="M7" s="51">
        <v>256.03937610000003</v>
      </c>
      <c r="N7" s="51">
        <v>24.332372299999999</v>
      </c>
      <c r="O7" s="51">
        <v>14.0426129</v>
      </c>
      <c r="P7" s="51">
        <v>2.2439148000000002</v>
      </c>
      <c r="Q7" s="32">
        <v>17.559999999999999</v>
      </c>
      <c r="R7" s="32">
        <v>5.07</v>
      </c>
      <c r="S7" s="32">
        <v>270.58</v>
      </c>
      <c r="T7" s="32">
        <v>117.37</v>
      </c>
      <c r="U7" s="32">
        <v>7668.16</v>
      </c>
      <c r="V7" s="32">
        <v>6080.19</v>
      </c>
      <c r="W7" s="32">
        <v>6225.95</v>
      </c>
      <c r="X7" s="32">
        <v>4169.2</v>
      </c>
      <c r="Y7" s="32">
        <v>6091.91</v>
      </c>
      <c r="Z7" s="32">
        <v>543.29999999999995</v>
      </c>
      <c r="AA7" s="32">
        <v>292.48</v>
      </c>
      <c r="AB7" s="32">
        <v>61.22</v>
      </c>
      <c r="AC7" s="2">
        <v>1.38</v>
      </c>
      <c r="AD7" s="2">
        <v>1.38</v>
      </c>
      <c r="AE7" s="2">
        <v>1.38</v>
      </c>
      <c r="AF7" s="2">
        <v>1.38</v>
      </c>
      <c r="AG7" s="2">
        <v>1.38</v>
      </c>
      <c r="AH7" s="2">
        <v>1.38</v>
      </c>
      <c r="AI7" s="2">
        <v>1.38</v>
      </c>
      <c r="AJ7" s="2">
        <v>1.38</v>
      </c>
      <c r="AK7" s="2">
        <v>1.38</v>
      </c>
      <c r="AL7" s="2">
        <v>1.38</v>
      </c>
      <c r="AM7" s="2">
        <v>1.38</v>
      </c>
      <c r="AN7" s="2">
        <v>1.38</v>
      </c>
      <c r="AO7" s="33">
        <v>0.24</v>
      </c>
      <c r="AP7" s="33">
        <v>7.0000000000000007E-2</v>
      </c>
      <c r="AQ7" s="33">
        <v>3.73</v>
      </c>
      <c r="AR7" s="33">
        <v>1.62</v>
      </c>
      <c r="AS7" s="33">
        <v>105.82</v>
      </c>
      <c r="AT7" s="33">
        <v>83.91</v>
      </c>
      <c r="AU7" s="33">
        <v>85.92</v>
      </c>
      <c r="AV7" s="33">
        <v>57.53</v>
      </c>
      <c r="AW7" s="33">
        <v>84.07</v>
      </c>
      <c r="AX7" s="33">
        <v>7.5</v>
      </c>
      <c r="AY7" s="33">
        <v>4.04</v>
      </c>
      <c r="AZ7" s="33">
        <v>0.84</v>
      </c>
      <c r="BA7" s="31">
        <f t="shared" si="3"/>
        <v>-0.03</v>
      </c>
      <c r="BB7" s="31">
        <f t="shared" si="3"/>
        <v>-0.01</v>
      </c>
      <c r="BC7" s="31">
        <f t="shared" si="3"/>
        <v>-0.41</v>
      </c>
      <c r="BD7" s="31">
        <f t="shared" si="3"/>
        <v>-0.09</v>
      </c>
      <c r="BE7" s="31">
        <f t="shared" si="3"/>
        <v>-6.13</v>
      </c>
      <c r="BF7" s="31">
        <f t="shared" si="3"/>
        <v>-4.8600000000000003</v>
      </c>
      <c r="BG7" s="31">
        <f t="shared" si="3"/>
        <v>23.66</v>
      </c>
      <c r="BH7" s="31">
        <f t="shared" si="3"/>
        <v>15.84</v>
      </c>
      <c r="BI7" s="31">
        <f t="shared" si="3"/>
        <v>23.15</v>
      </c>
      <c r="BJ7" s="31">
        <f t="shared" si="3"/>
        <v>2.61</v>
      </c>
      <c r="BK7" s="31">
        <f t="shared" si="3"/>
        <v>1.4</v>
      </c>
      <c r="BL7" s="31">
        <f t="shared" si="3"/>
        <v>0.28999999999999998</v>
      </c>
      <c r="BM7" s="6">
        <f t="shared" ca="1" si="4"/>
        <v>4.1399999999999999E-2</v>
      </c>
      <c r="BN7" s="6">
        <f t="shared" ca="1" si="4"/>
        <v>4.1399999999999999E-2</v>
      </c>
      <c r="BO7" s="6">
        <f t="shared" ca="1" si="4"/>
        <v>4.1399999999999999E-2</v>
      </c>
      <c r="BP7" s="6">
        <f t="shared" ca="1" si="4"/>
        <v>4.1399999999999999E-2</v>
      </c>
      <c r="BQ7" s="6">
        <f t="shared" ca="1" si="4"/>
        <v>4.1399999999999999E-2</v>
      </c>
      <c r="BR7" s="6">
        <f t="shared" ca="1" si="4"/>
        <v>4.1399999999999999E-2</v>
      </c>
      <c r="BS7" s="6">
        <f t="shared" ca="1" si="4"/>
        <v>4.1399999999999999E-2</v>
      </c>
      <c r="BT7" s="6">
        <f t="shared" ca="1" si="4"/>
        <v>4.1399999999999999E-2</v>
      </c>
      <c r="BU7" s="6">
        <f t="shared" ca="1" si="4"/>
        <v>4.1399999999999999E-2</v>
      </c>
      <c r="BV7" s="6">
        <f t="shared" ca="1" si="4"/>
        <v>4.1399999999999999E-2</v>
      </c>
      <c r="BW7" s="6">
        <f t="shared" ca="1" si="4"/>
        <v>4.1399999999999999E-2</v>
      </c>
      <c r="BX7" s="6">
        <f t="shared" ca="1" si="4"/>
        <v>4.1399999999999999E-2</v>
      </c>
      <c r="BY7" s="31">
        <f t="shared" ca="1" si="5"/>
        <v>0.73</v>
      </c>
      <c r="BZ7" s="31">
        <f t="shared" ca="1" si="5"/>
        <v>0.21</v>
      </c>
      <c r="CA7" s="31">
        <f t="shared" ca="1" si="5"/>
        <v>11.2</v>
      </c>
      <c r="CB7" s="31">
        <f t="shared" ca="1" si="5"/>
        <v>4.8600000000000003</v>
      </c>
      <c r="CC7" s="31">
        <f t="shared" ca="1" si="5"/>
        <v>317.45999999999998</v>
      </c>
      <c r="CD7" s="31">
        <f t="shared" ca="1" si="5"/>
        <v>251.72</v>
      </c>
      <c r="CE7" s="31">
        <f t="shared" ca="1" si="5"/>
        <v>257.75</v>
      </c>
      <c r="CF7" s="31">
        <f t="shared" ca="1" si="5"/>
        <v>172.6</v>
      </c>
      <c r="CG7" s="31">
        <f t="shared" ca="1" si="5"/>
        <v>252.21</v>
      </c>
      <c r="CH7" s="31">
        <f t="shared" ca="1" si="5"/>
        <v>22.49</v>
      </c>
      <c r="CI7" s="31">
        <f t="shared" ca="1" si="5"/>
        <v>12.11</v>
      </c>
      <c r="CJ7" s="31">
        <f t="shared" ca="1" si="5"/>
        <v>2.5299999999999998</v>
      </c>
      <c r="CK7" s="32">
        <f t="shared" ca="1" si="6"/>
        <v>0.04</v>
      </c>
      <c r="CL7" s="32">
        <f t="shared" ca="1" si="6"/>
        <v>0.01</v>
      </c>
      <c r="CM7" s="32">
        <f t="shared" ca="1" si="6"/>
        <v>0.54</v>
      </c>
      <c r="CN7" s="32">
        <f t="shared" ca="1" si="6"/>
        <v>0.23</v>
      </c>
      <c r="CO7" s="32">
        <f t="shared" ca="1" si="6"/>
        <v>15.34</v>
      </c>
      <c r="CP7" s="32">
        <f t="shared" ca="1" si="6"/>
        <v>12.16</v>
      </c>
      <c r="CQ7" s="32">
        <f t="shared" ca="1" si="6"/>
        <v>12.45</v>
      </c>
      <c r="CR7" s="32">
        <f t="shared" ca="1" si="6"/>
        <v>8.34</v>
      </c>
      <c r="CS7" s="32">
        <f t="shared" ca="1" si="6"/>
        <v>12.18</v>
      </c>
      <c r="CT7" s="32">
        <f t="shared" ca="1" si="6"/>
        <v>1.0900000000000001</v>
      </c>
      <c r="CU7" s="32">
        <f t="shared" ca="1" si="6"/>
        <v>0.57999999999999996</v>
      </c>
      <c r="CV7" s="32">
        <f t="shared" ca="1" si="6"/>
        <v>0.12</v>
      </c>
      <c r="CW7" s="31">
        <f t="shared" ca="1" si="7"/>
        <v>0.56000000000000005</v>
      </c>
      <c r="CX7" s="31">
        <f t="shared" ca="1" si="8"/>
        <v>0.16</v>
      </c>
      <c r="CY7" s="31">
        <f t="shared" ca="1" si="9"/>
        <v>8.4199999999999982</v>
      </c>
      <c r="CZ7" s="31">
        <f t="shared" ca="1" si="10"/>
        <v>3.5600000000000005</v>
      </c>
      <c r="DA7" s="31">
        <f t="shared" ca="1" si="11"/>
        <v>233.10999999999996</v>
      </c>
      <c r="DB7" s="31">
        <f t="shared" ca="1" si="12"/>
        <v>184.83</v>
      </c>
      <c r="DC7" s="31">
        <f t="shared" ca="1" si="13"/>
        <v>160.61999999999998</v>
      </c>
      <c r="DD7" s="31">
        <f t="shared" ca="1" si="14"/>
        <v>107.57</v>
      </c>
      <c r="DE7" s="31">
        <f t="shared" ca="1" si="15"/>
        <v>157.16999999999999</v>
      </c>
      <c r="DF7" s="31">
        <f t="shared" ca="1" si="16"/>
        <v>13.469999999999999</v>
      </c>
      <c r="DG7" s="31">
        <f t="shared" ca="1" si="17"/>
        <v>7.2499999999999982</v>
      </c>
      <c r="DH7" s="31">
        <f t="shared" ca="1" si="18"/>
        <v>1.52</v>
      </c>
      <c r="DI7" s="32">
        <f t="shared" ca="1" si="22"/>
        <v>0.03</v>
      </c>
      <c r="DJ7" s="32">
        <f t="shared" ca="1" si="19"/>
        <v>0.01</v>
      </c>
      <c r="DK7" s="32">
        <f t="shared" ca="1" si="19"/>
        <v>0.42</v>
      </c>
      <c r="DL7" s="32">
        <f t="shared" ca="1" si="19"/>
        <v>0.18</v>
      </c>
      <c r="DM7" s="32">
        <f t="shared" ca="1" si="19"/>
        <v>11.66</v>
      </c>
      <c r="DN7" s="32">
        <f t="shared" ca="1" si="19"/>
        <v>9.24</v>
      </c>
      <c r="DO7" s="32">
        <f t="shared" ca="1" si="19"/>
        <v>8.0299999999999994</v>
      </c>
      <c r="DP7" s="32">
        <f t="shared" ca="1" si="19"/>
        <v>5.38</v>
      </c>
      <c r="DQ7" s="32">
        <f t="shared" ca="1" si="19"/>
        <v>7.86</v>
      </c>
      <c r="DR7" s="32">
        <f t="shared" ca="1" si="19"/>
        <v>0.67</v>
      </c>
      <c r="DS7" s="32">
        <f t="shared" ca="1" si="19"/>
        <v>0.36</v>
      </c>
      <c r="DT7" s="32">
        <f t="shared" ca="1" si="19"/>
        <v>0.08</v>
      </c>
      <c r="DU7" s="31">
        <f t="shared" ca="1" si="23"/>
        <v>0.17</v>
      </c>
      <c r="DV7" s="31">
        <f t="shared" ca="1" si="20"/>
        <v>0.05</v>
      </c>
      <c r="DW7" s="31">
        <f t="shared" ca="1" si="20"/>
        <v>2.46</v>
      </c>
      <c r="DX7" s="31">
        <f t="shared" ca="1" si="20"/>
        <v>1.04</v>
      </c>
      <c r="DY7" s="31">
        <f t="shared" ca="1" si="20"/>
        <v>67.44</v>
      </c>
      <c r="DZ7" s="31">
        <f t="shared" ca="1" si="20"/>
        <v>53.16</v>
      </c>
      <c r="EA7" s="31">
        <f t="shared" ca="1" si="20"/>
        <v>45.9</v>
      </c>
      <c r="EB7" s="31">
        <f t="shared" ca="1" si="20"/>
        <v>30.51</v>
      </c>
      <c r="EC7" s="31">
        <f t="shared" ca="1" si="20"/>
        <v>44.24</v>
      </c>
      <c r="ED7" s="31">
        <f t="shared" ca="1" si="20"/>
        <v>3.76</v>
      </c>
      <c r="EE7" s="31">
        <f t="shared" ca="1" si="20"/>
        <v>2.0099999999999998</v>
      </c>
      <c r="EF7" s="31">
        <f t="shared" ca="1" si="20"/>
        <v>0.42</v>
      </c>
      <c r="EG7" s="32">
        <f t="shared" ca="1" si="24"/>
        <v>0.76000000000000012</v>
      </c>
      <c r="EH7" s="32">
        <f t="shared" ca="1" si="21"/>
        <v>0.22000000000000003</v>
      </c>
      <c r="EI7" s="32">
        <f t="shared" ca="1" si="21"/>
        <v>11.299999999999997</v>
      </c>
      <c r="EJ7" s="32">
        <f t="shared" ca="1" si="21"/>
        <v>4.7800000000000011</v>
      </c>
      <c r="EK7" s="32">
        <f t="shared" ca="1" si="21"/>
        <v>312.20999999999992</v>
      </c>
      <c r="EL7" s="32">
        <f t="shared" ca="1" si="21"/>
        <v>247.23000000000002</v>
      </c>
      <c r="EM7" s="32">
        <f t="shared" ca="1" si="21"/>
        <v>214.54999999999998</v>
      </c>
      <c r="EN7" s="32">
        <f t="shared" ca="1" si="21"/>
        <v>143.45999999999998</v>
      </c>
      <c r="EO7" s="32">
        <f t="shared" ca="1" si="21"/>
        <v>209.27</v>
      </c>
      <c r="EP7" s="32">
        <f t="shared" ca="1" si="21"/>
        <v>17.899999999999999</v>
      </c>
      <c r="EQ7" s="32">
        <f t="shared" ca="1" si="21"/>
        <v>9.6199999999999974</v>
      </c>
      <c r="ER7" s="32">
        <f t="shared" ca="1" si="21"/>
        <v>2.02</v>
      </c>
    </row>
    <row r="8" spans="1:148" x14ac:dyDescent="0.25">
      <c r="A8" t="s">
        <v>437</v>
      </c>
      <c r="B8" s="1" t="s">
        <v>150</v>
      </c>
      <c r="C8" t="str">
        <f t="shared" ca="1" si="1"/>
        <v>0000025611</v>
      </c>
      <c r="D8" t="str">
        <f t="shared" ca="1" si="2"/>
        <v>FortisAlberta Reversing POD - Harmattan (256S)</v>
      </c>
      <c r="P8" s="51">
        <v>81.612976099999997</v>
      </c>
      <c r="Q8" s="32"/>
      <c r="R8" s="32"/>
      <c r="S8" s="32"/>
      <c r="T8" s="32"/>
      <c r="U8" s="32"/>
      <c r="V8" s="32"/>
      <c r="W8" s="32"/>
      <c r="X8" s="32"/>
      <c r="Y8" s="32"/>
      <c r="Z8" s="32"/>
      <c r="AA8" s="32"/>
      <c r="AB8" s="32">
        <v>2096.92</v>
      </c>
      <c r="AN8" s="2">
        <v>-1.5</v>
      </c>
      <c r="AO8" s="33"/>
      <c r="AP8" s="33"/>
      <c r="AQ8" s="33"/>
      <c r="AR8" s="33"/>
      <c r="AS8" s="33"/>
      <c r="AT8" s="33"/>
      <c r="AU8" s="33"/>
      <c r="AV8" s="33"/>
      <c r="AW8" s="33"/>
      <c r="AX8" s="33"/>
      <c r="AY8" s="33"/>
      <c r="AZ8" s="33">
        <v>-31.45</v>
      </c>
      <c r="BA8" s="31">
        <f t="shared" si="3"/>
        <v>0</v>
      </c>
      <c r="BB8" s="31">
        <f t="shared" si="3"/>
        <v>0</v>
      </c>
      <c r="BC8" s="31">
        <f t="shared" si="3"/>
        <v>0</v>
      </c>
      <c r="BD8" s="31">
        <f t="shared" si="3"/>
        <v>0</v>
      </c>
      <c r="BE8" s="31">
        <f t="shared" si="3"/>
        <v>0</v>
      </c>
      <c r="BF8" s="31">
        <f t="shared" si="3"/>
        <v>0</v>
      </c>
      <c r="BG8" s="31">
        <f t="shared" si="3"/>
        <v>0</v>
      </c>
      <c r="BH8" s="31">
        <f t="shared" si="3"/>
        <v>0</v>
      </c>
      <c r="BI8" s="31">
        <f t="shared" si="3"/>
        <v>0</v>
      </c>
      <c r="BJ8" s="31">
        <f t="shared" si="3"/>
        <v>0</v>
      </c>
      <c r="BK8" s="31">
        <f t="shared" si="3"/>
        <v>0</v>
      </c>
      <c r="BL8" s="31">
        <f t="shared" si="3"/>
        <v>10.07</v>
      </c>
      <c r="BM8" s="6">
        <f t="shared" ca="1" si="4"/>
        <v>-1.83E-2</v>
      </c>
      <c r="BN8" s="6">
        <f t="shared" ca="1" si="4"/>
        <v>-1.83E-2</v>
      </c>
      <c r="BO8" s="6">
        <f t="shared" ca="1" si="4"/>
        <v>-1.83E-2</v>
      </c>
      <c r="BP8" s="6">
        <f t="shared" ca="1" si="4"/>
        <v>-1.83E-2</v>
      </c>
      <c r="BQ8" s="6">
        <f t="shared" ca="1" si="4"/>
        <v>-1.83E-2</v>
      </c>
      <c r="BR8" s="6">
        <f t="shared" ca="1" si="4"/>
        <v>-1.83E-2</v>
      </c>
      <c r="BS8" s="6">
        <f t="shared" ca="1" si="4"/>
        <v>-1.83E-2</v>
      </c>
      <c r="BT8" s="6">
        <f t="shared" ca="1" si="4"/>
        <v>-1.83E-2</v>
      </c>
      <c r="BU8" s="6">
        <f t="shared" ca="1" si="4"/>
        <v>-1.83E-2</v>
      </c>
      <c r="BV8" s="6">
        <f t="shared" ca="1" si="4"/>
        <v>-1.83E-2</v>
      </c>
      <c r="BW8" s="6">
        <f t="shared" ca="1" si="4"/>
        <v>-1.83E-2</v>
      </c>
      <c r="BX8" s="6">
        <f t="shared" ca="1" si="4"/>
        <v>-1.83E-2</v>
      </c>
      <c r="BY8" s="31">
        <f t="shared" ca="1" si="5"/>
        <v>0</v>
      </c>
      <c r="BZ8" s="31">
        <f t="shared" ca="1" si="5"/>
        <v>0</v>
      </c>
      <c r="CA8" s="31">
        <f t="shared" ca="1" si="5"/>
        <v>0</v>
      </c>
      <c r="CB8" s="31">
        <f t="shared" ca="1" si="5"/>
        <v>0</v>
      </c>
      <c r="CC8" s="31">
        <f t="shared" ca="1" si="5"/>
        <v>0</v>
      </c>
      <c r="CD8" s="31">
        <f t="shared" ca="1" si="5"/>
        <v>0</v>
      </c>
      <c r="CE8" s="31">
        <f t="shared" ca="1" si="5"/>
        <v>0</v>
      </c>
      <c r="CF8" s="31">
        <f t="shared" ca="1" si="5"/>
        <v>0</v>
      </c>
      <c r="CG8" s="31">
        <f t="shared" ca="1" si="5"/>
        <v>0</v>
      </c>
      <c r="CH8" s="31">
        <f t="shared" ca="1" si="5"/>
        <v>0</v>
      </c>
      <c r="CI8" s="31">
        <f t="shared" ca="1" si="5"/>
        <v>0</v>
      </c>
      <c r="CJ8" s="31">
        <f t="shared" ca="1" si="5"/>
        <v>-38.369999999999997</v>
      </c>
      <c r="CK8" s="32">
        <f t="shared" ca="1" si="6"/>
        <v>0</v>
      </c>
      <c r="CL8" s="32">
        <f t="shared" ca="1" si="6"/>
        <v>0</v>
      </c>
      <c r="CM8" s="32">
        <f t="shared" ca="1" si="6"/>
        <v>0</v>
      </c>
      <c r="CN8" s="32">
        <f t="shared" ca="1" si="6"/>
        <v>0</v>
      </c>
      <c r="CO8" s="32">
        <f t="shared" ca="1" si="6"/>
        <v>0</v>
      </c>
      <c r="CP8" s="32">
        <f t="shared" ca="1" si="6"/>
        <v>0</v>
      </c>
      <c r="CQ8" s="32">
        <f t="shared" ca="1" si="6"/>
        <v>0</v>
      </c>
      <c r="CR8" s="32">
        <f t="shared" ca="1" si="6"/>
        <v>0</v>
      </c>
      <c r="CS8" s="32">
        <f t="shared" ca="1" si="6"/>
        <v>0</v>
      </c>
      <c r="CT8" s="32">
        <f t="shared" ca="1" si="6"/>
        <v>0</v>
      </c>
      <c r="CU8" s="32">
        <f t="shared" ca="1" si="6"/>
        <v>0</v>
      </c>
      <c r="CV8" s="32">
        <f t="shared" ca="1" si="6"/>
        <v>4.1900000000000004</v>
      </c>
      <c r="CW8" s="31">
        <f t="shared" ref="CW8:DH23" ca="1" si="25">BY8+CK8-AO8-BA8</f>
        <v>0</v>
      </c>
      <c r="CX8" s="31">
        <f t="shared" ca="1" si="25"/>
        <v>0</v>
      </c>
      <c r="CY8" s="31">
        <f t="shared" ca="1" si="25"/>
        <v>0</v>
      </c>
      <c r="CZ8" s="31">
        <f t="shared" ca="1" si="25"/>
        <v>0</v>
      </c>
      <c r="DA8" s="31">
        <f t="shared" ca="1" si="25"/>
        <v>0</v>
      </c>
      <c r="DB8" s="31">
        <f t="shared" ca="1" si="25"/>
        <v>0</v>
      </c>
      <c r="DC8" s="31">
        <f t="shared" ca="1" si="25"/>
        <v>0</v>
      </c>
      <c r="DD8" s="31">
        <f t="shared" ca="1" si="25"/>
        <v>0</v>
      </c>
      <c r="DE8" s="31">
        <f t="shared" ca="1" si="25"/>
        <v>0</v>
      </c>
      <c r="DF8" s="31">
        <f t="shared" ca="1" si="25"/>
        <v>0</v>
      </c>
      <c r="DG8" s="31">
        <f t="shared" ca="1" si="25"/>
        <v>0</v>
      </c>
      <c r="DH8" s="31">
        <f t="shared" ca="1" si="25"/>
        <v>-12.8</v>
      </c>
      <c r="DI8" s="32">
        <f t="shared" ca="1" si="22"/>
        <v>0</v>
      </c>
      <c r="DJ8" s="32">
        <f t="shared" ca="1" si="19"/>
        <v>0</v>
      </c>
      <c r="DK8" s="32">
        <f t="shared" ca="1" si="19"/>
        <v>0</v>
      </c>
      <c r="DL8" s="32">
        <f t="shared" ca="1" si="19"/>
        <v>0</v>
      </c>
      <c r="DM8" s="32">
        <f t="shared" ca="1" si="19"/>
        <v>0</v>
      </c>
      <c r="DN8" s="32">
        <f t="shared" ca="1" si="19"/>
        <v>0</v>
      </c>
      <c r="DO8" s="32">
        <f t="shared" ca="1" si="19"/>
        <v>0</v>
      </c>
      <c r="DP8" s="32">
        <f t="shared" ca="1" si="19"/>
        <v>0</v>
      </c>
      <c r="DQ8" s="32">
        <f t="shared" ca="1" si="19"/>
        <v>0</v>
      </c>
      <c r="DR8" s="32">
        <f t="shared" ca="1" si="19"/>
        <v>0</v>
      </c>
      <c r="DS8" s="32">
        <f t="shared" ca="1" si="19"/>
        <v>0</v>
      </c>
      <c r="DT8" s="32">
        <f t="shared" ca="1" si="19"/>
        <v>-0.64</v>
      </c>
      <c r="DU8" s="31">
        <f t="shared" ca="1" si="23"/>
        <v>0</v>
      </c>
      <c r="DV8" s="31">
        <f t="shared" ca="1" si="20"/>
        <v>0</v>
      </c>
      <c r="DW8" s="31">
        <f t="shared" ca="1" si="20"/>
        <v>0</v>
      </c>
      <c r="DX8" s="31">
        <f t="shared" ca="1" si="20"/>
        <v>0</v>
      </c>
      <c r="DY8" s="31">
        <f t="shared" ca="1" si="20"/>
        <v>0</v>
      </c>
      <c r="DZ8" s="31">
        <f t="shared" ca="1" si="20"/>
        <v>0</v>
      </c>
      <c r="EA8" s="31">
        <f t="shared" ca="1" si="20"/>
        <v>0</v>
      </c>
      <c r="EB8" s="31">
        <f t="shared" ca="1" si="20"/>
        <v>0</v>
      </c>
      <c r="EC8" s="31">
        <f t="shared" ca="1" si="20"/>
        <v>0</v>
      </c>
      <c r="ED8" s="31">
        <f t="shared" ca="1" si="20"/>
        <v>0</v>
      </c>
      <c r="EE8" s="31">
        <f t="shared" ca="1" si="20"/>
        <v>0</v>
      </c>
      <c r="EF8" s="31">
        <f t="shared" ca="1" si="20"/>
        <v>-3.52</v>
      </c>
      <c r="EG8" s="32">
        <f t="shared" ca="1" si="24"/>
        <v>0</v>
      </c>
      <c r="EH8" s="32">
        <f t="shared" ca="1" si="21"/>
        <v>0</v>
      </c>
      <c r="EI8" s="32">
        <f t="shared" ca="1" si="21"/>
        <v>0</v>
      </c>
      <c r="EJ8" s="32">
        <f t="shared" ca="1" si="21"/>
        <v>0</v>
      </c>
      <c r="EK8" s="32">
        <f t="shared" ca="1" si="21"/>
        <v>0</v>
      </c>
      <c r="EL8" s="32">
        <f t="shared" ca="1" si="21"/>
        <v>0</v>
      </c>
      <c r="EM8" s="32">
        <f t="shared" ca="1" si="21"/>
        <v>0</v>
      </c>
      <c r="EN8" s="32">
        <f t="shared" ca="1" si="21"/>
        <v>0</v>
      </c>
      <c r="EO8" s="32">
        <f t="shared" ca="1" si="21"/>
        <v>0</v>
      </c>
      <c r="EP8" s="32">
        <f t="shared" ca="1" si="21"/>
        <v>0</v>
      </c>
      <c r="EQ8" s="32">
        <f t="shared" ca="1" si="21"/>
        <v>0</v>
      </c>
      <c r="ER8" s="32">
        <f t="shared" ca="1" si="21"/>
        <v>-16.96</v>
      </c>
    </row>
    <row r="9" spans="1:148" x14ac:dyDescent="0.25">
      <c r="A9" t="s">
        <v>437</v>
      </c>
      <c r="B9" s="1" t="s">
        <v>152</v>
      </c>
      <c r="C9" t="str">
        <f t="shared" ca="1" si="1"/>
        <v>0000034911</v>
      </c>
      <c r="D9" t="str">
        <f t="shared" ca="1" si="2"/>
        <v>FortisAlberta Reversing POD - Stavely (349S)</v>
      </c>
      <c r="E9" s="51">
        <v>0.3605003</v>
      </c>
      <c r="F9" s="51">
        <v>0</v>
      </c>
      <c r="G9" s="51">
        <v>0</v>
      </c>
      <c r="H9" s="51">
        <v>0.53331379999999995</v>
      </c>
      <c r="I9" s="51">
        <v>0</v>
      </c>
      <c r="J9" s="51">
        <v>0</v>
      </c>
      <c r="K9" s="51">
        <v>0</v>
      </c>
      <c r="L9" s="51">
        <v>0</v>
      </c>
      <c r="M9" s="51">
        <v>0</v>
      </c>
      <c r="N9" s="51">
        <v>0</v>
      </c>
      <c r="O9" s="51">
        <v>0</v>
      </c>
      <c r="P9" s="51">
        <v>0</v>
      </c>
      <c r="Q9" s="32">
        <v>15.01</v>
      </c>
      <c r="R9" s="32">
        <v>0</v>
      </c>
      <c r="S9" s="32">
        <v>0</v>
      </c>
      <c r="T9" s="32">
        <v>32.65</v>
      </c>
      <c r="U9" s="32">
        <v>0</v>
      </c>
      <c r="V9" s="32">
        <v>0</v>
      </c>
      <c r="W9" s="32">
        <v>0</v>
      </c>
      <c r="X9" s="32">
        <v>0</v>
      </c>
      <c r="Y9" s="32">
        <v>0</v>
      </c>
      <c r="Z9" s="32">
        <v>0</v>
      </c>
      <c r="AA9" s="32">
        <v>0</v>
      </c>
      <c r="AB9" s="32">
        <v>0</v>
      </c>
      <c r="AC9" s="2">
        <v>0.11</v>
      </c>
      <c r="AD9" s="2">
        <v>0.11</v>
      </c>
      <c r="AE9" s="2">
        <v>0.11</v>
      </c>
      <c r="AF9" s="2">
        <v>0.11</v>
      </c>
      <c r="AG9" s="2">
        <v>0.11</v>
      </c>
      <c r="AH9" s="2">
        <v>0.11</v>
      </c>
      <c r="AI9" s="2">
        <v>0.11</v>
      </c>
      <c r="AJ9" s="2">
        <v>0.11</v>
      </c>
      <c r="AK9" s="2">
        <v>0.11</v>
      </c>
      <c r="AL9" s="2">
        <v>0.11</v>
      </c>
      <c r="AM9" s="2">
        <v>0.11</v>
      </c>
      <c r="AN9" s="2">
        <v>0.11</v>
      </c>
      <c r="AO9" s="33">
        <v>0.02</v>
      </c>
      <c r="AP9" s="33">
        <v>0</v>
      </c>
      <c r="AQ9" s="33">
        <v>0</v>
      </c>
      <c r="AR9" s="33">
        <v>0.04</v>
      </c>
      <c r="AS9" s="33">
        <v>0</v>
      </c>
      <c r="AT9" s="33">
        <v>0</v>
      </c>
      <c r="AU9" s="33">
        <v>0</v>
      </c>
      <c r="AV9" s="33">
        <v>0</v>
      </c>
      <c r="AW9" s="33">
        <v>0</v>
      </c>
      <c r="AX9" s="33">
        <v>0</v>
      </c>
      <c r="AY9" s="33">
        <v>0</v>
      </c>
      <c r="AZ9" s="33">
        <v>0</v>
      </c>
      <c r="BA9" s="31">
        <f t="shared" si="3"/>
        <v>-0.02</v>
      </c>
      <c r="BB9" s="31">
        <f t="shared" si="3"/>
        <v>0</v>
      </c>
      <c r="BC9" s="31">
        <f t="shared" si="3"/>
        <v>0</v>
      </c>
      <c r="BD9" s="31">
        <f t="shared" si="3"/>
        <v>-0.03</v>
      </c>
      <c r="BE9" s="31">
        <f t="shared" si="3"/>
        <v>0</v>
      </c>
      <c r="BF9" s="31">
        <f t="shared" si="3"/>
        <v>0</v>
      </c>
      <c r="BG9" s="31">
        <f t="shared" si="3"/>
        <v>0</v>
      </c>
      <c r="BH9" s="31">
        <f t="shared" si="3"/>
        <v>0</v>
      </c>
      <c r="BI9" s="31">
        <f t="shared" si="3"/>
        <v>0</v>
      </c>
      <c r="BJ9" s="31">
        <f t="shared" si="3"/>
        <v>0</v>
      </c>
      <c r="BK9" s="31">
        <f t="shared" si="3"/>
        <v>0</v>
      </c>
      <c r="BL9" s="31">
        <f t="shared" si="3"/>
        <v>0</v>
      </c>
      <c r="BM9" s="6">
        <f t="shared" ca="1" si="4"/>
        <v>5.21E-2</v>
      </c>
      <c r="BN9" s="6">
        <f t="shared" ca="1" si="4"/>
        <v>5.21E-2</v>
      </c>
      <c r="BO9" s="6">
        <f t="shared" ca="1" si="4"/>
        <v>5.21E-2</v>
      </c>
      <c r="BP9" s="6">
        <f t="shared" ca="1" si="4"/>
        <v>5.21E-2</v>
      </c>
      <c r="BQ9" s="6">
        <f t="shared" ca="1" si="4"/>
        <v>5.21E-2</v>
      </c>
      <c r="BR9" s="6">
        <f t="shared" ca="1" si="4"/>
        <v>5.21E-2</v>
      </c>
      <c r="BS9" s="6">
        <f t="shared" ca="1" si="4"/>
        <v>5.21E-2</v>
      </c>
      <c r="BT9" s="6">
        <f t="shared" ca="1" si="4"/>
        <v>5.21E-2</v>
      </c>
      <c r="BU9" s="6">
        <f t="shared" ca="1" si="4"/>
        <v>5.21E-2</v>
      </c>
      <c r="BV9" s="6">
        <f t="shared" ca="1" si="4"/>
        <v>5.21E-2</v>
      </c>
      <c r="BW9" s="6">
        <f t="shared" ca="1" si="4"/>
        <v>5.21E-2</v>
      </c>
      <c r="BX9" s="6">
        <f t="shared" ca="1" si="4"/>
        <v>5.21E-2</v>
      </c>
      <c r="BY9" s="31">
        <f t="shared" ca="1" si="5"/>
        <v>0.78</v>
      </c>
      <c r="BZ9" s="31">
        <f t="shared" ca="1" si="5"/>
        <v>0</v>
      </c>
      <c r="CA9" s="31">
        <f t="shared" ca="1" si="5"/>
        <v>0</v>
      </c>
      <c r="CB9" s="31">
        <f t="shared" ca="1" si="5"/>
        <v>1.7</v>
      </c>
      <c r="CC9" s="31">
        <f t="shared" ca="1" si="5"/>
        <v>0</v>
      </c>
      <c r="CD9" s="31">
        <f t="shared" ca="1" si="5"/>
        <v>0</v>
      </c>
      <c r="CE9" s="31">
        <f t="shared" ca="1" si="5"/>
        <v>0</v>
      </c>
      <c r="CF9" s="31">
        <f t="shared" ca="1" si="5"/>
        <v>0</v>
      </c>
      <c r="CG9" s="31">
        <f t="shared" ca="1" si="5"/>
        <v>0</v>
      </c>
      <c r="CH9" s="31">
        <f t="shared" ca="1" si="5"/>
        <v>0</v>
      </c>
      <c r="CI9" s="31">
        <f t="shared" ca="1" si="5"/>
        <v>0</v>
      </c>
      <c r="CJ9" s="31">
        <f t="shared" ca="1" si="5"/>
        <v>0</v>
      </c>
      <c r="CK9" s="32">
        <f t="shared" ca="1" si="6"/>
        <v>0.03</v>
      </c>
      <c r="CL9" s="32">
        <f t="shared" ca="1" si="6"/>
        <v>0</v>
      </c>
      <c r="CM9" s="32">
        <f t="shared" ca="1" si="6"/>
        <v>0</v>
      </c>
      <c r="CN9" s="32">
        <f t="shared" ca="1" si="6"/>
        <v>7.0000000000000007E-2</v>
      </c>
      <c r="CO9" s="32">
        <f t="shared" ca="1" si="6"/>
        <v>0</v>
      </c>
      <c r="CP9" s="32">
        <f t="shared" ca="1" si="6"/>
        <v>0</v>
      </c>
      <c r="CQ9" s="32">
        <f t="shared" ca="1" si="6"/>
        <v>0</v>
      </c>
      <c r="CR9" s="32">
        <f t="shared" ca="1" si="6"/>
        <v>0</v>
      </c>
      <c r="CS9" s="32">
        <f t="shared" ca="1" si="6"/>
        <v>0</v>
      </c>
      <c r="CT9" s="32">
        <f t="shared" ca="1" si="6"/>
        <v>0</v>
      </c>
      <c r="CU9" s="32">
        <f t="shared" ca="1" si="6"/>
        <v>0</v>
      </c>
      <c r="CV9" s="32">
        <f t="shared" ca="1" si="6"/>
        <v>0</v>
      </c>
      <c r="CW9" s="31">
        <f t="shared" ca="1" si="25"/>
        <v>0.81</v>
      </c>
      <c r="CX9" s="31">
        <f t="shared" ca="1" si="25"/>
        <v>0</v>
      </c>
      <c r="CY9" s="31">
        <f t="shared" ca="1" si="25"/>
        <v>0</v>
      </c>
      <c r="CZ9" s="31">
        <f t="shared" ca="1" si="25"/>
        <v>1.76</v>
      </c>
      <c r="DA9" s="31">
        <f t="shared" ca="1" si="25"/>
        <v>0</v>
      </c>
      <c r="DB9" s="31">
        <f t="shared" ca="1" si="25"/>
        <v>0</v>
      </c>
      <c r="DC9" s="31">
        <f t="shared" ca="1" si="25"/>
        <v>0</v>
      </c>
      <c r="DD9" s="31">
        <f t="shared" ca="1" si="25"/>
        <v>0</v>
      </c>
      <c r="DE9" s="31">
        <f t="shared" ca="1" si="25"/>
        <v>0</v>
      </c>
      <c r="DF9" s="31">
        <f t="shared" ca="1" si="25"/>
        <v>0</v>
      </c>
      <c r="DG9" s="31">
        <f t="shared" ca="1" si="25"/>
        <v>0</v>
      </c>
      <c r="DH9" s="31">
        <f t="shared" ca="1" si="25"/>
        <v>0</v>
      </c>
      <c r="DI9" s="32">
        <f t="shared" ca="1" si="22"/>
        <v>0.04</v>
      </c>
      <c r="DJ9" s="32">
        <f t="shared" ca="1" si="19"/>
        <v>0</v>
      </c>
      <c r="DK9" s="32">
        <f t="shared" ca="1" si="19"/>
        <v>0</v>
      </c>
      <c r="DL9" s="32">
        <f t="shared" ca="1" si="19"/>
        <v>0.09</v>
      </c>
      <c r="DM9" s="32">
        <f t="shared" ca="1" si="19"/>
        <v>0</v>
      </c>
      <c r="DN9" s="32">
        <f t="shared" ca="1" si="19"/>
        <v>0</v>
      </c>
      <c r="DO9" s="32">
        <f t="shared" ca="1" si="19"/>
        <v>0</v>
      </c>
      <c r="DP9" s="32">
        <f t="shared" ca="1" si="19"/>
        <v>0</v>
      </c>
      <c r="DQ9" s="32">
        <f t="shared" ca="1" si="19"/>
        <v>0</v>
      </c>
      <c r="DR9" s="32">
        <f t="shared" ca="1" si="19"/>
        <v>0</v>
      </c>
      <c r="DS9" s="32">
        <f t="shared" ca="1" si="19"/>
        <v>0</v>
      </c>
      <c r="DT9" s="32">
        <f t="shared" ca="1" si="19"/>
        <v>0</v>
      </c>
      <c r="DU9" s="31">
        <f t="shared" ca="1" si="23"/>
        <v>0.24</v>
      </c>
      <c r="DV9" s="31">
        <f t="shared" ca="1" si="20"/>
        <v>0</v>
      </c>
      <c r="DW9" s="31">
        <f t="shared" ca="1" si="20"/>
        <v>0</v>
      </c>
      <c r="DX9" s="31">
        <f t="shared" ca="1" si="20"/>
        <v>0.51</v>
      </c>
      <c r="DY9" s="31">
        <f t="shared" ca="1" si="20"/>
        <v>0</v>
      </c>
      <c r="DZ9" s="31">
        <f t="shared" ca="1" si="20"/>
        <v>0</v>
      </c>
      <c r="EA9" s="31">
        <f t="shared" ca="1" si="20"/>
        <v>0</v>
      </c>
      <c r="EB9" s="31">
        <f t="shared" ca="1" si="20"/>
        <v>0</v>
      </c>
      <c r="EC9" s="31">
        <f t="shared" ca="1" si="20"/>
        <v>0</v>
      </c>
      <c r="ED9" s="31">
        <f t="shared" ca="1" si="20"/>
        <v>0</v>
      </c>
      <c r="EE9" s="31">
        <f t="shared" ca="1" si="20"/>
        <v>0</v>
      </c>
      <c r="EF9" s="31">
        <f t="shared" ca="1" si="20"/>
        <v>0</v>
      </c>
      <c r="EG9" s="32">
        <f t="shared" ca="1" si="24"/>
        <v>1.0900000000000001</v>
      </c>
      <c r="EH9" s="32">
        <f t="shared" ca="1" si="21"/>
        <v>0</v>
      </c>
      <c r="EI9" s="32">
        <f t="shared" ca="1" si="21"/>
        <v>0</v>
      </c>
      <c r="EJ9" s="32">
        <f t="shared" ca="1" si="21"/>
        <v>2.3600000000000003</v>
      </c>
      <c r="EK9" s="32">
        <f t="shared" ca="1" si="21"/>
        <v>0</v>
      </c>
      <c r="EL9" s="32">
        <f t="shared" ca="1" si="21"/>
        <v>0</v>
      </c>
      <c r="EM9" s="32">
        <f t="shared" ca="1" si="21"/>
        <v>0</v>
      </c>
      <c r="EN9" s="32">
        <f t="shared" ca="1" si="21"/>
        <v>0</v>
      </c>
      <c r="EO9" s="32">
        <f t="shared" ca="1" si="21"/>
        <v>0</v>
      </c>
      <c r="EP9" s="32">
        <f t="shared" ca="1" si="21"/>
        <v>0</v>
      </c>
      <c r="EQ9" s="32">
        <f t="shared" ca="1" si="21"/>
        <v>0</v>
      </c>
      <c r="ER9" s="32">
        <f t="shared" ca="1" si="21"/>
        <v>0</v>
      </c>
    </row>
    <row r="10" spans="1:148" x14ac:dyDescent="0.25">
      <c r="A10" t="s">
        <v>437</v>
      </c>
      <c r="B10" s="1" t="s">
        <v>153</v>
      </c>
      <c r="C10" t="str">
        <f t="shared" ca="1" si="1"/>
        <v>0000038511</v>
      </c>
      <c r="D10" t="str">
        <f t="shared" ca="1" si="2"/>
        <v>FortisAlberta Reversing POD - Spring Coulee (385S)</v>
      </c>
      <c r="E10" s="51">
        <v>2.2788691000000001</v>
      </c>
      <c r="F10" s="51">
        <v>2.20588E-2</v>
      </c>
      <c r="G10" s="51">
        <v>0</v>
      </c>
      <c r="H10" s="51">
        <v>0</v>
      </c>
      <c r="I10" s="51">
        <v>0</v>
      </c>
      <c r="J10" s="51">
        <v>0</v>
      </c>
      <c r="K10" s="51">
        <v>0</v>
      </c>
      <c r="L10" s="51">
        <v>0</v>
      </c>
      <c r="M10" s="51">
        <v>0</v>
      </c>
      <c r="N10" s="51">
        <v>0</v>
      </c>
      <c r="O10" s="51">
        <v>0</v>
      </c>
      <c r="P10" s="51">
        <v>0</v>
      </c>
      <c r="Q10" s="32">
        <v>99.13</v>
      </c>
      <c r="R10" s="32">
        <v>0.96</v>
      </c>
      <c r="S10" s="32">
        <v>0</v>
      </c>
      <c r="T10" s="32">
        <v>0</v>
      </c>
      <c r="U10" s="32">
        <v>0</v>
      </c>
      <c r="V10" s="32">
        <v>0</v>
      </c>
      <c r="W10" s="32">
        <v>0</v>
      </c>
      <c r="X10" s="32">
        <v>0</v>
      </c>
      <c r="Y10" s="32">
        <v>0</v>
      </c>
      <c r="Z10" s="32">
        <v>0</v>
      </c>
      <c r="AA10" s="32">
        <v>0</v>
      </c>
      <c r="AB10" s="32">
        <v>0</v>
      </c>
      <c r="AC10" s="2">
        <v>0.91</v>
      </c>
      <c r="AD10" s="2">
        <v>0.91</v>
      </c>
      <c r="AE10" s="2">
        <v>0.91</v>
      </c>
      <c r="AF10" s="2">
        <v>0.91</v>
      </c>
      <c r="AG10" s="2">
        <v>0.91</v>
      </c>
      <c r="AH10" s="2">
        <v>0.91</v>
      </c>
      <c r="AI10" s="2">
        <v>0.91</v>
      </c>
      <c r="AJ10" s="2">
        <v>0.91</v>
      </c>
      <c r="AK10" s="2">
        <v>0.91</v>
      </c>
      <c r="AL10" s="2">
        <v>0.91</v>
      </c>
      <c r="AM10" s="2">
        <v>0.91</v>
      </c>
      <c r="AN10" s="2">
        <v>0.91</v>
      </c>
      <c r="AO10" s="33">
        <v>0.9</v>
      </c>
      <c r="AP10" s="33">
        <v>0.01</v>
      </c>
      <c r="AQ10" s="33">
        <v>0</v>
      </c>
      <c r="AR10" s="33">
        <v>0</v>
      </c>
      <c r="AS10" s="33">
        <v>0</v>
      </c>
      <c r="AT10" s="33">
        <v>0</v>
      </c>
      <c r="AU10" s="33">
        <v>0</v>
      </c>
      <c r="AV10" s="33">
        <v>0</v>
      </c>
      <c r="AW10" s="33">
        <v>0</v>
      </c>
      <c r="AX10" s="33">
        <v>0</v>
      </c>
      <c r="AY10" s="33">
        <v>0</v>
      </c>
      <c r="AZ10" s="33">
        <v>0</v>
      </c>
      <c r="BA10" s="31">
        <f t="shared" si="3"/>
        <v>-0.15</v>
      </c>
      <c r="BB10" s="31">
        <f t="shared" si="3"/>
        <v>0</v>
      </c>
      <c r="BC10" s="31">
        <f t="shared" si="3"/>
        <v>0</v>
      </c>
      <c r="BD10" s="31">
        <f t="shared" si="3"/>
        <v>0</v>
      </c>
      <c r="BE10" s="31">
        <f t="shared" si="3"/>
        <v>0</v>
      </c>
      <c r="BF10" s="31">
        <f t="shared" si="3"/>
        <v>0</v>
      </c>
      <c r="BG10" s="31">
        <f t="shared" si="3"/>
        <v>0</v>
      </c>
      <c r="BH10" s="31">
        <f t="shared" si="3"/>
        <v>0</v>
      </c>
      <c r="BI10" s="31">
        <f t="shared" si="3"/>
        <v>0</v>
      </c>
      <c r="BJ10" s="31">
        <f t="shared" si="3"/>
        <v>0</v>
      </c>
      <c r="BK10" s="31">
        <f t="shared" si="3"/>
        <v>0</v>
      </c>
      <c r="BL10" s="31">
        <f t="shared" si="3"/>
        <v>0</v>
      </c>
      <c r="BM10" s="6">
        <f t="shared" ca="1" si="4"/>
        <v>-5.1000000000000004E-3</v>
      </c>
      <c r="BN10" s="6">
        <f t="shared" ca="1" si="4"/>
        <v>-5.1000000000000004E-3</v>
      </c>
      <c r="BO10" s="6">
        <f t="shared" ca="1" si="4"/>
        <v>-5.1000000000000004E-3</v>
      </c>
      <c r="BP10" s="6">
        <f t="shared" ca="1" si="4"/>
        <v>-5.1000000000000004E-3</v>
      </c>
      <c r="BQ10" s="6">
        <f t="shared" ca="1" si="4"/>
        <v>-5.1000000000000004E-3</v>
      </c>
      <c r="BR10" s="6">
        <f t="shared" ca="1" si="4"/>
        <v>-5.1000000000000004E-3</v>
      </c>
      <c r="BS10" s="6">
        <f t="shared" ca="1" si="4"/>
        <v>-5.1000000000000004E-3</v>
      </c>
      <c r="BT10" s="6">
        <f t="shared" ca="1" si="4"/>
        <v>-5.1000000000000004E-3</v>
      </c>
      <c r="BU10" s="6">
        <f t="shared" ca="1" si="4"/>
        <v>-5.1000000000000004E-3</v>
      </c>
      <c r="BV10" s="6">
        <f t="shared" ca="1" si="4"/>
        <v>-5.1000000000000004E-3</v>
      </c>
      <c r="BW10" s="6">
        <f t="shared" ca="1" si="4"/>
        <v>-5.1000000000000004E-3</v>
      </c>
      <c r="BX10" s="6">
        <f t="shared" ca="1" si="4"/>
        <v>-5.1000000000000004E-3</v>
      </c>
      <c r="BY10" s="31">
        <f t="shared" ca="1" si="5"/>
        <v>-0.51</v>
      </c>
      <c r="BZ10" s="31">
        <f t="shared" ca="1" si="5"/>
        <v>0</v>
      </c>
      <c r="CA10" s="31">
        <f t="shared" ca="1" si="5"/>
        <v>0</v>
      </c>
      <c r="CB10" s="31">
        <f t="shared" ca="1" si="5"/>
        <v>0</v>
      </c>
      <c r="CC10" s="31">
        <f t="shared" ca="1" si="5"/>
        <v>0</v>
      </c>
      <c r="CD10" s="31">
        <f t="shared" ca="1" si="5"/>
        <v>0</v>
      </c>
      <c r="CE10" s="31">
        <f t="shared" ca="1" si="5"/>
        <v>0</v>
      </c>
      <c r="CF10" s="31">
        <f t="shared" ca="1" si="5"/>
        <v>0</v>
      </c>
      <c r="CG10" s="31">
        <f t="shared" ca="1" si="5"/>
        <v>0</v>
      </c>
      <c r="CH10" s="31">
        <f t="shared" ca="1" si="5"/>
        <v>0</v>
      </c>
      <c r="CI10" s="31">
        <f t="shared" ca="1" si="5"/>
        <v>0</v>
      </c>
      <c r="CJ10" s="31">
        <f t="shared" ca="1" si="5"/>
        <v>0</v>
      </c>
      <c r="CK10" s="32">
        <f t="shared" ca="1" si="6"/>
        <v>0.2</v>
      </c>
      <c r="CL10" s="32">
        <f t="shared" ca="1" si="6"/>
        <v>0</v>
      </c>
      <c r="CM10" s="32">
        <f t="shared" ca="1" si="6"/>
        <v>0</v>
      </c>
      <c r="CN10" s="32">
        <f t="shared" ca="1" si="6"/>
        <v>0</v>
      </c>
      <c r="CO10" s="32">
        <f t="shared" ca="1" si="6"/>
        <v>0</v>
      </c>
      <c r="CP10" s="32">
        <f t="shared" ca="1" si="6"/>
        <v>0</v>
      </c>
      <c r="CQ10" s="32">
        <f t="shared" ca="1" si="6"/>
        <v>0</v>
      </c>
      <c r="CR10" s="32">
        <f t="shared" ca="1" si="6"/>
        <v>0</v>
      </c>
      <c r="CS10" s="32">
        <f t="shared" ca="1" si="6"/>
        <v>0</v>
      </c>
      <c r="CT10" s="32">
        <f t="shared" ca="1" si="6"/>
        <v>0</v>
      </c>
      <c r="CU10" s="32">
        <f t="shared" ca="1" si="6"/>
        <v>0</v>
      </c>
      <c r="CV10" s="32">
        <f t="shared" ca="1" si="6"/>
        <v>0</v>
      </c>
      <c r="CW10" s="31">
        <f t="shared" ca="1" si="25"/>
        <v>-1.06</v>
      </c>
      <c r="CX10" s="31">
        <f t="shared" ca="1" si="25"/>
        <v>-0.01</v>
      </c>
      <c r="CY10" s="31">
        <f t="shared" ca="1" si="25"/>
        <v>0</v>
      </c>
      <c r="CZ10" s="31">
        <f t="shared" ca="1" si="25"/>
        <v>0</v>
      </c>
      <c r="DA10" s="31">
        <f t="shared" ca="1" si="25"/>
        <v>0</v>
      </c>
      <c r="DB10" s="31">
        <f t="shared" ca="1" si="25"/>
        <v>0</v>
      </c>
      <c r="DC10" s="31">
        <f t="shared" ca="1" si="25"/>
        <v>0</v>
      </c>
      <c r="DD10" s="31">
        <f t="shared" ca="1" si="25"/>
        <v>0</v>
      </c>
      <c r="DE10" s="31">
        <f t="shared" ca="1" si="25"/>
        <v>0</v>
      </c>
      <c r="DF10" s="31">
        <f t="shared" ca="1" si="25"/>
        <v>0</v>
      </c>
      <c r="DG10" s="31">
        <f t="shared" ca="1" si="25"/>
        <v>0</v>
      </c>
      <c r="DH10" s="31">
        <f t="shared" ca="1" si="25"/>
        <v>0</v>
      </c>
      <c r="DI10" s="32">
        <f t="shared" ca="1" si="22"/>
        <v>-0.05</v>
      </c>
      <c r="DJ10" s="32">
        <f t="shared" ca="1" si="19"/>
        <v>0</v>
      </c>
      <c r="DK10" s="32">
        <f t="shared" ca="1" si="19"/>
        <v>0</v>
      </c>
      <c r="DL10" s="32">
        <f t="shared" ca="1" si="19"/>
        <v>0</v>
      </c>
      <c r="DM10" s="32">
        <f t="shared" ca="1" si="19"/>
        <v>0</v>
      </c>
      <c r="DN10" s="32">
        <f t="shared" ca="1" si="19"/>
        <v>0</v>
      </c>
      <c r="DO10" s="32">
        <f t="shared" ca="1" si="19"/>
        <v>0</v>
      </c>
      <c r="DP10" s="32">
        <f t="shared" ca="1" si="19"/>
        <v>0</v>
      </c>
      <c r="DQ10" s="32">
        <f t="shared" ca="1" si="19"/>
        <v>0</v>
      </c>
      <c r="DR10" s="32">
        <f t="shared" ca="1" si="19"/>
        <v>0</v>
      </c>
      <c r="DS10" s="32">
        <f t="shared" ca="1" si="19"/>
        <v>0</v>
      </c>
      <c r="DT10" s="32">
        <f t="shared" ca="1" si="19"/>
        <v>0</v>
      </c>
      <c r="DU10" s="31">
        <f t="shared" ca="1" si="23"/>
        <v>-0.31</v>
      </c>
      <c r="DV10" s="31">
        <f t="shared" ca="1" si="20"/>
        <v>0</v>
      </c>
      <c r="DW10" s="31">
        <f t="shared" ca="1" si="20"/>
        <v>0</v>
      </c>
      <c r="DX10" s="31">
        <f t="shared" ca="1" si="20"/>
        <v>0</v>
      </c>
      <c r="DY10" s="31">
        <f t="shared" ca="1" si="20"/>
        <v>0</v>
      </c>
      <c r="DZ10" s="31">
        <f t="shared" ca="1" si="20"/>
        <v>0</v>
      </c>
      <c r="EA10" s="31">
        <f t="shared" ca="1" si="20"/>
        <v>0</v>
      </c>
      <c r="EB10" s="31">
        <f t="shared" ca="1" si="20"/>
        <v>0</v>
      </c>
      <c r="EC10" s="31">
        <f t="shared" ca="1" si="20"/>
        <v>0</v>
      </c>
      <c r="ED10" s="31">
        <f t="shared" ca="1" si="20"/>
        <v>0</v>
      </c>
      <c r="EE10" s="31">
        <f t="shared" ca="1" si="20"/>
        <v>0</v>
      </c>
      <c r="EF10" s="31">
        <f t="shared" ca="1" si="20"/>
        <v>0</v>
      </c>
      <c r="EG10" s="32">
        <f t="shared" ca="1" si="24"/>
        <v>-1.4200000000000002</v>
      </c>
      <c r="EH10" s="32">
        <f t="shared" ca="1" si="21"/>
        <v>-0.01</v>
      </c>
      <c r="EI10" s="32">
        <f t="shared" ca="1" si="21"/>
        <v>0</v>
      </c>
      <c r="EJ10" s="32">
        <f t="shared" ca="1" si="21"/>
        <v>0</v>
      </c>
      <c r="EK10" s="32">
        <f t="shared" ca="1" si="21"/>
        <v>0</v>
      </c>
      <c r="EL10" s="32">
        <f t="shared" ca="1" si="21"/>
        <v>0</v>
      </c>
      <c r="EM10" s="32">
        <f t="shared" ca="1" si="21"/>
        <v>0</v>
      </c>
      <c r="EN10" s="32">
        <f t="shared" ca="1" si="21"/>
        <v>0</v>
      </c>
      <c r="EO10" s="32">
        <f t="shared" ca="1" si="21"/>
        <v>0</v>
      </c>
      <c r="EP10" s="32">
        <f t="shared" ca="1" si="21"/>
        <v>0</v>
      </c>
      <c r="EQ10" s="32">
        <f t="shared" ca="1" si="21"/>
        <v>0</v>
      </c>
      <c r="ER10" s="32">
        <f t="shared" ca="1" si="21"/>
        <v>0</v>
      </c>
    </row>
    <row r="11" spans="1:148" x14ac:dyDescent="0.25">
      <c r="A11" t="s">
        <v>437</v>
      </c>
      <c r="B11" s="1" t="s">
        <v>154</v>
      </c>
      <c r="C11" t="str">
        <f t="shared" ca="1" si="1"/>
        <v>0000039611</v>
      </c>
      <c r="D11" t="str">
        <f t="shared" ca="1" si="2"/>
        <v>FortisAlberta Reversing POD - Pincher Creek (396S)</v>
      </c>
      <c r="E11" s="51">
        <v>1149.9993783</v>
      </c>
      <c r="F11" s="51">
        <v>631.33437500000002</v>
      </c>
      <c r="G11" s="51">
        <v>1571.7743932000001</v>
      </c>
      <c r="H11" s="51">
        <v>805.21900000000005</v>
      </c>
      <c r="I11" s="51">
        <v>742.62876219999998</v>
      </c>
      <c r="J11" s="51">
        <v>865.38525000000004</v>
      </c>
      <c r="K11" s="51">
        <v>793.33399999999995</v>
      </c>
      <c r="L11" s="51">
        <v>398.64575200000002</v>
      </c>
      <c r="M11" s="51">
        <v>848.7973197</v>
      </c>
      <c r="N11" s="51">
        <v>1743.6228295000001</v>
      </c>
      <c r="O11" s="51">
        <v>1148.5661574000001</v>
      </c>
      <c r="P11" s="51">
        <v>1012.9523185</v>
      </c>
      <c r="Q11" s="32">
        <v>42568.69</v>
      </c>
      <c r="R11" s="32">
        <v>24133.439999999999</v>
      </c>
      <c r="S11" s="32">
        <v>41895.35</v>
      </c>
      <c r="T11" s="32">
        <v>37056.31</v>
      </c>
      <c r="U11" s="32">
        <v>31505.53</v>
      </c>
      <c r="V11" s="32">
        <v>28186.35</v>
      </c>
      <c r="W11" s="32">
        <v>26877.599999999999</v>
      </c>
      <c r="X11" s="32">
        <v>14011.07</v>
      </c>
      <c r="Y11" s="32">
        <v>21088.25</v>
      </c>
      <c r="Z11" s="32">
        <v>47589.9</v>
      </c>
      <c r="AA11" s="32">
        <v>31375.919999999998</v>
      </c>
      <c r="AB11" s="32">
        <v>44983.69</v>
      </c>
      <c r="AC11" s="2">
        <v>2.48</v>
      </c>
      <c r="AD11" s="2">
        <v>2.48</v>
      </c>
      <c r="AE11" s="2">
        <v>2.48</v>
      </c>
      <c r="AF11" s="2">
        <v>2.48</v>
      </c>
      <c r="AG11" s="2">
        <v>2.48</v>
      </c>
      <c r="AH11" s="2">
        <v>2.48</v>
      </c>
      <c r="AI11" s="2">
        <v>2.48</v>
      </c>
      <c r="AJ11" s="2">
        <v>2.48</v>
      </c>
      <c r="AK11" s="2">
        <v>2.48</v>
      </c>
      <c r="AL11" s="2">
        <v>2.48</v>
      </c>
      <c r="AM11" s="2">
        <v>2.48</v>
      </c>
      <c r="AN11" s="2">
        <v>2.48</v>
      </c>
      <c r="AO11" s="33">
        <v>1055.7</v>
      </c>
      <c r="AP11" s="33">
        <v>598.51</v>
      </c>
      <c r="AQ11" s="33">
        <v>1039</v>
      </c>
      <c r="AR11" s="33">
        <v>919</v>
      </c>
      <c r="AS11" s="33">
        <v>781.34</v>
      </c>
      <c r="AT11" s="33">
        <v>699.02</v>
      </c>
      <c r="AU11" s="33">
        <v>666.56</v>
      </c>
      <c r="AV11" s="33">
        <v>347.47</v>
      </c>
      <c r="AW11" s="33">
        <v>522.99</v>
      </c>
      <c r="AX11" s="33">
        <v>1180.23</v>
      </c>
      <c r="AY11" s="33">
        <v>778.12</v>
      </c>
      <c r="AZ11" s="33">
        <v>1115.5999999999999</v>
      </c>
      <c r="BA11" s="31">
        <f t="shared" si="3"/>
        <v>-63.85</v>
      </c>
      <c r="BB11" s="31">
        <f t="shared" si="3"/>
        <v>-36.200000000000003</v>
      </c>
      <c r="BC11" s="31">
        <f t="shared" si="3"/>
        <v>-62.84</v>
      </c>
      <c r="BD11" s="31">
        <f t="shared" si="3"/>
        <v>-29.65</v>
      </c>
      <c r="BE11" s="31">
        <f t="shared" si="3"/>
        <v>-25.2</v>
      </c>
      <c r="BF11" s="31">
        <f t="shared" si="3"/>
        <v>-22.55</v>
      </c>
      <c r="BG11" s="31">
        <f t="shared" si="3"/>
        <v>102.13</v>
      </c>
      <c r="BH11" s="31">
        <f t="shared" si="3"/>
        <v>53.24</v>
      </c>
      <c r="BI11" s="31">
        <f t="shared" si="3"/>
        <v>80.14</v>
      </c>
      <c r="BJ11" s="31">
        <f t="shared" si="3"/>
        <v>228.43</v>
      </c>
      <c r="BK11" s="31">
        <f t="shared" si="3"/>
        <v>150.6</v>
      </c>
      <c r="BL11" s="31">
        <f t="shared" si="3"/>
        <v>215.92</v>
      </c>
      <c r="BM11" s="6">
        <f t="shared" ca="1" si="4"/>
        <v>6.5100000000000005E-2</v>
      </c>
      <c r="BN11" s="6">
        <f t="shared" ca="1" si="4"/>
        <v>6.5100000000000005E-2</v>
      </c>
      <c r="BO11" s="6">
        <f t="shared" ca="1" si="4"/>
        <v>6.5100000000000005E-2</v>
      </c>
      <c r="BP11" s="6">
        <f t="shared" ca="1" si="4"/>
        <v>6.5100000000000005E-2</v>
      </c>
      <c r="BQ11" s="6">
        <f t="shared" ca="1" si="4"/>
        <v>6.5100000000000005E-2</v>
      </c>
      <c r="BR11" s="6">
        <f t="shared" ca="1" si="4"/>
        <v>6.5100000000000005E-2</v>
      </c>
      <c r="BS11" s="6">
        <f t="shared" ca="1" si="4"/>
        <v>6.5100000000000005E-2</v>
      </c>
      <c r="BT11" s="6">
        <f t="shared" ca="1" si="4"/>
        <v>6.5100000000000005E-2</v>
      </c>
      <c r="BU11" s="6">
        <f t="shared" ca="1" si="4"/>
        <v>6.5100000000000005E-2</v>
      </c>
      <c r="BV11" s="6">
        <f t="shared" ca="1" si="4"/>
        <v>6.5100000000000005E-2</v>
      </c>
      <c r="BW11" s="6">
        <f t="shared" ca="1" si="4"/>
        <v>6.5100000000000005E-2</v>
      </c>
      <c r="BX11" s="6">
        <f t="shared" ca="1" si="4"/>
        <v>6.5100000000000005E-2</v>
      </c>
      <c r="BY11" s="31">
        <f t="shared" ca="1" si="5"/>
        <v>2771.22</v>
      </c>
      <c r="BZ11" s="31">
        <f t="shared" ca="1" si="5"/>
        <v>1571.09</v>
      </c>
      <c r="CA11" s="31">
        <f t="shared" ca="1" si="5"/>
        <v>2727.39</v>
      </c>
      <c r="CB11" s="31">
        <f t="shared" ca="1" si="5"/>
        <v>2412.37</v>
      </c>
      <c r="CC11" s="31">
        <f t="shared" ca="1" si="5"/>
        <v>2051.0100000000002</v>
      </c>
      <c r="CD11" s="31">
        <f t="shared" ca="1" si="5"/>
        <v>1834.93</v>
      </c>
      <c r="CE11" s="31">
        <f t="shared" ca="1" si="5"/>
        <v>1749.73</v>
      </c>
      <c r="CF11" s="31">
        <f t="shared" ca="1" si="5"/>
        <v>912.12</v>
      </c>
      <c r="CG11" s="31">
        <f t="shared" ca="1" si="5"/>
        <v>1372.85</v>
      </c>
      <c r="CH11" s="31">
        <f t="shared" ca="1" si="5"/>
        <v>3098.1</v>
      </c>
      <c r="CI11" s="31">
        <f t="shared" ca="1" si="5"/>
        <v>2042.57</v>
      </c>
      <c r="CJ11" s="31">
        <f t="shared" ca="1" si="5"/>
        <v>2928.44</v>
      </c>
      <c r="CK11" s="32">
        <f t="shared" ca="1" si="6"/>
        <v>85.14</v>
      </c>
      <c r="CL11" s="32">
        <f t="shared" ca="1" si="6"/>
        <v>48.27</v>
      </c>
      <c r="CM11" s="32">
        <f t="shared" ca="1" si="6"/>
        <v>83.79</v>
      </c>
      <c r="CN11" s="32">
        <f t="shared" ca="1" si="6"/>
        <v>74.11</v>
      </c>
      <c r="CO11" s="32">
        <f t="shared" ca="1" si="6"/>
        <v>63.01</v>
      </c>
      <c r="CP11" s="32">
        <f t="shared" ca="1" si="6"/>
        <v>56.37</v>
      </c>
      <c r="CQ11" s="32">
        <f t="shared" ca="1" si="6"/>
        <v>53.76</v>
      </c>
      <c r="CR11" s="32">
        <f t="shared" ca="1" si="6"/>
        <v>28.02</v>
      </c>
      <c r="CS11" s="32">
        <f t="shared" ca="1" si="6"/>
        <v>42.18</v>
      </c>
      <c r="CT11" s="32">
        <f t="shared" ca="1" si="6"/>
        <v>95.18</v>
      </c>
      <c r="CU11" s="32">
        <f t="shared" ca="1" si="6"/>
        <v>62.75</v>
      </c>
      <c r="CV11" s="32">
        <f t="shared" ca="1" si="6"/>
        <v>89.97</v>
      </c>
      <c r="CW11" s="31">
        <f t="shared" ca="1" si="25"/>
        <v>1864.5099999999995</v>
      </c>
      <c r="CX11" s="31">
        <f t="shared" ca="1" si="25"/>
        <v>1057.05</v>
      </c>
      <c r="CY11" s="31">
        <f t="shared" ca="1" si="25"/>
        <v>1835.0199999999998</v>
      </c>
      <c r="CZ11" s="31">
        <f t="shared" ca="1" si="25"/>
        <v>1597.13</v>
      </c>
      <c r="DA11" s="31">
        <f t="shared" ca="1" si="25"/>
        <v>1357.8800000000003</v>
      </c>
      <c r="DB11" s="31">
        <f t="shared" ca="1" si="25"/>
        <v>1214.83</v>
      </c>
      <c r="DC11" s="31">
        <f t="shared" ca="1" si="25"/>
        <v>1034.8000000000002</v>
      </c>
      <c r="DD11" s="31">
        <f t="shared" ca="1" si="25"/>
        <v>539.42999999999995</v>
      </c>
      <c r="DE11" s="31">
        <f t="shared" ca="1" si="25"/>
        <v>811.9</v>
      </c>
      <c r="DF11" s="31">
        <f t="shared" ca="1" si="25"/>
        <v>1784.6199999999997</v>
      </c>
      <c r="DG11" s="31">
        <f t="shared" ca="1" si="25"/>
        <v>1176.5999999999999</v>
      </c>
      <c r="DH11" s="31">
        <f t="shared" ca="1" si="25"/>
        <v>1686.8899999999999</v>
      </c>
      <c r="DI11" s="32">
        <f t="shared" ca="1" si="22"/>
        <v>93.23</v>
      </c>
      <c r="DJ11" s="32">
        <f t="shared" ca="1" si="19"/>
        <v>52.85</v>
      </c>
      <c r="DK11" s="32">
        <f t="shared" ca="1" si="19"/>
        <v>91.75</v>
      </c>
      <c r="DL11" s="32">
        <f t="shared" ca="1" si="19"/>
        <v>79.86</v>
      </c>
      <c r="DM11" s="32">
        <f t="shared" ca="1" si="19"/>
        <v>67.89</v>
      </c>
      <c r="DN11" s="32">
        <f t="shared" ca="1" si="19"/>
        <v>60.74</v>
      </c>
      <c r="DO11" s="32">
        <f t="shared" ca="1" si="19"/>
        <v>51.74</v>
      </c>
      <c r="DP11" s="32">
        <f t="shared" ca="1" si="19"/>
        <v>26.97</v>
      </c>
      <c r="DQ11" s="32">
        <f t="shared" ca="1" si="19"/>
        <v>40.6</v>
      </c>
      <c r="DR11" s="32">
        <f t="shared" ca="1" si="19"/>
        <v>89.23</v>
      </c>
      <c r="DS11" s="32">
        <f t="shared" ca="1" si="19"/>
        <v>58.83</v>
      </c>
      <c r="DT11" s="32">
        <f t="shared" ca="1" si="19"/>
        <v>84.34</v>
      </c>
      <c r="DU11" s="31">
        <f t="shared" ca="1" si="23"/>
        <v>551.65</v>
      </c>
      <c r="DV11" s="31">
        <f t="shared" ca="1" si="20"/>
        <v>310.95</v>
      </c>
      <c r="DW11" s="31">
        <f t="shared" ca="1" si="20"/>
        <v>536.99</v>
      </c>
      <c r="DX11" s="31">
        <f t="shared" ca="1" si="20"/>
        <v>464.66</v>
      </c>
      <c r="DY11" s="31">
        <f t="shared" ca="1" si="20"/>
        <v>392.83</v>
      </c>
      <c r="DZ11" s="31">
        <f t="shared" ca="1" si="20"/>
        <v>349.38</v>
      </c>
      <c r="EA11" s="31">
        <f t="shared" ca="1" si="20"/>
        <v>295.69</v>
      </c>
      <c r="EB11" s="31">
        <f t="shared" ca="1" si="20"/>
        <v>152.99</v>
      </c>
      <c r="EC11" s="31">
        <f t="shared" ca="1" si="20"/>
        <v>228.55</v>
      </c>
      <c r="ED11" s="31">
        <f t="shared" ca="1" si="20"/>
        <v>498.33</v>
      </c>
      <c r="EE11" s="31">
        <f t="shared" ca="1" si="20"/>
        <v>325.8</v>
      </c>
      <c r="EF11" s="31">
        <f t="shared" ca="1" si="20"/>
        <v>463.29</v>
      </c>
      <c r="EG11" s="32">
        <f t="shared" ca="1" si="24"/>
        <v>2509.3899999999994</v>
      </c>
      <c r="EH11" s="32">
        <f t="shared" ca="1" si="21"/>
        <v>1420.85</v>
      </c>
      <c r="EI11" s="32">
        <f t="shared" ca="1" si="21"/>
        <v>2463.7599999999998</v>
      </c>
      <c r="EJ11" s="32">
        <f t="shared" ca="1" si="21"/>
        <v>2141.65</v>
      </c>
      <c r="EK11" s="32">
        <f t="shared" ca="1" si="21"/>
        <v>1818.6000000000004</v>
      </c>
      <c r="EL11" s="32">
        <f t="shared" ca="1" si="21"/>
        <v>1624.9499999999998</v>
      </c>
      <c r="EM11" s="32">
        <f t="shared" ca="1" si="21"/>
        <v>1382.2300000000002</v>
      </c>
      <c r="EN11" s="32">
        <f t="shared" ca="1" si="21"/>
        <v>719.39</v>
      </c>
      <c r="EO11" s="32">
        <f t="shared" ca="1" si="21"/>
        <v>1081.05</v>
      </c>
      <c r="EP11" s="32">
        <f t="shared" ca="1" si="21"/>
        <v>2372.1799999999998</v>
      </c>
      <c r="EQ11" s="32">
        <f t="shared" ca="1" si="21"/>
        <v>1561.2299999999998</v>
      </c>
      <c r="ER11" s="32">
        <f t="shared" ca="1" si="21"/>
        <v>2234.52</v>
      </c>
    </row>
    <row r="12" spans="1:148" x14ac:dyDescent="0.25">
      <c r="A12" t="s">
        <v>437</v>
      </c>
      <c r="B12" s="1" t="s">
        <v>199</v>
      </c>
      <c r="C12" t="str">
        <f t="shared" ca="1" si="1"/>
        <v>0000040511</v>
      </c>
      <c r="D12" t="str">
        <f t="shared" ca="1" si="2"/>
        <v>FortisAlberta Reversing POD - Waupisoo (405S)</v>
      </c>
      <c r="E12" s="51">
        <v>2417.2452905</v>
      </c>
      <c r="F12" s="51">
        <v>1394.6438997</v>
      </c>
      <c r="G12" s="51">
        <v>2116.4303273999999</v>
      </c>
      <c r="H12" s="51">
        <v>2687.9211271999998</v>
      </c>
      <c r="I12" s="51">
        <v>1589.2696182</v>
      </c>
      <c r="J12" s="51">
        <v>3800.2220769</v>
      </c>
      <c r="K12" s="51">
        <v>4562.7265089000002</v>
      </c>
      <c r="L12" s="51">
        <v>3289.3019914000001</v>
      </c>
      <c r="M12" s="51">
        <v>4704.3768281000002</v>
      </c>
      <c r="N12" s="51">
        <v>4817.3380549000003</v>
      </c>
      <c r="O12" s="51">
        <v>4300.1318714999998</v>
      </c>
      <c r="P12" s="51">
        <v>3948.474972</v>
      </c>
      <c r="Q12" s="32">
        <v>107926.3</v>
      </c>
      <c r="R12" s="32">
        <v>59901.599999999999</v>
      </c>
      <c r="S12" s="32">
        <v>80325.23</v>
      </c>
      <c r="T12" s="32">
        <v>140771.82</v>
      </c>
      <c r="U12" s="32">
        <v>191614.92</v>
      </c>
      <c r="V12" s="32">
        <v>228803.95</v>
      </c>
      <c r="W12" s="32">
        <v>190816.16</v>
      </c>
      <c r="X12" s="32">
        <v>118443.4</v>
      </c>
      <c r="Y12" s="32">
        <v>131386.95000000001</v>
      </c>
      <c r="Z12" s="32">
        <v>146856.35</v>
      </c>
      <c r="AA12" s="32">
        <v>217957.62</v>
      </c>
      <c r="AB12" s="32">
        <v>215110.54</v>
      </c>
      <c r="AC12" s="2">
        <v>2.46</v>
      </c>
      <c r="AD12" s="2">
        <v>2.46</v>
      </c>
      <c r="AE12" s="2">
        <v>2.46</v>
      </c>
      <c r="AF12" s="2">
        <v>2.46</v>
      </c>
      <c r="AG12" s="2">
        <v>2.46</v>
      </c>
      <c r="AH12" s="2">
        <v>2.46</v>
      </c>
      <c r="AI12" s="2">
        <v>2.46</v>
      </c>
      <c r="AJ12" s="2">
        <v>2.46</v>
      </c>
      <c r="AK12" s="2">
        <v>2.46</v>
      </c>
      <c r="AL12" s="2">
        <v>2.46</v>
      </c>
      <c r="AM12" s="2">
        <v>2.46</v>
      </c>
      <c r="AN12" s="2">
        <v>2.46</v>
      </c>
      <c r="AO12" s="33">
        <v>2654.99</v>
      </c>
      <c r="AP12" s="33">
        <v>1473.58</v>
      </c>
      <c r="AQ12" s="33">
        <v>1976</v>
      </c>
      <c r="AR12" s="33">
        <v>3462.99</v>
      </c>
      <c r="AS12" s="33">
        <v>4713.7299999999996</v>
      </c>
      <c r="AT12" s="33">
        <v>5628.58</v>
      </c>
      <c r="AU12" s="33">
        <v>4694.08</v>
      </c>
      <c r="AV12" s="33">
        <v>2913.71</v>
      </c>
      <c r="AW12" s="33">
        <v>3232.12</v>
      </c>
      <c r="AX12" s="33">
        <v>3612.67</v>
      </c>
      <c r="AY12" s="33">
        <v>5361.76</v>
      </c>
      <c r="AZ12" s="33">
        <v>5291.72</v>
      </c>
      <c r="BA12" s="31">
        <f t="shared" si="3"/>
        <v>-161.88999999999999</v>
      </c>
      <c r="BB12" s="31">
        <f t="shared" si="3"/>
        <v>-89.85</v>
      </c>
      <c r="BC12" s="31">
        <f t="shared" si="3"/>
        <v>-120.49</v>
      </c>
      <c r="BD12" s="31">
        <f t="shared" si="3"/>
        <v>-112.62</v>
      </c>
      <c r="BE12" s="31">
        <f t="shared" si="3"/>
        <v>-153.29</v>
      </c>
      <c r="BF12" s="31">
        <f t="shared" si="3"/>
        <v>-183.04</v>
      </c>
      <c r="BG12" s="31">
        <f t="shared" si="3"/>
        <v>725.1</v>
      </c>
      <c r="BH12" s="31">
        <f t="shared" si="3"/>
        <v>450.08</v>
      </c>
      <c r="BI12" s="31">
        <f t="shared" si="3"/>
        <v>499.27</v>
      </c>
      <c r="BJ12" s="31">
        <f t="shared" si="3"/>
        <v>704.91</v>
      </c>
      <c r="BK12" s="31">
        <f t="shared" si="3"/>
        <v>1046.2</v>
      </c>
      <c r="BL12" s="31">
        <f t="shared" si="3"/>
        <v>1032.53</v>
      </c>
      <c r="BM12" s="6">
        <f t="shared" ca="1" si="4"/>
        <v>2.76E-2</v>
      </c>
      <c r="BN12" s="6">
        <f t="shared" ca="1" si="4"/>
        <v>2.76E-2</v>
      </c>
      <c r="BO12" s="6">
        <f t="shared" ca="1" si="4"/>
        <v>2.76E-2</v>
      </c>
      <c r="BP12" s="6">
        <f t="shared" ca="1" si="4"/>
        <v>2.76E-2</v>
      </c>
      <c r="BQ12" s="6">
        <f t="shared" ca="1" si="4"/>
        <v>2.76E-2</v>
      </c>
      <c r="BR12" s="6">
        <f t="shared" ca="1" si="4"/>
        <v>2.76E-2</v>
      </c>
      <c r="BS12" s="6">
        <f t="shared" ca="1" si="4"/>
        <v>2.76E-2</v>
      </c>
      <c r="BT12" s="6">
        <f t="shared" ca="1" si="4"/>
        <v>2.76E-2</v>
      </c>
      <c r="BU12" s="6">
        <f t="shared" ca="1" si="4"/>
        <v>2.76E-2</v>
      </c>
      <c r="BV12" s="6">
        <f t="shared" ca="1" si="4"/>
        <v>2.76E-2</v>
      </c>
      <c r="BW12" s="6">
        <f t="shared" ca="1" si="4"/>
        <v>2.76E-2</v>
      </c>
      <c r="BX12" s="6">
        <f t="shared" ca="1" si="4"/>
        <v>2.76E-2</v>
      </c>
      <c r="BY12" s="31">
        <f t="shared" ca="1" si="5"/>
        <v>2978.77</v>
      </c>
      <c r="BZ12" s="31">
        <f t="shared" ca="1" si="5"/>
        <v>1653.28</v>
      </c>
      <c r="CA12" s="31">
        <f t="shared" ca="1" si="5"/>
        <v>2216.98</v>
      </c>
      <c r="CB12" s="31">
        <f t="shared" ca="1" si="5"/>
        <v>3885.3</v>
      </c>
      <c r="CC12" s="31">
        <f t="shared" ca="1" si="5"/>
        <v>5288.57</v>
      </c>
      <c r="CD12" s="31">
        <f t="shared" ca="1" si="5"/>
        <v>6314.99</v>
      </c>
      <c r="CE12" s="31">
        <f t="shared" ca="1" si="5"/>
        <v>5266.53</v>
      </c>
      <c r="CF12" s="31">
        <f t="shared" ca="1" si="5"/>
        <v>3269.04</v>
      </c>
      <c r="CG12" s="31">
        <f t="shared" ca="1" si="5"/>
        <v>3626.28</v>
      </c>
      <c r="CH12" s="31">
        <f t="shared" ca="1" si="5"/>
        <v>4053.24</v>
      </c>
      <c r="CI12" s="31">
        <f t="shared" ca="1" si="5"/>
        <v>6015.63</v>
      </c>
      <c r="CJ12" s="31">
        <f t="shared" ca="1" si="5"/>
        <v>5937.05</v>
      </c>
      <c r="CK12" s="32">
        <f t="shared" ca="1" si="6"/>
        <v>215.85</v>
      </c>
      <c r="CL12" s="32">
        <f t="shared" ca="1" si="6"/>
        <v>119.8</v>
      </c>
      <c r="CM12" s="32">
        <f t="shared" ca="1" si="6"/>
        <v>160.65</v>
      </c>
      <c r="CN12" s="32">
        <f t="shared" ca="1" si="6"/>
        <v>281.54000000000002</v>
      </c>
      <c r="CO12" s="32">
        <f t="shared" ca="1" si="6"/>
        <v>383.23</v>
      </c>
      <c r="CP12" s="32">
        <f t="shared" ca="1" si="6"/>
        <v>457.61</v>
      </c>
      <c r="CQ12" s="32">
        <f t="shared" ca="1" si="6"/>
        <v>381.63</v>
      </c>
      <c r="CR12" s="32">
        <f t="shared" ca="1" si="6"/>
        <v>236.89</v>
      </c>
      <c r="CS12" s="32">
        <f t="shared" ca="1" si="6"/>
        <v>262.77</v>
      </c>
      <c r="CT12" s="32">
        <f t="shared" ca="1" si="6"/>
        <v>293.70999999999998</v>
      </c>
      <c r="CU12" s="32">
        <f t="shared" ca="1" si="6"/>
        <v>435.92</v>
      </c>
      <c r="CV12" s="32">
        <f t="shared" ca="1" si="6"/>
        <v>430.22</v>
      </c>
      <c r="CW12" s="31">
        <f t="shared" ca="1" si="25"/>
        <v>701.5200000000001</v>
      </c>
      <c r="CX12" s="31">
        <f t="shared" ca="1" si="25"/>
        <v>389.35</v>
      </c>
      <c r="CY12" s="31">
        <f t="shared" ca="1" si="25"/>
        <v>522.12000000000012</v>
      </c>
      <c r="CZ12" s="31">
        <f t="shared" ca="1" si="25"/>
        <v>816.47000000000037</v>
      </c>
      <c r="DA12" s="31">
        <f t="shared" ca="1" si="25"/>
        <v>1111.3599999999997</v>
      </c>
      <c r="DB12" s="31">
        <f t="shared" ca="1" si="25"/>
        <v>1327.0599999999995</v>
      </c>
      <c r="DC12" s="31">
        <f t="shared" ca="1" si="25"/>
        <v>228.9799999999999</v>
      </c>
      <c r="DD12" s="31">
        <f t="shared" ca="1" si="25"/>
        <v>142.13999999999982</v>
      </c>
      <c r="DE12" s="31">
        <f t="shared" ca="1" si="25"/>
        <v>157.66000000000031</v>
      </c>
      <c r="DF12" s="31">
        <f t="shared" ca="1" si="25"/>
        <v>29.369999999999777</v>
      </c>
      <c r="DG12" s="31">
        <f t="shared" ca="1" si="25"/>
        <v>43.589999999999918</v>
      </c>
      <c r="DH12" s="31">
        <f t="shared" ca="1" si="25"/>
        <v>43.020000000000209</v>
      </c>
      <c r="DI12" s="32">
        <f t="shared" ca="1" si="22"/>
        <v>35.08</v>
      </c>
      <c r="DJ12" s="32">
        <f t="shared" ca="1" si="19"/>
        <v>19.47</v>
      </c>
      <c r="DK12" s="32">
        <f t="shared" ca="1" si="19"/>
        <v>26.11</v>
      </c>
      <c r="DL12" s="32">
        <f t="shared" ca="1" si="19"/>
        <v>40.82</v>
      </c>
      <c r="DM12" s="32">
        <f t="shared" ca="1" si="19"/>
        <v>55.57</v>
      </c>
      <c r="DN12" s="32">
        <f t="shared" ca="1" si="19"/>
        <v>66.349999999999994</v>
      </c>
      <c r="DO12" s="32">
        <f t="shared" ca="1" si="19"/>
        <v>11.45</v>
      </c>
      <c r="DP12" s="32">
        <f t="shared" ca="1" si="19"/>
        <v>7.11</v>
      </c>
      <c r="DQ12" s="32">
        <f t="shared" ca="1" si="19"/>
        <v>7.88</v>
      </c>
      <c r="DR12" s="32">
        <f t="shared" ca="1" si="19"/>
        <v>1.47</v>
      </c>
      <c r="DS12" s="32">
        <f t="shared" ca="1" si="19"/>
        <v>2.1800000000000002</v>
      </c>
      <c r="DT12" s="32">
        <f t="shared" ca="1" si="19"/>
        <v>2.15</v>
      </c>
      <c r="DU12" s="31">
        <f t="shared" ca="1" si="23"/>
        <v>207.56</v>
      </c>
      <c r="DV12" s="31">
        <f t="shared" ca="1" si="20"/>
        <v>114.54</v>
      </c>
      <c r="DW12" s="31">
        <f t="shared" ca="1" si="20"/>
        <v>152.79</v>
      </c>
      <c r="DX12" s="31">
        <f t="shared" ca="1" si="20"/>
        <v>237.54</v>
      </c>
      <c r="DY12" s="31">
        <f t="shared" ca="1" si="20"/>
        <v>321.51</v>
      </c>
      <c r="DZ12" s="31">
        <f t="shared" ca="1" si="20"/>
        <v>381.66</v>
      </c>
      <c r="EA12" s="31">
        <f t="shared" ca="1" si="20"/>
        <v>65.430000000000007</v>
      </c>
      <c r="EB12" s="31">
        <f t="shared" ca="1" si="20"/>
        <v>40.31</v>
      </c>
      <c r="EC12" s="31">
        <f t="shared" ca="1" si="20"/>
        <v>44.38</v>
      </c>
      <c r="ED12" s="31">
        <f t="shared" ca="1" si="20"/>
        <v>8.1999999999999993</v>
      </c>
      <c r="EE12" s="31">
        <f t="shared" ca="1" si="20"/>
        <v>12.07</v>
      </c>
      <c r="EF12" s="31">
        <f t="shared" ca="1" si="20"/>
        <v>11.82</v>
      </c>
      <c r="EG12" s="32">
        <f t="shared" ca="1" si="24"/>
        <v>944.16000000000008</v>
      </c>
      <c r="EH12" s="32">
        <f t="shared" ca="1" si="21"/>
        <v>523.36</v>
      </c>
      <c r="EI12" s="32">
        <f t="shared" ca="1" si="21"/>
        <v>701.0200000000001</v>
      </c>
      <c r="EJ12" s="32">
        <f t="shared" ca="1" si="21"/>
        <v>1094.8300000000004</v>
      </c>
      <c r="EK12" s="32">
        <f t="shared" ca="1" si="21"/>
        <v>1488.4399999999996</v>
      </c>
      <c r="EL12" s="32">
        <f t="shared" ca="1" si="21"/>
        <v>1775.0699999999995</v>
      </c>
      <c r="EM12" s="32">
        <f t="shared" ca="1" si="21"/>
        <v>305.8599999999999</v>
      </c>
      <c r="EN12" s="32">
        <f t="shared" ca="1" si="21"/>
        <v>189.55999999999983</v>
      </c>
      <c r="EO12" s="32">
        <f t="shared" ca="1" si="21"/>
        <v>209.9200000000003</v>
      </c>
      <c r="EP12" s="32">
        <f t="shared" ca="1" si="21"/>
        <v>39.039999999999779</v>
      </c>
      <c r="EQ12" s="32">
        <f t="shared" ca="1" si="21"/>
        <v>57.839999999999918</v>
      </c>
      <c r="ER12" s="32">
        <f t="shared" ca="1" si="21"/>
        <v>56.990000000000208</v>
      </c>
    </row>
    <row r="13" spans="1:148" x14ac:dyDescent="0.25">
      <c r="A13" t="s">
        <v>437</v>
      </c>
      <c r="B13" s="1" t="s">
        <v>190</v>
      </c>
      <c r="C13" t="str">
        <f t="shared" ca="1" si="1"/>
        <v>0000045411</v>
      </c>
      <c r="D13" t="str">
        <f t="shared" ca="1" si="2"/>
        <v>FortisAlberta Reversing POD - Buck Lake (454S)</v>
      </c>
      <c r="E13" s="51">
        <v>0</v>
      </c>
      <c r="F13" s="51">
        <v>2.1520000000000001</v>
      </c>
      <c r="G13" s="51">
        <v>4.5754999999999999</v>
      </c>
      <c r="H13" s="51">
        <v>0</v>
      </c>
      <c r="I13" s="51">
        <v>0</v>
      </c>
      <c r="J13" s="51">
        <v>2.0643750000000001</v>
      </c>
      <c r="K13" s="51">
        <v>6.7731250000000003</v>
      </c>
      <c r="L13" s="51">
        <v>0</v>
      </c>
      <c r="M13" s="51">
        <v>0</v>
      </c>
      <c r="N13" s="51">
        <v>0</v>
      </c>
      <c r="O13" s="51">
        <v>0</v>
      </c>
      <c r="P13" s="51">
        <v>0</v>
      </c>
      <c r="Q13" s="32">
        <v>0</v>
      </c>
      <c r="R13" s="32">
        <v>116.32</v>
      </c>
      <c r="S13" s="32">
        <v>210.32</v>
      </c>
      <c r="T13" s="32">
        <v>0</v>
      </c>
      <c r="U13" s="32">
        <v>0</v>
      </c>
      <c r="V13" s="32">
        <v>134.75</v>
      </c>
      <c r="W13" s="32">
        <v>216.37</v>
      </c>
      <c r="X13" s="32">
        <v>0</v>
      </c>
      <c r="Y13" s="32">
        <v>0</v>
      </c>
      <c r="Z13" s="32">
        <v>0</v>
      </c>
      <c r="AA13" s="32">
        <v>0</v>
      </c>
      <c r="AB13" s="32">
        <v>0</v>
      </c>
      <c r="AC13" s="2">
        <v>2.86</v>
      </c>
      <c r="AD13" s="2">
        <v>2.86</v>
      </c>
      <c r="AE13" s="2">
        <v>2.86</v>
      </c>
      <c r="AF13" s="2">
        <v>2.86</v>
      </c>
      <c r="AG13" s="2">
        <v>2.86</v>
      </c>
      <c r="AH13" s="2">
        <v>2.86</v>
      </c>
      <c r="AI13" s="2">
        <v>2.86</v>
      </c>
      <c r="AJ13" s="2">
        <v>2.86</v>
      </c>
      <c r="AK13" s="2">
        <v>2.86</v>
      </c>
      <c r="AL13" s="2">
        <v>2.86</v>
      </c>
      <c r="AM13" s="2">
        <v>2.86</v>
      </c>
      <c r="AN13" s="2">
        <v>2.86</v>
      </c>
      <c r="AO13" s="33">
        <v>0</v>
      </c>
      <c r="AP13" s="33">
        <v>3.33</v>
      </c>
      <c r="AQ13" s="33">
        <v>6.02</v>
      </c>
      <c r="AR13" s="33">
        <v>0</v>
      </c>
      <c r="AS13" s="33">
        <v>0</v>
      </c>
      <c r="AT13" s="33">
        <v>3.85</v>
      </c>
      <c r="AU13" s="33">
        <v>6.19</v>
      </c>
      <c r="AV13" s="33">
        <v>0</v>
      </c>
      <c r="AW13" s="33">
        <v>0</v>
      </c>
      <c r="AX13" s="33">
        <v>0</v>
      </c>
      <c r="AY13" s="33">
        <v>0</v>
      </c>
      <c r="AZ13" s="33">
        <v>0</v>
      </c>
      <c r="BA13" s="31">
        <f t="shared" si="3"/>
        <v>0</v>
      </c>
      <c r="BB13" s="31">
        <f t="shared" si="3"/>
        <v>-0.17</v>
      </c>
      <c r="BC13" s="31">
        <f t="shared" si="3"/>
        <v>-0.32</v>
      </c>
      <c r="BD13" s="31">
        <f t="shared" si="3"/>
        <v>0</v>
      </c>
      <c r="BE13" s="31">
        <f t="shared" si="3"/>
        <v>0</v>
      </c>
      <c r="BF13" s="31">
        <f t="shared" si="3"/>
        <v>-0.11</v>
      </c>
      <c r="BG13" s="31">
        <f t="shared" si="3"/>
        <v>0.82</v>
      </c>
      <c r="BH13" s="31">
        <f t="shared" si="3"/>
        <v>0</v>
      </c>
      <c r="BI13" s="31">
        <f t="shared" si="3"/>
        <v>0</v>
      </c>
      <c r="BJ13" s="31">
        <f t="shared" si="3"/>
        <v>0</v>
      </c>
      <c r="BK13" s="31">
        <f t="shared" si="3"/>
        <v>0</v>
      </c>
      <c r="BL13" s="31">
        <f t="shared" si="3"/>
        <v>0</v>
      </c>
      <c r="BM13" s="6">
        <f t="shared" ca="1" si="4"/>
        <v>1.4500000000000001E-2</v>
      </c>
      <c r="BN13" s="6">
        <f t="shared" ca="1" si="4"/>
        <v>1.4500000000000001E-2</v>
      </c>
      <c r="BO13" s="6">
        <f t="shared" ca="1" si="4"/>
        <v>1.4500000000000001E-2</v>
      </c>
      <c r="BP13" s="6">
        <f t="shared" ca="1" si="4"/>
        <v>1.4500000000000001E-2</v>
      </c>
      <c r="BQ13" s="6">
        <f t="shared" ca="1" si="4"/>
        <v>1.4500000000000001E-2</v>
      </c>
      <c r="BR13" s="6">
        <f t="shared" ca="1" si="4"/>
        <v>1.4500000000000001E-2</v>
      </c>
      <c r="BS13" s="6">
        <f t="shared" ca="1" si="4"/>
        <v>1.4500000000000001E-2</v>
      </c>
      <c r="BT13" s="6">
        <f t="shared" ca="1" si="4"/>
        <v>1.4500000000000001E-2</v>
      </c>
      <c r="BU13" s="6">
        <f t="shared" ca="1" si="4"/>
        <v>1.4500000000000001E-2</v>
      </c>
      <c r="BV13" s="6">
        <f t="shared" ca="1" si="4"/>
        <v>1.4500000000000001E-2</v>
      </c>
      <c r="BW13" s="6">
        <f t="shared" ca="1" si="4"/>
        <v>1.4500000000000001E-2</v>
      </c>
      <c r="BX13" s="6">
        <f t="shared" ca="1" si="4"/>
        <v>1.4500000000000001E-2</v>
      </c>
      <c r="BY13" s="31">
        <f t="shared" ca="1" si="5"/>
        <v>0</v>
      </c>
      <c r="BZ13" s="31">
        <f t="shared" ca="1" si="5"/>
        <v>1.69</v>
      </c>
      <c r="CA13" s="31">
        <f t="shared" ca="1" si="5"/>
        <v>3.05</v>
      </c>
      <c r="CB13" s="31">
        <f t="shared" ca="1" si="5"/>
        <v>0</v>
      </c>
      <c r="CC13" s="31">
        <f t="shared" ca="1" si="5"/>
        <v>0</v>
      </c>
      <c r="CD13" s="31">
        <f t="shared" ca="1" si="5"/>
        <v>1.95</v>
      </c>
      <c r="CE13" s="31">
        <f t="shared" ca="1" si="5"/>
        <v>3.14</v>
      </c>
      <c r="CF13" s="31">
        <f t="shared" ca="1" si="5"/>
        <v>0</v>
      </c>
      <c r="CG13" s="31">
        <f t="shared" ca="1" si="5"/>
        <v>0</v>
      </c>
      <c r="CH13" s="31">
        <f t="shared" ca="1" si="5"/>
        <v>0</v>
      </c>
      <c r="CI13" s="31">
        <f t="shared" ca="1" si="5"/>
        <v>0</v>
      </c>
      <c r="CJ13" s="31">
        <f t="shared" ca="1" si="5"/>
        <v>0</v>
      </c>
      <c r="CK13" s="32">
        <f t="shared" ca="1" si="6"/>
        <v>0</v>
      </c>
      <c r="CL13" s="32">
        <f t="shared" ca="1" si="6"/>
        <v>0.23</v>
      </c>
      <c r="CM13" s="32">
        <f t="shared" ca="1" si="6"/>
        <v>0.42</v>
      </c>
      <c r="CN13" s="32">
        <f t="shared" ca="1" si="6"/>
        <v>0</v>
      </c>
      <c r="CO13" s="32">
        <f t="shared" ca="1" si="6"/>
        <v>0</v>
      </c>
      <c r="CP13" s="32">
        <f t="shared" ca="1" si="6"/>
        <v>0.27</v>
      </c>
      <c r="CQ13" s="32">
        <f t="shared" ca="1" si="6"/>
        <v>0.43</v>
      </c>
      <c r="CR13" s="32">
        <f t="shared" ca="1" si="6"/>
        <v>0</v>
      </c>
      <c r="CS13" s="32">
        <f t="shared" ca="1" si="6"/>
        <v>0</v>
      </c>
      <c r="CT13" s="32">
        <f t="shared" ca="1" si="6"/>
        <v>0</v>
      </c>
      <c r="CU13" s="32">
        <f t="shared" ca="1" si="6"/>
        <v>0</v>
      </c>
      <c r="CV13" s="32">
        <f t="shared" ca="1" si="6"/>
        <v>0</v>
      </c>
      <c r="CW13" s="31">
        <f t="shared" ca="1" si="25"/>
        <v>0</v>
      </c>
      <c r="CX13" s="31">
        <f t="shared" ca="1" si="25"/>
        <v>-1.2400000000000002</v>
      </c>
      <c r="CY13" s="31">
        <f t="shared" ca="1" si="25"/>
        <v>-2.23</v>
      </c>
      <c r="CZ13" s="31">
        <f t="shared" ca="1" si="25"/>
        <v>0</v>
      </c>
      <c r="DA13" s="31">
        <f t="shared" ca="1" si="25"/>
        <v>0</v>
      </c>
      <c r="DB13" s="31">
        <f t="shared" ca="1" si="25"/>
        <v>-1.5200000000000002</v>
      </c>
      <c r="DC13" s="31">
        <f t="shared" ca="1" si="25"/>
        <v>-3.44</v>
      </c>
      <c r="DD13" s="31">
        <f t="shared" ca="1" si="25"/>
        <v>0</v>
      </c>
      <c r="DE13" s="31">
        <f t="shared" ca="1" si="25"/>
        <v>0</v>
      </c>
      <c r="DF13" s="31">
        <f t="shared" ca="1" si="25"/>
        <v>0</v>
      </c>
      <c r="DG13" s="31">
        <f t="shared" ca="1" si="25"/>
        <v>0</v>
      </c>
      <c r="DH13" s="31">
        <f t="shared" ca="1" si="25"/>
        <v>0</v>
      </c>
      <c r="DI13" s="32">
        <f t="shared" ca="1" si="22"/>
        <v>0</v>
      </c>
      <c r="DJ13" s="32">
        <f t="shared" ca="1" si="19"/>
        <v>-0.06</v>
      </c>
      <c r="DK13" s="32">
        <f t="shared" ca="1" si="19"/>
        <v>-0.11</v>
      </c>
      <c r="DL13" s="32">
        <f t="shared" ca="1" si="19"/>
        <v>0</v>
      </c>
      <c r="DM13" s="32">
        <f t="shared" ca="1" si="19"/>
        <v>0</v>
      </c>
      <c r="DN13" s="32">
        <f t="shared" ca="1" si="19"/>
        <v>-0.08</v>
      </c>
      <c r="DO13" s="32">
        <f t="shared" ca="1" si="19"/>
        <v>-0.17</v>
      </c>
      <c r="DP13" s="32">
        <f t="shared" ca="1" si="19"/>
        <v>0</v>
      </c>
      <c r="DQ13" s="32">
        <f t="shared" ca="1" si="19"/>
        <v>0</v>
      </c>
      <c r="DR13" s="32">
        <f t="shared" ca="1" si="19"/>
        <v>0</v>
      </c>
      <c r="DS13" s="32">
        <f t="shared" ca="1" si="19"/>
        <v>0</v>
      </c>
      <c r="DT13" s="32">
        <f t="shared" ca="1" si="19"/>
        <v>0</v>
      </c>
      <c r="DU13" s="31">
        <f t="shared" ca="1" si="23"/>
        <v>0</v>
      </c>
      <c r="DV13" s="31">
        <f t="shared" ca="1" si="20"/>
        <v>-0.36</v>
      </c>
      <c r="DW13" s="31">
        <f t="shared" ca="1" si="20"/>
        <v>-0.65</v>
      </c>
      <c r="DX13" s="31">
        <f t="shared" ca="1" si="20"/>
        <v>0</v>
      </c>
      <c r="DY13" s="31">
        <f t="shared" ca="1" si="20"/>
        <v>0</v>
      </c>
      <c r="DZ13" s="31">
        <f t="shared" ca="1" si="20"/>
        <v>-0.44</v>
      </c>
      <c r="EA13" s="31">
        <f t="shared" ca="1" si="20"/>
        <v>-0.98</v>
      </c>
      <c r="EB13" s="31">
        <f t="shared" ca="1" si="20"/>
        <v>0</v>
      </c>
      <c r="EC13" s="31">
        <f t="shared" ca="1" si="20"/>
        <v>0</v>
      </c>
      <c r="ED13" s="31">
        <f t="shared" ca="1" si="20"/>
        <v>0</v>
      </c>
      <c r="EE13" s="31">
        <f t="shared" ca="1" si="20"/>
        <v>0</v>
      </c>
      <c r="EF13" s="31">
        <f t="shared" ca="1" si="20"/>
        <v>0</v>
      </c>
      <c r="EG13" s="32">
        <f t="shared" ca="1" si="24"/>
        <v>0</v>
      </c>
      <c r="EH13" s="32">
        <f t="shared" ca="1" si="21"/>
        <v>-1.6600000000000001</v>
      </c>
      <c r="EI13" s="32">
        <f t="shared" ca="1" si="21"/>
        <v>-2.9899999999999998</v>
      </c>
      <c r="EJ13" s="32">
        <f t="shared" ca="1" si="21"/>
        <v>0</v>
      </c>
      <c r="EK13" s="32">
        <f t="shared" ca="1" si="21"/>
        <v>0</v>
      </c>
      <c r="EL13" s="32">
        <f t="shared" ca="1" si="21"/>
        <v>-2.0400000000000005</v>
      </c>
      <c r="EM13" s="32">
        <f t="shared" ca="1" si="21"/>
        <v>-4.59</v>
      </c>
      <c r="EN13" s="32">
        <f t="shared" ca="1" si="21"/>
        <v>0</v>
      </c>
      <c r="EO13" s="32">
        <f t="shared" ca="1" si="21"/>
        <v>0</v>
      </c>
      <c r="EP13" s="32">
        <f t="shared" ca="1" si="21"/>
        <v>0</v>
      </c>
      <c r="EQ13" s="32">
        <f t="shared" ca="1" si="21"/>
        <v>0</v>
      </c>
      <c r="ER13" s="32">
        <f t="shared" ca="1" si="21"/>
        <v>0</v>
      </c>
    </row>
    <row r="14" spans="1:148" x14ac:dyDescent="0.25">
      <c r="A14" t="s">
        <v>437</v>
      </c>
      <c r="B14" s="1" t="s">
        <v>193</v>
      </c>
      <c r="C14" t="str">
        <f t="shared" ca="1" si="1"/>
        <v>0000079301</v>
      </c>
      <c r="D14" t="str">
        <f t="shared" ca="1" si="2"/>
        <v>FortisAlberta DOS - Cochrane EV Partnership (793S)</v>
      </c>
      <c r="E14" s="51">
        <v>0</v>
      </c>
      <c r="F14" s="51">
        <v>11143.52838</v>
      </c>
      <c r="G14" s="51">
        <v>6245.350269999999</v>
      </c>
      <c r="H14" s="51">
        <v>1977.537513</v>
      </c>
      <c r="I14" s="51">
        <v>62.452736000000002</v>
      </c>
      <c r="J14" s="51">
        <v>0</v>
      </c>
      <c r="K14" s="51">
        <v>0</v>
      </c>
      <c r="L14" s="51">
        <v>0</v>
      </c>
      <c r="M14" s="51">
        <v>0</v>
      </c>
      <c r="N14" s="51">
        <v>0</v>
      </c>
      <c r="O14" s="51">
        <v>0</v>
      </c>
      <c r="P14" s="51">
        <v>0</v>
      </c>
      <c r="Q14" s="32">
        <v>0</v>
      </c>
      <c r="R14" s="32">
        <v>487670.38</v>
      </c>
      <c r="S14" s="32">
        <v>240200.41</v>
      </c>
      <c r="T14" s="32">
        <v>78156.490000000005</v>
      </c>
      <c r="U14" s="32">
        <v>6522.77</v>
      </c>
      <c r="V14" s="32">
        <v>0</v>
      </c>
      <c r="W14" s="32">
        <v>0</v>
      </c>
      <c r="X14" s="32">
        <v>0</v>
      </c>
      <c r="Y14" s="32">
        <v>0</v>
      </c>
      <c r="Z14" s="32">
        <v>0</v>
      </c>
      <c r="AA14" s="32">
        <v>0</v>
      </c>
      <c r="AB14" s="32">
        <v>0</v>
      </c>
      <c r="AC14" s="2">
        <v>3.44</v>
      </c>
      <c r="AD14" s="2">
        <v>3.44</v>
      </c>
      <c r="AE14" s="2">
        <v>3.44</v>
      </c>
      <c r="AF14" s="2">
        <v>3.44</v>
      </c>
      <c r="AG14" s="2">
        <v>3.44</v>
      </c>
      <c r="AH14" s="2">
        <v>3.44</v>
      </c>
      <c r="AI14" s="2">
        <v>3.44</v>
      </c>
      <c r="AJ14" s="2">
        <v>3.44</v>
      </c>
      <c r="AK14" s="2">
        <v>3.44</v>
      </c>
      <c r="AL14" s="2">
        <v>3.44</v>
      </c>
      <c r="AM14" s="2">
        <v>3.44</v>
      </c>
      <c r="AN14" s="2">
        <v>3.44</v>
      </c>
      <c r="AO14" s="33">
        <v>0</v>
      </c>
      <c r="AP14" s="33">
        <v>16775.850000000002</v>
      </c>
      <c r="AQ14" s="33">
        <v>8262.89</v>
      </c>
      <c r="AR14" s="33">
        <v>2688.58</v>
      </c>
      <c r="AS14" s="33">
        <v>224.38</v>
      </c>
      <c r="AT14" s="33">
        <v>0</v>
      </c>
      <c r="AU14" s="33">
        <v>0</v>
      </c>
      <c r="AV14" s="33">
        <v>0</v>
      </c>
      <c r="AW14" s="33">
        <v>0</v>
      </c>
      <c r="AX14" s="33">
        <v>0</v>
      </c>
      <c r="AY14" s="33">
        <v>0</v>
      </c>
      <c r="AZ14" s="33">
        <v>0</v>
      </c>
      <c r="BA14" s="31">
        <f t="shared" si="3"/>
        <v>0</v>
      </c>
      <c r="BB14" s="31">
        <f t="shared" si="3"/>
        <v>-731.51</v>
      </c>
      <c r="BC14" s="31">
        <f t="shared" si="3"/>
        <v>-360.3</v>
      </c>
      <c r="BD14" s="31">
        <f t="shared" si="3"/>
        <v>-62.53</v>
      </c>
      <c r="BE14" s="31">
        <f t="shared" si="3"/>
        <v>-5.22</v>
      </c>
      <c r="BF14" s="31">
        <f t="shared" si="3"/>
        <v>0</v>
      </c>
      <c r="BG14" s="31">
        <f t="shared" si="3"/>
        <v>0</v>
      </c>
      <c r="BH14" s="31">
        <f t="shared" si="3"/>
        <v>0</v>
      </c>
      <c r="BI14" s="31">
        <f t="shared" si="3"/>
        <v>0</v>
      </c>
      <c r="BJ14" s="31">
        <f t="shared" si="3"/>
        <v>0</v>
      </c>
      <c r="BK14" s="31">
        <f t="shared" si="3"/>
        <v>0</v>
      </c>
      <c r="BL14" s="31">
        <f t="shared" si="3"/>
        <v>0</v>
      </c>
      <c r="BM14" s="6">
        <f t="shared" ca="1" si="4"/>
        <v>0.12</v>
      </c>
      <c r="BN14" s="6">
        <f t="shared" ca="1" si="4"/>
        <v>0.12</v>
      </c>
      <c r="BO14" s="6">
        <f t="shared" ca="1" si="4"/>
        <v>0.12</v>
      </c>
      <c r="BP14" s="6">
        <f t="shared" ca="1" si="4"/>
        <v>0.12</v>
      </c>
      <c r="BQ14" s="6">
        <f t="shared" ca="1" si="4"/>
        <v>0.12</v>
      </c>
      <c r="BR14" s="6">
        <f t="shared" ca="1" si="4"/>
        <v>0.12</v>
      </c>
      <c r="BS14" s="6">
        <f t="shared" ca="1" si="4"/>
        <v>0.12</v>
      </c>
      <c r="BT14" s="6">
        <f t="shared" ca="1" si="4"/>
        <v>0.12</v>
      </c>
      <c r="BU14" s="6">
        <f t="shared" ca="1" si="4"/>
        <v>0.12</v>
      </c>
      <c r="BV14" s="6">
        <f t="shared" ca="1" si="4"/>
        <v>0.12</v>
      </c>
      <c r="BW14" s="6">
        <f t="shared" ca="1" si="4"/>
        <v>0.12</v>
      </c>
      <c r="BX14" s="6">
        <f t="shared" ca="1" si="4"/>
        <v>0.12</v>
      </c>
      <c r="BY14" s="31">
        <f t="shared" ca="1" si="5"/>
        <v>0</v>
      </c>
      <c r="BZ14" s="31">
        <f t="shared" ca="1" si="5"/>
        <v>58520.450000000004</v>
      </c>
      <c r="CA14" s="31">
        <f t="shared" ca="1" si="5"/>
        <v>26751.61</v>
      </c>
      <c r="CB14" s="31">
        <f t="shared" ca="1" si="5"/>
        <v>9378.7800000000007</v>
      </c>
      <c r="CC14" s="31">
        <f t="shared" ca="1" si="5"/>
        <v>224.38</v>
      </c>
      <c r="CD14" s="31">
        <f t="shared" ca="1" si="5"/>
        <v>0</v>
      </c>
      <c r="CE14" s="31">
        <f t="shared" ca="1" si="5"/>
        <v>0</v>
      </c>
      <c r="CF14" s="31">
        <f t="shared" ca="1" si="5"/>
        <v>0</v>
      </c>
      <c r="CG14" s="31">
        <f t="shared" ca="1" si="5"/>
        <v>0</v>
      </c>
      <c r="CH14" s="31">
        <f t="shared" ca="1" si="5"/>
        <v>0</v>
      </c>
      <c r="CI14" s="31">
        <f t="shared" ca="1" si="5"/>
        <v>0</v>
      </c>
      <c r="CJ14" s="31">
        <f t="shared" ca="1" si="5"/>
        <v>0</v>
      </c>
      <c r="CK14" s="32">
        <f t="shared" ca="1" si="6"/>
        <v>0</v>
      </c>
      <c r="CL14" s="32">
        <f t="shared" ca="1" si="6"/>
        <v>975.34</v>
      </c>
      <c r="CM14" s="32">
        <f t="shared" ca="1" si="6"/>
        <v>480.4</v>
      </c>
      <c r="CN14" s="32">
        <f t="shared" ca="1" si="6"/>
        <v>156.31</v>
      </c>
      <c r="CO14" s="32">
        <f t="shared" ca="1" si="6"/>
        <v>13.05</v>
      </c>
      <c r="CP14" s="32">
        <f t="shared" ca="1" si="6"/>
        <v>0</v>
      </c>
      <c r="CQ14" s="32">
        <f t="shared" ca="1" si="6"/>
        <v>0</v>
      </c>
      <c r="CR14" s="32">
        <f t="shared" ca="1" si="6"/>
        <v>0</v>
      </c>
      <c r="CS14" s="32">
        <f t="shared" ca="1" si="6"/>
        <v>0</v>
      </c>
      <c r="CT14" s="32">
        <f t="shared" ca="1" si="6"/>
        <v>0</v>
      </c>
      <c r="CU14" s="32">
        <f t="shared" ca="1" si="6"/>
        <v>0</v>
      </c>
      <c r="CV14" s="32">
        <f t="shared" ca="1" si="6"/>
        <v>0</v>
      </c>
      <c r="CW14" s="31">
        <f t="shared" ca="1" si="25"/>
        <v>0</v>
      </c>
      <c r="CX14" s="31">
        <f t="shared" ca="1" si="25"/>
        <v>43451.450000000004</v>
      </c>
      <c r="CY14" s="31">
        <f t="shared" ca="1" si="25"/>
        <v>19329.420000000002</v>
      </c>
      <c r="CZ14" s="31">
        <f t="shared" ca="1" si="25"/>
        <v>6909.04</v>
      </c>
      <c r="DA14" s="31">
        <f t="shared" ca="1" si="25"/>
        <v>18.27000000000001</v>
      </c>
      <c r="DB14" s="31">
        <f t="shared" ca="1" si="25"/>
        <v>0</v>
      </c>
      <c r="DC14" s="31">
        <f t="shared" ca="1" si="25"/>
        <v>0</v>
      </c>
      <c r="DD14" s="31">
        <f t="shared" ca="1" si="25"/>
        <v>0</v>
      </c>
      <c r="DE14" s="31">
        <f t="shared" ca="1" si="25"/>
        <v>0</v>
      </c>
      <c r="DF14" s="31">
        <f t="shared" ca="1" si="25"/>
        <v>0</v>
      </c>
      <c r="DG14" s="31">
        <f t="shared" ca="1" si="25"/>
        <v>0</v>
      </c>
      <c r="DH14" s="31">
        <f t="shared" ca="1" si="25"/>
        <v>0</v>
      </c>
      <c r="DI14" s="32">
        <f t="shared" ca="1" si="22"/>
        <v>0</v>
      </c>
      <c r="DJ14" s="32">
        <f t="shared" ca="1" si="19"/>
        <v>2172.5700000000002</v>
      </c>
      <c r="DK14" s="32">
        <f t="shared" ca="1" si="19"/>
        <v>966.47</v>
      </c>
      <c r="DL14" s="32">
        <f t="shared" ca="1" si="19"/>
        <v>345.45</v>
      </c>
      <c r="DM14" s="32">
        <f t="shared" ca="1" si="19"/>
        <v>0.91</v>
      </c>
      <c r="DN14" s="32">
        <f t="shared" ca="1" si="19"/>
        <v>0</v>
      </c>
      <c r="DO14" s="32">
        <f t="shared" ca="1" si="19"/>
        <v>0</v>
      </c>
      <c r="DP14" s="32">
        <f t="shared" ca="1" si="19"/>
        <v>0</v>
      </c>
      <c r="DQ14" s="32">
        <f t="shared" ca="1" si="19"/>
        <v>0</v>
      </c>
      <c r="DR14" s="32">
        <f t="shared" ca="1" si="19"/>
        <v>0</v>
      </c>
      <c r="DS14" s="32">
        <f t="shared" ca="1" si="19"/>
        <v>0</v>
      </c>
      <c r="DT14" s="32">
        <f t="shared" ca="1" si="19"/>
        <v>0</v>
      </c>
      <c r="DU14" s="31">
        <f t="shared" ca="1" si="23"/>
        <v>0</v>
      </c>
      <c r="DV14" s="31">
        <f t="shared" ca="1" si="20"/>
        <v>12782.12</v>
      </c>
      <c r="DW14" s="31">
        <f t="shared" ca="1" si="20"/>
        <v>5656.48</v>
      </c>
      <c r="DX14" s="31">
        <f t="shared" ca="1" si="20"/>
        <v>2010.1</v>
      </c>
      <c r="DY14" s="31">
        <f t="shared" ca="1" si="20"/>
        <v>5.29</v>
      </c>
      <c r="DZ14" s="31">
        <f t="shared" ca="1" si="20"/>
        <v>0</v>
      </c>
      <c r="EA14" s="31">
        <f t="shared" ca="1" si="20"/>
        <v>0</v>
      </c>
      <c r="EB14" s="31">
        <f t="shared" ca="1" si="20"/>
        <v>0</v>
      </c>
      <c r="EC14" s="31">
        <f t="shared" ca="1" si="20"/>
        <v>0</v>
      </c>
      <c r="ED14" s="31">
        <f t="shared" ca="1" si="20"/>
        <v>0</v>
      </c>
      <c r="EE14" s="31">
        <f t="shared" ca="1" si="20"/>
        <v>0</v>
      </c>
      <c r="EF14" s="31">
        <f t="shared" ca="1" si="20"/>
        <v>0</v>
      </c>
      <c r="EG14" s="32">
        <f t="shared" ca="1" si="24"/>
        <v>0</v>
      </c>
      <c r="EH14" s="32">
        <f t="shared" ca="1" si="21"/>
        <v>58406.140000000007</v>
      </c>
      <c r="EI14" s="32">
        <f t="shared" ca="1" si="21"/>
        <v>25952.370000000003</v>
      </c>
      <c r="EJ14" s="32">
        <f t="shared" ca="1" si="21"/>
        <v>9264.59</v>
      </c>
      <c r="EK14" s="32">
        <f t="shared" ca="1" si="21"/>
        <v>24.47000000000001</v>
      </c>
      <c r="EL14" s="32">
        <f t="shared" ca="1" si="21"/>
        <v>0</v>
      </c>
      <c r="EM14" s="32">
        <f t="shared" ca="1" si="21"/>
        <v>0</v>
      </c>
      <c r="EN14" s="32">
        <f t="shared" ca="1" si="21"/>
        <v>0</v>
      </c>
      <c r="EO14" s="32">
        <f t="shared" ca="1" si="21"/>
        <v>0</v>
      </c>
      <c r="EP14" s="32">
        <f t="shared" ca="1" si="21"/>
        <v>0</v>
      </c>
      <c r="EQ14" s="32">
        <f t="shared" ca="1" si="21"/>
        <v>0</v>
      </c>
      <c r="ER14" s="32">
        <f t="shared" ca="1" si="21"/>
        <v>0</v>
      </c>
    </row>
    <row r="15" spans="1:148" x14ac:dyDescent="0.25">
      <c r="A15" t="s">
        <v>471</v>
      </c>
      <c r="B15" s="1" t="s">
        <v>536</v>
      </c>
      <c r="C15" t="str">
        <f t="shared" ca="1" si="1"/>
        <v>341S025</v>
      </c>
      <c r="D15" t="str">
        <f t="shared" ca="1" si="2"/>
        <v>Syncrude Industrial System DOS</v>
      </c>
      <c r="E15" s="51">
        <v>8824.0879999999997</v>
      </c>
      <c r="F15" s="51">
        <v>10173.700000000001</v>
      </c>
      <c r="G15" s="51">
        <v>6.98</v>
      </c>
      <c r="H15" s="51">
        <v>0</v>
      </c>
      <c r="I15" s="51">
        <v>1731.328</v>
      </c>
      <c r="J15" s="51">
        <v>1508.3791000000001</v>
      </c>
      <c r="K15" s="51">
        <v>12.253499999999999</v>
      </c>
      <c r="L15" s="51">
        <v>0</v>
      </c>
      <c r="M15" s="51">
        <v>432.06400000000002</v>
      </c>
      <c r="N15" s="51">
        <v>2.6960000000000002</v>
      </c>
      <c r="O15" s="51">
        <v>0</v>
      </c>
      <c r="P15" s="51">
        <v>59.089599999999997</v>
      </c>
      <c r="Q15" s="32">
        <v>384546.66</v>
      </c>
      <c r="R15" s="32">
        <v>469244.98000000004</v>
      </c>
      <c r="S15" s="32">
        <v>303.78000000000003</v>
      </c>
      <c r="T15" s="32">
        <v>0</v>
      </c>
      <c r="U15" s="32">
        <v>357324.45</v>
      </c>
      <c r="V15" s="32">
        <v>85737.05</v>
      </c>
      <c r="W15" s="32">
        <v>502.72</v>
      </c>
      <c r="X15" s="32">
        <v>0</v>
      </c>
      <c r="Y15" s="32">
        <v>10296.299999999999</v>
      </c>
      <c r="Z15" s="32">
        <v>74.760000000000005</v>
      </c>
      <c r="AA15" s="32">
        <v>0</v>
      </c>
      <c r="AB15" s="32">
        <v>6517.28</v>
      </c>
      <c r="AC15" s="2">
        <v>-3.8000000000000003</v>
      </c>
      <c r="AD15" s="2">
        <v>-3.8000000000000003</v>
      </c>
      <c r="AE15" s="2">
        <v>-3.8000000000000003</v>
      </c>
      <c r="AF15" s="2">
        <v>-3.8000000000000003</v>
      </c>
      <c r="AG15" s="2">
        <v>-3.8000000000000003</v>
      </c>
      <c r="AH15" s="2">
        <v>-3.8000000000000003</v>
      </c>
      <c r="AI15" s="2">
        <v>-3.8000000000000003</v>
      </c>
      <c r="AJ15" s="2">
        <v>-3.8000000000000003</v>
      </c>
      <c r="AK15" s="2">
        <v>-3.8000000000000003</v>
      </c>
      <c r="AL15" s="2">
        <v>-3.8000000000000003</v>
      </c>
      <c r="AM15" s="2">
        <v>-3.8000000000000003</v>
      </c>
      <c r="AN15" s="2">
        <v>-3.8000000000000003</v>
      </c>
      <c r="AO15" s="33">
        <v>-14612.78</v>
      </c>
      <c r="AP15" s="33">
        <v>-17831.32</v>
      </c>
      <c r="AQ15" s="33">
        <v>-11.540000000000001</v>
      </c>
      <c r="AR15" s="33">
        <v>0</v>
      </c>
      <c r="AS15" s="33">
        <v>-13578.34</v>
      </c>
      <c r="AT15" s="33">
        <v>-3258</v>
      </c>
      <c r="AU15" s="33">
        <v>-19.100000000000001</v>
      </c>
      <c r="AV15" s="33">
        <v>0</v>
      </c>
      <c r="AW15" s="33">
        <v>-391.26</v>
      </c>
      <c r="AX15" s="33">
        <v>-2.84</v>
      </c>
      <c r="AY15" s="33">
        <v>0</v>
      </c>
      <c r="AZ15" s="33">
        <v>-247.66</v>
      </c>
      <c r="BA15" s="31">
        <f t="shared" si="3"/>
        <v>-576.82000000000005</v>
      </c>
      <c r="BB15" s="31">
        <f t="shared" si="3"/>
        <v>-703.87</v>
      </c>
      <c r="BC15" s="31">
        <f t="shared" si="3"/>
        <v>-0.46</v>
      </c>
      <c r="BD15" s="31">
        <f t="shared" si="3"/>
        <v>0</v>
      </c>
      <c r="BE15" s="31">
        <f t="shared" si="3"/>
        <v>-285.86</v>
      </c>
      <c r="BF15" s="31">
        <f t="shared" si="3"/>
        <v>-68.59</v>
      </c>
      <c r="BG15" s="31">
        <f t="shared" si="3"/>
        <v>1.91</v>
      </c>
      <c r="BH15" s="31">
        <f t="shared" si="3"/>
        <v>0</v>
      </c>
      <c r="BI15" s="31">
        <f t="shared" si="3"/>
        <v>39.130000000000003</v>
      </c>
      <c r="BJ15" s="31">
        <f t="shared" si="3"/>
        <v>0.36</v>
      </c>
      <c r="BK15" s="31">
        <f t="shared" si="3"/>
        <v>0</v>
      </c>
      <c r="BL15" s="31">
        <f t="shared" si="3"/>
        <v>31.28</v>
      </c>
      <c r="BM15" s="6">
        <f t="shared" ca="1" si="4"/>
        <v>-5.3600000000000002E-2</v>
      </c>
      <c r="BN15" s="6">
        <f t="shared" ca="1" si="4"/>
        <v>-5.3600000000000002E-2</v>
      </c>
      <c r="BO15" s="6">
        <f t="shared" ca="1" si="4"/>
        <v>-5.3600000000000002E-2</v>
      </c>
      <c r="BP15" s="6">
        <f t="shared" ca="1" si="4"/>
        <v>-5.3600000000000002E-2</v>
      </c>
      <c r="BQ15" s="6">
        <f t="shared" ca="1" si="4"/>
        <v>-5.3600000000000002E-2</v>
      </c>
      <c r="BR15" s="6">
        <f t="shared" ca="1" si="4"/>
        <v>-5.3600000000000002E-2</v>
      </c>
      <c r="BS15" s="6">
        <f t="shared" ca="1" si="4"/>
        <v>-5.3600000000000002E-2</v>
      </c>
      <c r="BT15" s="6">
        <f t="shared" ca="1" si="4"/>
        <v>-5.3600000000000002E-2</v>
      </c>
      <c r="BU15" s="6">
        <f t="shared" ca="1" si="4"/>
        <v>-5.3600000000000002E-2</v>
      </c>
      <c r="BV15" s="6">
        <f t="shared" ca="1" si="4"/>
        <v>-5.3600000000000002E-2</v>
      </c>
      <c r="BW15" s="6">
        <f t="shared" ca="1" si="4"/>
        <v>-5.3600000000000002E-2</v>
      </c>
      <c r="BX15" s="6">
        <f t="shared" ca="1" si="4"/>
        <v>-5.3600000000000002E-2</v>
      </c>
      <c r="BY15" s="31">
        <f t="shared" ca="1" si="5"/>
        <v>-14612.78</v>
      </c>
      <c r="BZ15" s="31">
        <f t="shared" ca="1" si="5"/>
        <v>-17831.32</v>
      </c>
      <c r="CA15" s="31">
        <f t="shared" ca="1" si="5"/>
        <v>-11.540000000000001</v>
      </c>
      <c r="CB15" s="31">
        <f t="shared" ca="1" si="5"/>
        <v>0</v>
      </c>
      <c r="CC15" s="31">
        <f t="shared" ca="1" si="5"/>
        <v>-13578.34</v>
      </c>
      <c r="CD15" s="31">
        <f t="shared" ca="1" si="5"/>
        <v>-3258</v>
      </c>
      <c r="CE15" s="31">
        <f t="shared" ca="1" si="5"/>
        <v>-19.100000000000001</v>
      </c>
      <c r="CF15" s="31">
        <f t="shared" ca="1" si="5"/>
        <v>0</v>
      </c>
      <c r="CG15" s="31">
        <f t="shared" ca="1" si="5"/>
        <v>-391.26</v>
      </c>
      <c r="CH15" s="31">
        <f t="shared" ca="1" si="5"/>
        <v>-2.84</v>
      </c>
      <c r="CI15" s="31">
        <f t="shared" ca="1" si="5"/>
        <v>0</v>
      </c>
      <c r="CJ15" s="31">
        <f t="shared" ca="1" si="5"/>
        <v>-247.66</v>
      </c>
      <c r="CK15" s="32">
        <f t="shared" ca="1" si="6"/>
        <v>769.09</v>
      </c>
      <c r="CL15" s="32">
        <f t="shared" ca="1" si="6"/>
        <v>938.49</v>
      </c>
      <c r="CM15" s="32">
        <f t="shared" ca="1" si="6"/>
        <v>0.61</v>
      </c>
      <c r="CN15" s="32">
        <f t="shared" ca="1" si="6"/>
        <v>0</v>
      </c>
      <c r="CO15" s="32">
        <f t="shared" ca="1" si="6"/>
        <v>714.65</v>
      </c>
      <c r="CP15" s="32">
        <f t="shared" ca="1" si="6"/>
        <v>171.47</v>
      </c>
      <c r="CQ15" s="32">
        <f t="shared" ca="1" si="6"/>
        <v>1.01</v>
      </c>
      <c r="CR15" s="32">
        <f t="shared" ca="1" si="6"/>
        <v>0</v>
      </c>
      <c r="CS15" s="32">
        <f t="shared" ca="1" si="6"/>
        <v>20.59</v>
      </c>
      <c r="CT15" s="32">
        <f t="shared" ca="1" si="6"/>
        <v>0.15</v>
      </c>
      <c r="CU15" s="32">
        <f t="shared" ca="1" si="6"/>
        <v>0</v>
      </c>
      <c r="CV15" s="32">
        <f t="shared" ca="1" si="6"/>
        <v>13.03</v>
      </c>
      <c r="CW15" s="31">
        <f t="shared" ca="1" si="25"/>
        <v>1345.9100000000003</v>
      </c>
      <c r="CX15" s="31">
        <f t="shared" ca="1" si="25"/>
        <v>1642.3600000000015</v>
      </c>
      <c r="CY15" s="31">
        <f t="shared" ca="1" si="25"/>
        <v>1.0699999999999994</v>
      </c>
      <c r="CZ15" s="31">
        <f t="shared" ca="1" si="25"/>
        <v>0</v>
      </c>
      <c r="DA15" s="31">
        <f t="shared" ca="1" si="25"/>
        <v>1000.5099999999996</v>
      </c>
      <c r="DB15" s="31">
        <f t="shared" ca="1" si="25"/>
        <v>240.0599999999998</v>
      </c>
      <c r="DC15" s="31">
        <f t="shared" ca="1" si="25"/>
        <v>-0.89999999999999836</v>
      </c>
      <c r="DD15" s="31">
        <f t="shared" ca="1" si="25"/>
        <v>0</v>
      </c>
      <c r="DE15" s="31">
        <f t="shared" ca="1" si="25"/>
        <v>-18.540000000000028</v>
      </c>
      <c r="DF15" s="31">
        <f t="shared" ca="1" si="25"/>
        <v>-0.21000000000000008</v>
      </c>
      <c r="DG15" s="31">
        <f t="shared" ca="1" si="25"/>
        <v>0</v>
      </c>
      <c r="DH15" s="31">
        <f t="shared" ca="1" si="25"/>
        <v>-18.25</v>
      </c>
      <c r="DI15" s="32">
        <f t="shared" ca="1" si="22"/>
        <v>67.3</v>
      </c>
      <c r="DJ15" s="32">
        <f t="shared" ca="1" si="19"/>
        <v>82.12</v>
      </c>
      <c r="DK15" s="32">
        <f t="shared" ca="1" si="19"/>
        <v>0.05</v>
      </c>
      <c r="DL15" s="32">
        <f t="shared" ca="1" si="19"/>
        <v>0</v>
      </c>
      <c r="DM15" s="32">
        <f t="shared" ca="1" si="19"/>
        <v>50.03</v>
      </c>
      <c r="DN15" s="32">
        <f t="shared" ca="1" si="19"/>
        <v>12</v>
      </c>
      <c r="DO15" s="32">
        <f t="shared" ca="1" si="19"/>
        <v>-0.04</v>
      </c>
      <c r="DP15" s="32">
        <f t="shared" ca="1" si="19"/>
        <v>0</v>
      </c>
      <c r="DQ15" s="32">
        <f t="shared" ca="1" si="19"/>
        <v>-0.93</v>
      </c>
      <c r="DR15" s="32">
        <f t="shared" ca="1" si="19"/>
        <v>-0.01</v>
      </c>
      <c r="DS15" s="32">
        <f t="shared" ca="1" si="19"/>
        <v>0</v>
      </c>
      <c r="DT15" s="32">
        <f t="shared" ca="1" si="19"/>
        <v>-0.91</v>
      </c>
      <c r="DU15" s="31">
        <f t="shared" ca="1" si="23"/>
        <v>398.21</v>
      </c>
      <c r="DV15" s="31">
        <f t="shared" ca="1" si="20"/>
        <v>483.13</v>
      </c>
      <c r="DW15" s="31">
        <f t="shared" ca="1" si="20"/>
        <v>0.31</v>
      </c>
      <c r="DX15" s="31">
        <f t="shared" ca="1" si="20"/>
        <v>0</v>
      </c>
      <c r="DY15" s="31">
        <f t="shared" ca="1" si="20"/>
        <v>289.44</v>
      </c>
      <c r="DZ15" s="31">
        <f t="shared" ca="1" si="20"/>
        <v>69.040000000000006</v>
      </c>
      <c r="EA15" s="31">
        <f t="shared" ca="1" si="20"/>
        <v>-0.26</v>
      </c>
      <c r="EB15" s="31">
        <f t="shared" ca="1" si="20"/>
        <v>0</v>
      </c>
      <c r="EC15" s="31">
        <f t="shared" ca="1" si="20"/>
        <v>-5.22</v>
      </c>
      <c r="ED15" s="31">
        <f t="shared" ca="1" si="20"/>
        <v>-0.06</v>
      </c>
      <c r="EE15" s="31">
        <f t="shared" ca="1" si="20"/>
        <v>0</v>
      </c>
      <c r="EF15" s="31">
        <f t="shared" ca="1" si="20"/>
        <v>-5.01</v>
      </c>
      <c r="EG15" s="32">
        <f t="shared" ca="1" si="24"/>
        <v>1811.4200000000003</v>
      </c>
      <c r="EH15" s="32">
        <f t="shared" ca="1" si="21"/>
        <v>2207.6100000000015</v>
      </c>
      <c r="EI15" s="32">
        <f t="shared" ca="1" si="21"/>
        <v>1.4299999999999995</v>
      </c>
      <c r="EJ15" s="32">
        <f t="shared" ca="1" si="21"/>
        <v>0</v>
      </c>
      <c r="EK15" s="32">
        <f t="shared" ca="1" si="21"/>
        <v>1339.9799999999998</v>
      </c>
      <c r="EL15" s="32">
        <f t="shared" ca="1" si="21"/>
        <v>321.0999999999998</v>
      </c>
      <c r="EM15" s="32">
        <f t="shared" ca="1" si="21"/>
        <v>-1.1999999999999984</v>
      </c>
      <c r="EN15" s="32">
        <f t="shared" ca="1" si="21"/>
        <v>0</v>
      </c>
      <c r="EO15" s="32">
        <f t="shared" ca="1" si="21"/>
        <v>-24.690000000000026</v>
      </c>
      <c r="EP15" s="32">
        <f t="shared" ca="1" si="21"/>
        <v>-0.28000000000000008</v>
      </c>
      <c r="EQ15" s="32">
        <f t="shared" ca="1" si="21"/>
        <v>0</v>
      </c>
      <c r="ER15" s="32">
        <f t="shared" ca="1" si="21"/>
        <v>-24.17</v>
      </c>
    </row>
    <row r="16" spans="1:148" x14ac:dyDescent="0.25">
      <c r="A16" t="s">
        <v>438</v>
      </c>
      <c r="B16" s="1" t="s">
        <v>62</v>
      </c>
      <c r="C16" t="str">
        <f t="shared" ca="1" si="1"/>
        <v>AKE1</v>
      </c>
      <c r="D16" t="str">
        <f t="shared" ca="1" si="2"/>
        <v>McBride Lake Wind Facility</v>
      </c>
      <c r="E16" s="51">
        <v>16286.3505</v>
      </c>
      <c r="F16" s="51">
        <v>14311.761699999999</v>
      </c>
      <c r="G16" s="51">
        <v>26426.645799999998</v>
      </c>
      <c r="H16" s="51">
        <v>18299.551299999999</v>
      </c>
      <c r="I16" s="51">
        <v>13050.6718</v>
      </c>
      <c r="J16" s="51">
        <v>13367.913</v>
      </c>
      <c r="K16" s="51">
        <v>13315.1548</v>
      </c>
      <c r="L16" s="51">
        <v>9844.6330999999991</v>
      </c>
      <c r="M16" s="51">
        <v>11100.9894</v>
      </c>
      <c r="N16" s="51">
        <v>13561.974</v>
      </c>
      <c r="O16" s="51">
        <v>20558.998899999999</v>
      </c>
      <c r="P16" s="51">
        <v>17813.145100000002</v>
      </c>
      <c r="Q16" s="32">
        <v>634194.16</v>
      </c>
      <c r="R16" s="32">
        <v>569528.86</v>
      </c>
      <c r="S16" s="32">
        <v>751642.9</v>
      </c>
      <c r="T16" s="32">
        <v>807328.35</v>
      </c>
      <c r="U16" s="32">
        <v>824430.89</v>
      </c>
      <c r="V16" s="32">
        <v>442932.54</v>
      </c>
      <c r="W16" s="32">
        <v>437679.3</v>
      </c>
      <c r="X16" s="32">
        <v>346075.36</v>
      </c>
      <c r="Y16" s="32">
        <v>277717.25</v>
      </c>
      <c r="Z16" s="32">
        <v>376776.32</v>
      </c>
      <c r="AA16" s="32">
        <v>649828.59</v>
      </c>
      <c r="AB16" s="32">
        <v>904097.77</v>
      </c>
      <c r="AC16" s="2">
        <v>1.91</v>
      </c>
      <c r="AD16" s="2">
        <v>1.91</v>
      </c>
      <c r="AE16" s="2">
        <v>1.91</v>
      </c>
      <c r="AF16" s="2">
        <v>1.91</v>
      </c>
      <c r="AG16" s="2">
        <v>1.91</v>
      </c>
      <c r="AH16" s="2">
        <v>1.91</v>
      </c>
      <c r="AI16" s="2">
        <v>1.91</v>
      </c>
      <c r="AJ16" s="2">
        <v>1.91</v>
      </c>
      <c r="AK16" s="2">
        <v>1.91</v>
      </c>
      <c r="AL16" s="2">
        <v>1.91</v>
      </c>
      <c r="AM16" s="2">
        <v>1.91</v>
      </c>
      <c r="AN16" s="2">
        <v>1.91</v>
      </c>
      <c r="AO16" s="33">
        <v>12113.11</v>
      </c>
      <c r="AP16" s="33">
        <v>10878</v>
      </c>
      <c r="AQ16" s="33">
        <v>14356.38</v>
      </c>
      <c r="AR16" s="33">
        <v>15419.97</v>
      </c>
      <c r="AS16" s="33">
        <v>15746.63</v>
      </c>
      <c r="AT16" s="33">
        <v>8460.01</v>
      </c>
      <c r="AU16" s="33">
        <v>8359.67</v>
      </c>
      <c r="AV16" s="33">
        <v>6610.04</v>
      </c>
      <c r="AW16" s="33">
        <v>5304.4</v>
      </c>
      <c r="AX16" s="33">
        <v>7196.43</v>
      </c>
      <c r="AY16" s="33">
        <v>12411.73</v>
      </c>
      <c r="AZ16" s="33">
        <v>17268.27</v>
      </c>
      <c r="BA16" s="31">
        <f t="shared" si="3"/>
        <v>-951.29</v>
      </c>
      <c r="BB16" s="31">
        <f t="shared" si="3"/>
        <v>-854.29</v>
      </c>
      <c r="BC16" s="31">
        <f t="shared" si="3"/>
        <v>-1127.46</v>
      </c>
      <c r="BD16" s="31">
        <f t="shared" si="3"/>
        <v>-645.86</v>
      </c>
      <c r="BE16" s="31">
        <f t="shared" si="3"/>
        <v>-659.54</v>
      </c>
      <c r="BF16" s="31">
        <f t="shared" si="3"/>
        <v>-354.35</v>
      </c>
      <c r="BG16" s="31">
        <f t="shared" si="3"/>
        <v>1663.18</v>
      </c>
      <c r="BH16" s="31">
        <f t="shared" si="3"/>
        <v>1315.09</v>
      </c>
      <c r="BI16" s="31">
        <f t="shared" si="3"/>
        <v>1055.33</v>
      </c>
      <c r="BJ16" s="31">
        <f t="shared" si="3"/>
        <v>1808.53</v>
      </c>
      <c r="BK16" s="31">
        <f t="shared" si="3"/>
        <v>3119.18</v>
      </c>
      <c r="BL16" s="31">
        <f t="shared" si="3"/>
        <v>4339.67</v>
      </c>
      <c r="BM16" s="6">
        <f t="shared" ca="1" si="4"/>
        <v>2.0899999999999998E-2</v>
      </c>
      <c r="BN16" s="6">
        <f t="shared" ca="1" si="4"/>
        <v>2.0899999999999998E-2</v>
      </c>
      <c r="BO16" s="6">
        <f t="shared" ca="1" si="4"/>
        <v>2.0899999999999998E-2</v>
      </c>
      <c r="BP16" s="6">
        <f t="shared" ca="1" si="4"/>
        <v>2.0899999999999998E-2</v>
      </c>
      <c r="BQ16" s="6">
        <f t="shared" ca="1" si="4"/>
        <v>2.0899999999999998E-2</v>
      </c>
      <c r="BR16" s="6">
        <f t="shared" ca="1" si="4"/>
        <v>2.0899999999999998E-2</v>
      </c>
      <c r="BS16" s="6">
        <f t="shared" ca="1" si="4"/>
        <v>2.0899999999999998E-2</v>
      </c>
      <c r="BT16" s="6">
        <f t="shared" ca="1" si="4"/>
        <v>2.0899999999999998E-2</v>
      </c>
      <c r="BU16" s="6">
        <f t="shared" ca="1" si="4"/>
        <v>2.0899999999999998E-2</v>
      </c>
      <c r="BV16" s="6">
        <f t="shared" ca="1" si="4"/>
        <v>2.0899999999999998E-2</v>
      </c>
      <c r="BW16" s="6">
        <f t="shared" ca="1" si="4"/>
        <v>2.0899999999999998E-2</v>
      </c>
      <c r="BX16" s="6">
        <f t="shared" ca="1" si="4"/>
        <v>2.0899999999999998E-2</v>
      </c>
      <c r="BY16" s="31">
        <f t="shared" ca="1" si="5"/>
        <v>13254.66</v>
      </c>
      <c r="BZ16" s="31">
        <f t="shared" ca="1" si="5"/>
        <v>11903.15</v>
      </c>
      <c r="CA16" s="31">
        <f t="shared" ca="1" si="5"/>
        <v>15709.34</v>
      </c>
      <c r="CB16" s="31">
        <f t="shared" ca="1" si="5"/>
        <v>16873.16</v>
      </c>
      <c r="CC16" s="31">
        <f t="shared" ca="1" si="5"/>
        <v>17230.61</v>
      </c>
      <c r="CD16" s="31">
        <f t="shared" ca="1" si="5"/>
        <v>9257.2900000000009</v>
      </c>
      <c r="CE16" s="31">
        <f t="shared" ca="1" si="5"/>
        <v>9147.5</v>
      </c>
      <c r="CF16" s="31">
        <f t="shared" ca="1" si="5"/>
        <v>7232.98</v>
      </c>
      <c r="CG16" s="31">
        <f t="shared" ca="1" si="5"/>
        <v>5804.29</v>
      </c>
      <c r="CH16" s="31">
        <f t="shared" ca="1" si="5"/>
        <v>7874.63</v>
      </c>
      <c r="CI16" s="31">
        <f t="shared" ca="1" si="5"/>
        <v>13581.42</v>
      </c>
      <c r="CJ16" s="31">
        <f t="shared" ca="1" si="5"/>
        <v>18895.64</v>
      </c>
      <c r="CK16" s="32">
        <f t="shared" ca="1" si="6"/>
        <v>1268.3900000000001</v>
      </c>
      <c r="CL16" s="32">
        <f t="shared" ca="1" si="6"/>
        <v>1139.06</v>
      </c>
      <c r="CM16" s="32">
        <f t="shared" ca="1" si="6"/>
        <v>1503.29</v>
      </c>
      <c r="CN16" s="32">
        <f t="shared" ca="1" si="6"/>
        <v>1614.66</v>
      </c>
      <c r="CO16" s="32">
        <f t="shared" ca="1" si="6"/>
        <v>1648.86</v>
      </c>
      <c r="CP16" s="32">
        <f t="shared" ca="1" si="6"/>
        <v>885.87</v>
      </c>
      <c r="CQ16" s="32">
        <f t="shared" ca="1" si="6"/>
        <v>875.36</v>
      </c>
      <c r="CR16" s="32">
        <f t="shared" ca="1" si="6"/>
        <v>692.15</v>
      </c>
      <c r="CS16" s="32">
        <f t="shared" ca="1" si="6"/>
        <v>555.42999999999995</v>
      </c>
      <c r="CT16" s="32">
        <f t="shared" ca="1" si="6"/>
        <v>753.55</v>
      </c>
      <c r="CU16" s="32">
        <f t="shared" ca="1" si="6"/>
        <v>1299.6600000000001</v>
      </c>
      <c r="CV16" s="32">
        <f t="shared" ca="1" si="6"/>
        <v>1808.2</v>
      </c>
      <c r="CW16" s="31">
        <f t="shared" ca="1" si="25"/>
        <v>3361.2299999999987</v>
      </c>
      <c r="CX16" s="31">
        <f t="shared" ca="1" si="25"/>
        <v>3018.4999999999991</v>
      </c>
      <c r="CY16" s="31">
        <f t="shared" ca="1" si="25"/>
        <v>3983.7100000000019</v>
      </c>
      <c r="CZ16" s="31">
        <f t="shared" ca="1" si="25"/>
        <v>3713.7100000000005</v>
      </c>
      <c r="DA16" s="31">
        <f t="shared" ca="1" si="25"/>
        <v>3792.3800000000019</v>
      </c>
      <c r="DB16" s="31">
        <f t="shared" ca="1" si="25"/>
        <v>2037.5000000000014</v>
      </c>
      <c r="DC16" s="31">
        <f t="shared" ca="1" si="25"/>
        <v>1.0000000000445652E-2</v>
      </c>
      <c r="DD16" s="31">
        <f t="shared" ca="1" si="25"/>
        <v>0</v>
      </c>
      <c r="DE16" s="31">
        <f t="shared" ca="1" si="25"/>
        <v>-9.999999999308784E-3</v>
      </c>
      <c r="DF16" s="31">
        <f t="shared" ca="1" si="25"/>
        <v>-376.78</v>
      </c>
      <c r="DG16" s="31">
        <f t="shared" ca="1" si="25"/>
        <v>-649.82999999999947</v>
      </c>
      <c r="DH16" s="31">
        <f t="shared" ca="1" si="25"/>
        <v>-904.10000000000036</v>
      </c>
      <c r="DI16" s="32">
        <f t="shared" ca="1" si="22"/>
        <v>168.06</v>
      </c>
      <c r="DJ16" s="32">
        <f t="shared" ca="1" si="19"/>
        <v>150.93</v>
      </c>
      <c r="DK16" s="32">
        <f t="shared" ca="1" si="19"/>
        <v>199.19</v>
      </c>
      <c r="DL16" s="32">
        <f t="shared" ca="1" si="19"/>
        <v>185.69</v>
      </c>
      <c r="DM16" s="32">
        <f t="shared" ca="1" si="19"/>
        <v>189.62</v>
      </c>
      <c r="DN16" s="32">
        <f t="shared" ca="1" si="19"/>
        <v>101.88</v>
      </c>
      <c r="DO16" s="32">
        <f t="shared" ca="1" si="19"/>
        <v>0</v>
      </c>
      <c r="DP16" s="32">
        <f t="shared" ca="1" si="19"/>
        <v>0</v>
      </c>
      <c r="DQ16" s="32">
        <f t="shared" ca="1" si="19"/>
        <v>0</v>
      </c>
      <c r="DR16" s="32">
        <f t="shared" ca="1" si="19"/>
        <v>-18.84</v>
      </c>
      <c r="DS16" s="32">
        <f t="shared" ca="1" si="19"/>
        <v>-32.49</v>
      </c>
      <c r="DT16" s="32">
        <f t="shared" ca="1" si="19"/>
        <v>-45.21</v>
      </c>
      <c r="DU16" s="31">
        <f t="shared" ca="1" si="23"/>
        <v>994.48</v>
      </c>
      <c r="DV16" s="31">
        <f t="shared" ca="1" si="20"/>
        <v>887.95</v>
      </c>
      <c r="DW16" s="31">
        <f t="shared" ca="1" si="20"/>
        <v>1165.78</v>
      </c>
      <c r="DX16" s="31">
        <f t="shared" ca="1" si="20"/>
        <v>1080.46</v>
      </c>
      <c r="DY16" s="31">
        <f t="shared" ca="1" si="20"/>
        <v>1097.1099999999999</v>
      </c>
      <c r="DZ16" s="31">
        <f t="shared" ca="1" si="20"/>
        <v>585.97</v>
      </c>
      <c r="EA16" s="31">
        <f t="shared" ca="1" si="20"/>
        <v>0</v>
      </c>
      <c r="EB16" s="31">
        <f t="shared" ca="1" si="20"/>
        <v>0</v>
      </c>
      <c r="EC16" s="31">
        <f t="shared" ca="1" si="20"/>
        <v>0</v>
      </c>
      <c r="ED16" s="31">
        <f t="shared" ca="1" si="20"/>
        <v>-105.21</v>
      </c>
      <c r="EE16" s="31">
        <f t="shared" ca="1" si="20"/>
        <v>-179.94</v>
      </c>
      <c r="EF16" s="31">
        <f t="shared" ca="1" si="20"/>
        <v>-248.3</v>
      </c>
      <c r="EG16" s="32">
        <f t="shared" ca="1" si="24"/>
        <v>4523.7699999999986</v>
      </c>
      <c r="EH16" s="32">
        <f t="shared" ca="1" si="21"/>
        <v>4057.3799999999992</v>
      </c>
      <c r="EI16" s="32">
        <f t="shared" ca="1" si="21"/>
        <v>5348.6800000000012</v>
      </c>
      <c r="EJ16" s="32">
        <f t="shared" ca="1" si="21"/>
        <v>4979.8600000000006</v>
      </c>
      <c r="EK16" s="32">
        <f t="shared" ca="1" si="21"/>
        <v>5079.1100000000015</v>
      </c>
      <c r="EL16" s="32">
        <f t="shared" ca="1" si="21"/>
        <v>2725.3500000000013</v>
      </c>
      <c r="EM16" s="32">
        <f t="shared" ca="1" si="21"/>
        <v>1.0000000000445652E-2</v>
      </c>
      <c r="EN16" s="32">
        <f t="shared" ca="1" si="21"/>
        <v>0</v>
      </c>
      <c r="EO16" s="32">
        <f t="shared" ca="1" si="21"/>
        <v>-9.999999999308784E-3</v>
      </c>
      <c r="EP16" s="32">
        <f t="shared" ca="1" si="21"/>
        <v>-500.82999999999993</v>
      </c>
      <c r="EQ16" s="32">
        <f t="shared" ca="1" si="21"/>
        <v>-862.25999999999954</v>
      </c>
      <c r="ER16" s="32">
        <f t="shared" ca="1" si="21"/>
        <v>-1197.6100000000004</v>
      </c>
    </row>
    <row r="17" spans="1:148" x14ac:dyDescent="0.25">
      <c r="A17" t="s">
        <v>439</v>
      </c>
      <c r="B17" s="1" t="s">
        <v>157</v>
      </c>
      <c r="C17" t="str">
        <f t="shared" ca="1" si="1"/>
        <v>ARD1</v>
      </c>
      <c r="D17" t="str">
        <f t="shared" ca="1" si="2"/>
        <v>Ardenville Wind Facility</v>
      </c>
      <c r="O17" s="51">
        <v>8159.2579999999998</v>
      </c>
      <c r="P17" s="51">
        <v>15525.833699999999</v>
      </c>
      <c r="Q17" s="32"/>
      <c r="R17" s="32"/>
      <c r="S17" s="32"/>
      <c r="T17" s="32"/>
      <c r="U17" s="32"/>
      <c r="V17" s="32"/>
      <c r="W17" s="32"/>
      <c r="X17" s="32"/>
      <c r="Y17" s="32"/>
      <c r="Z17" s="32"/>
      <c r="AA17" s="32">
        <v>261664.47</v>
      </c>
      <c r="AB17" s="32">
        <v>817530.05</v>
      </c>
      <c r="AM17" s="2">
        <v>2.0099999999999998</v>
      </c>
      <c r="AN17" s="2">
        <v>2.0099999999999998</v>
      </c>
      <c r="AO17" s="33"/>
      <c r="AP17" s="33"/>
      <c r="AQ17" s="33"/>
      <c r="AR17" s="33"/>
      <c r="AS17" s="33"/>
      <c r="AT17" s="33"/>
      <c r="AU17" s="33"/>
      <c r="AV17" s="33"/>
      <c r="AW17" s="33"/>
      <c r="AX17" s="33"/>
      <c r="AY17" s="33">
        <v>5259.46</v>
      </c>
      <c r="AZ17" s="33">
        <v>16432.349999999999</v>
      </c>
      <c r="BA17" s="31">
        <f t="shared" si="3"/>
        <v>0</v>
      </c>
      <c r="BB17" s="31">
        <f t="shared" si="3"/>
        <v>0</v>
      </c>
      <c r="BC17" s="31">
        <f t="shared" si="3"/>
        <v>0</v>
      </c>
      <c r="BD17" s="31">
        <f t="shared" si="3"/>
        <v>0</v>
      </c>
      <c r="BE17" s="31">
        <f t="shared" si="3"/>
        <v>0</v>
      </c>
      <c r="BF17" s="31">
        <f t="shared" si="3"/>
        <v>0</v>
      </c>
      <c r="BG17" s="31">
        <f t="shared" si="3"/>
        <v>0</v>
      </c>
      <c r="BH17" s="31">
        <f t="shared" si="3"/>
        <v>0</v>
      </c>
      <c r="BI17" s="31">
        <f t="shared" si="3"/>
        <v>0</v>
      </c>
      <c r="BJ17" s="31">
        <f t="shared" si="3"/>
        <v>0</v>
      </c>
      <c r="BK17" s="31">
        <f t="shared" si="3"/>
        <v>1255.99</v>
      </c>
      <c r="BL17" s="31">
        <f t="shared" si="3"/>
        <v>3924.14</v>
      </c>
      <c r="BM17" s="6">
        <f t="shared" ca="1" si="4"/>
        <v>3.9199999999999999E-2</v>
      </c>
      <c r="BN17" s="6">
        <f t="shared" ca="1" si="4"/>
        <v>3.9199999999999999E-2</v>
      </c>
      <c r="BO17" s="6">
        <f t="shared" ca="1" si="4"/>
        <v>3.9199999999999999E-2</v>
      </c>
      <c r="BP17" s="6">
        <f t="shared" ca="1" si="4"/>
        <v>3.9199999999999999E-2</v>
      </c>
      <c r="BQ17" s="6">
        <f t="shared" ca="1" si="4"/>
        <v>3.9199999999999999E-2</v>
      </c>
      <c r="BR17" s="6">
        <f t="shared" ca="1" si="4"/>
        <v>3.9199999999999999E-2</v>
      </c>
      <c r="BS17" s="6">
        <f t="shared" ca="1" si="4"/>
        <v>3.9199999999999999E-2</v>
      </c>
      <c r="BT17" s="6">
        <f t="shared" ca="1" si="4"/>
        <v>3.9199999999999999E-2</v>
      </c>
      <c r="BU17" s="6">
        <f t="shared" ca="1" si="4"/>
        <v>3.9199999999999999E-2</v>
      </c>
      <c r="BV17" s="6">
        <f t="shared" ca="1" si="4"/>
        <v>3.9199999999999999E-2</v>
      </c>
      <c r="BW17" s="6">
        <f t="shared" ca="1" si="4"/>
        <v>3.9199999999999999E-2</v>
      </c>
      <c r="BX17" s="6">
        <f t="shared" ca="1" si="4"/>
        <v>3.9199999999999999E-2</v>
      </c>
      <c r="BY17" s="31">
        <f t="shared" ca="1" si="5"/>
        <v>0</v>
      </c>
      <c r="BZ17" s="31">
        <f t="shared" ca="1" si="5"/>
        <v>0</v>
      </c>
      <c r="CA17" s="31">
        <f t="shared" ca="1" si="5"/>
        <v>0</v>
      </c>
      <c r="CB17" s="31">
        <f t="shared" ca="1" si="5"/>
        <v>0</v>
      </c>
      <c r="CC17" s="31">
        <f t="shared" ca="1" si="5"/>
        <v>0</v>
      </c>
      <c r="CD17" s="31">
        <f t="shared" ca="1" si="5"/>
        <v>0</v>
      </c>
      <c r="CE17" s="31">
        <f t="shared" ca="1" si="5"/>
        <v>0</v>
      </c>
      <c r="CF17" s="31">
        <f t="shared" ca="1" si="5"/>
        <v>0</v>
      </c>
      <c r="CG17" s="31">
        <f t="shared" ca="1" si="5"/>
        <v>0</v>
      </c>
      <c r="CH17" s="31">
        <f t="shared" ca="1" si="5"/>
        <v>0</v>
      </c>
      <c r="CI17" s="31">
        <f t="shared" ca="1" si="5"/>
        <v>10257.25</v>
      </c>
      <c r="CJ17" s="31">
        <f t="shared" ca="1" si="5"/>
        <v>32047.18</v>
      </c>
      <c r="CK17" s="32">
        <f t="shared" ca="1" si="6"/>
        <v>0</v>
      </c>
      <c r="CL17" s="32">
        <f t="shared" ca="1" si="6"/>
        <v>0</v>
      </c>
      <c r="CM17" s="32">
        <f t="shared" ca="1" si="6"/>
        <v>0</v>
      </c>
      <c r="CN17" s="32">
        <f t="shared" ca="1" si="6"/>
        <v>0</v>
      </c>
      <c r="CO17" s="32">
        <f t="shared" ca="1" si="6"/>
        <v>0</v>
      </c>
      <c r="CP17" s="32">
        <f t="shared" ca="1" si="6"/>
        <v>0</v>
      </c>
      <c r="CQ17" s="32">
        <f t="shared" ca="1" si="6"/>
        <v>0</v>
      </c>
      <c r="CR17" s="32">
        <f t="shared" ca="1" si="6"/>
        <v>0</v>
      </c>
      <c r="CS17" s="32">
        <f t="shared" ca="1" si="6"/>
        <v>0</v>
      </c>
      <c r="CT17" s="32">
        <f t="shared" ca="1" si="6"/>
        <v>0</v>
      </c>
      <c r="CU17" s="32">
        <f t="shared" ca="1" si="6"/>
        <v>523.33000000000004</v>
      </c>
      <c r="CV17" s="32">
        <f t="shared" ca="1" si="6"/>
        <v>1635.06</v>
      </c>
      <c r="CW17" s="31">
        <f t="shared" ca="1" si="25"/>
        <v>0</v>
      </c>
      <c r="CX17" s="31">
        <f t="shared" ca="1" si="25"/>
        <v>0</v>
      </c>
      <c r="CY17" s="31">
        <f t="shared" ca="1" si="25"/>
        <v>0</v>
      </c>
      <c r="CZ17" s="31">
        <f t="shared" ca="1" si="25"/>
        <v>0</v>
      </c>
      <c r="DA17" s="31">
        <f t="shared" ca="1" si="25"/>
        <v>0</v>
      </c>
      <c r="DB17" s="31">
        <f t="shared" ca="1" si="25"/>
        <v>0</v>
      </c>
      <c r="DC17" s="31">
        <f t="shared" ca="1" si="25"/>
        <v>0</v>
      </c>
      <c r="DD17" s="31">
        <f t="shared" ca="1" si="25"/>
        <v>0</v>
      </c>
      <c r="DE17" s="31">
        <f t="shared" ca="1" si="25"/>
        <v>0</v>
      </c>
      <c r="DF17" s="31">
        <f t="shared" ca="1" si="25"/>
        <v>0</v>
      </c>
      <c r="DG17" s="31">
        <f t="shared" ca="1" si="25"/>
        <v>4265.13</v>
      </c>
      <c r="DH17" s="31">
        <f t="shared" ca="1" si="25"/>
        <v>13325.75</v>
      </c>
      <c r="DI17" s="32">
        <f t="shared" ca="1" si="22"/>
        <v>0</v>
      </c>
      <c r="DJ17" s="32">
        <f t="shared" ca="1" si="19"/>
        <v>0</v>
      </c>
      <c r="DK17" s="32">
        <f t="shared" ca="1" si="19"/>
        <v>0</v>
      </c>
      <c r="DL17" s="32">
        <f t="shared" ca="1" si="19"/>
        <v>0</v>
      </c>
      <c r="DM17" s="32">
        <f t="shared" ca="1" si="19"/>
        <v>0</v>
      </c>
      <c r="DN17" s="32">
        <f t="shared" ca="1" si="19"/>
        <v>0</v>
      </c>
      <c r="DO17" s="32">
        <f t="shared" ca="1" si="19"/>
        <v>0</v>
      </c>
      <c r="DP17" s="32">
        <f t="shared" ca="1" si="19"/>
        <v>0</v>
      </c>
      <c r="DQ17" s="32">
        <f t="shared" ca="1" si="19"/>
        <v>0</v>
      </c>
      <c r="DR17" s="32">
        <f t="shared" ca="1" si="19"/>
        <v>0</v>
      </c>
      <c r="DS17" s="32">
        <f t="shared" ca="1" si="19"/>
        <v>213.26</v>
      </c>
      <c r="DT17" s="32">
        <f t="shared" ca="1" si="19"/>
        <v>666.29</v>
      </c>
      <c r="DU17" s="31">
        <f t="shared" ca="1" si="23"/>
        <v>0</v>
      </c>
      <c r="DV17" s="31">
        <f t="shared" ca="1" si="20"/>
        <v>0</v>
      </c>
      <c r="DW17" s="31">
        <f t="shared" ca="1" si="20"/>
        <v>0</v>
      </c>
      <c r="DX17" s="31">
        <f t="shared" ca="1" si="20"/>
        <v>0</v>
      </c>
      <c r="DY17" s="31">
        <f t="shared" ca="1" si="20"/>
        <v>0</v>
      </c>
      <c r="DZ17" s="31">
        <f t="shared" ca="1" si="20"/>
        <v>0</v>
      </c>
      <c r="EA17" s="31">
        <f t="shared" ca="1" si="20"/>
        <v>0</v>
      </c>
      <c r="EB17" s="31">
        <f t="shared" ca="1" si="20"/>
        <v>0</v>
      </c>
      <c r="EC17" s="31">
        <f t="shared" ca="1" si="20"/>
        <v>0</v>
      </c>
      <c r="ED17" s="31">
        <f t="shared" ca="1" si="20"/>
        <v>0</v>
      </c>
      <c r="EE17" s="31">
        <f t="shared" ca="1" si="20"/>
        <v>1181.03</v>
      </c>
      <c r="EF17" s="31">
        <f t="shared" ca="1" si="20"/>
        <v>3659.82</v>
      </c>
      <c r="EG17" s="32">
        <f t="shared" ca="1" si="24"/>
        <v>0</v>
      </c>
      <c r="EH17" s="32">
        <f t="shared" ca="1" si="21"/>
        <v>0</v>
      </c>
      <c r="EI17" s="32">
        <f t="shared" ca="1" si="21"/>
        <v>0</v>
      </c>
      <c r="EJ17" s="32">
        <f t="shared" ca="1" si="21"/>
        <v>0</v>
      </c>
      <c r="EK17" s="32">
        <f t="shared" ca="1" si="21"/>
        <v>0</v>
      </c>
      <c r="EL17" s="32">
        <f t="shared" ca="1" si="21"/>
        <v>0</v>
      </c>
      <c r="EM17" s="32">
        <f t="shared" ca="1" si="21"/>
        <v>0</v>
      </c>
      <c r="EN17" s="32">
        <f t="shared" ca="1" si="21"/>
        <v>0</v>
      </c>
      <c r="EO17" s="32">
        <f t="shared" ca="1" si="21"/>
        <v>0</v>
      </c>
      <c r="EP17" s="32">
        <f t="shared" ca="1" si="21"/>
        <v>0</v>
      </c>
      <c r="EQ17" s="32">
        <f t="shared" ca="1" si="21"/>
        <v>5659.42</v>
      </c>
      <c r="ER17" s="32">
        <f t="shared" ca="1" si="21"/>
        <v>17651.86</v>
      </c>
    </row>
    <row r="18" spans="1:148" x14ac:dyDescent="0.25">
      <c r="A18" t="s">
        <v>440</v>
      </c>
      <c r="B18" s="1" t="s">
        <v>122</v>
      </c>
      <c r="C18" t="str">
        <f t="shared" ca="1" si="1"/>
        <v>BAR</v>
      </c>
      <c r="D18" t="str">
        <f t="shared" ca="1" si="2"/>
        <v>Barrier Hydro Facility</v>
      </c>
      <c r="E18" s="51">
        <v>3221.8518346999999</v>
      </c>
      <c r="F18" s="51">
        <v>3175.0815923</v>
      </c>
      <c r="G18" s="51">
        <v>3474.5426797</v>
      </c>
      <c r="H18" s="51">
        <v>2933.6018549</v>
      </c>
      <c r="I18" s="51">
        <v>3218.8514297000002</v>
      </c>
      <c r="J18" s="51">
        <v>4454.5938521999997</v>
      </c>
      <c r="K18" s="51">
        <v>2646.2428650000002</v>
      </c>
      <c r="L18" s="51">
        <v>1632.633826</v>
      </c>
      <c r="M18" s="51">
        <v>2156.2056984000001</v>
      </c>
      <c r="N18" s="51">
        <v>2432.9057972999999</v>
      </c>
      <c r="O18" s="51">
        <v>2506.5629815000002</v>
      </c>
      <c r="P18" s="51">
        <v>3579.4293087000001</v>
      </c>
      <c r="Q18" s="32">
        <v>166222.07999999999</v>
      </c>
      <c r="R18" s="32">
        <v>154979</v>
      </c>
      <c r="S18" s="32">
        <v>160147.74</v>
      </c>
      <c r="T18" s="32">
        <v>196094.52</v>
      </c>
      <c r="U18" s="32">
        <v>655221.09</v>
      </c>
      <c r="V18" s="32">
        <v>321727.71000000002</v>
      </c>
      <c r="W18" s="32">
        <v>154926.72</v>
      </c>
      <c r="X18" s="32">
        <v>87282.559999999998</v>
      </c>
      <c r="Y18" s="32">
        <v>72886.929999999993</v>
      </c>
      <c r="Z18" s="32">
        <v>87877.78</v>
      </c>
      <c r="AA18" s="32">
        <v>135604.62</v>
      </c>
      <c r="AB18" s="32">
        <v>290319.89</v>
      </c>
      <c r="AC18" s="2">
        <v>-1.17</v>
      </c>
      <c r="AD18" s="2">
        <v>-1.17</v>
      </c>
      <c r="AE18" s="2">
        <v>-1.17</v>
      </c>
      <c r="AF18" s="2">
        <v>-1.17</v>
      </c>
      <c r="AG18" s="2">
        <v>-1.17</v>
      </c>
      <c r="AH18" s="2">
        <v>-1.17</v>
      </c>
      <c r="AI18" s="2">
        <v>-1.17</v>
      </c>
      <c r="AJ18" s="2">
        <v>-1.17</v>
      </c>
      <c r="AK18" s="2">
        <v>-1.17</v>
      </c>
      <c r="AL18" s="2">
        <v>-1.17</v>
      </c>
      <c r="AM18" s="2">
        <v>-1.17</v>
      </c>
      <c r="AN18" s="2">
        <v>-1.17</v>
      </c>
      <c r="AO18" s="33">
        <v>-1944.8</v>
      </c>
      <c r="AP18" s="33">
        <v>-1813.25</v>
      </c>
      <c r="AQ18" s="33">
        <v>-1873.73</v>
      </c>
      <c r="AR18" s="33">
        <v>-2294.31</v>
      </c>
      <c r="AS18" s="33">
        <v>-7666.09</v>
      </c>
      <c r="AT18" s="33">
        <v>-3764.21</v>
      </c>
      <c r="AU18" s="33">
        <v>-1812.64</v>
      </c>
      <c r="AV18" s="33">
        <v>-1021.21</v>
      </c>
      <c r="AW18" s="33">
        <v>-852.78</v>
      </c>
      <c r="AX18" s="33">
        <v>-1028.17</v>
      </c>
      <c r="AY18" s="33">
        <v>-1586.57</v>
      </c>
      <c r="AZ18" s="33">
        <v>-3396.74</v>
      </c>
      <c r="BA18" s="31">
        <f t="shared" si="3"/>
        <v>-249.33</v>
      </c>
      <c r="BB18" s="31">
        <f t="shared" si="3"/>
        <v>-232.47</v>
      </c>
      <c r="BC18" s="31">
        <f t="shared" si="3"/>
        <v>-240.22</v>
      </c>
      <c r="BD18" s="31">
        <f t="shared" si="3"/>
        <v>-156.88</v>
      </c>
      <c r="BE18" s="31">
        <f t="shared" si="3"/>
        <v>-524.17999999999995</v>
      </c>
      <c r="BF18" s="31">
        <f t="shared" si="3"/>
        <v>-257.38</v>
      </c>
      <c r="BG18" s="31">
        <f t="shared" si="3"/>
        <v>588.72</v>
      </c>
      <c r="BH18" s="31">
        <f t="shared" si="3"/>
        <v>331.67</v>
      </c>
      <c r="BI18" s="31">
        <f t="shared" si="3"/>
        <v>276.97000000000003</v>
      </c>
      <c r="BJ18" s="31">
        <f t="shared" si="3"/>
        <v>421.81</v>
      </c>
      <c r="BK18" s="31">
        <f t="shared" si="3"/>
        <v>650.9</v>
      </c>
      <c r="BL18" s="31">
        <f t="shared" si="3"/>
        <v>1393.54</v>
      </c>
      <c r="BM18" s="6">
        <f t="shared" ca="1" si="4"/>
        <v>-4.1799999999999997E-2</v>
      </c>
      <c r="BN18" s="6">
        <f t="shared" ca="1" si="4"/>
        <v>-4.1799999999999997E-2</v>
      </c>
      <c r="BO18" s="6">
        <f t="shared" ca="1" si="4"/>
        <v>-4.1799999999999997E-2</v>
      </c>
      <c r="BP18" s="6">
        <f t="shared" ca="1" si="4"/>
        <v>-4.1799999999999997E-2</v>
      </c>
      <c r="BQ18" s="6">
        <f t="shared" ca="1" si="4"/>
        <v>-4.1799999999999997E-2</v>
      </c>
      <c r="BR18" s="6">
        <f t="shared" ca="1" si="4"/>
        <v>-4.1799999999999997E-2</v>
      </c>
      <c r="BS18" s="6">
        <f t="shared" ca="1" si="4"/>
        <v>-4.1799999999999997E-2</v>
      </c>
      <c r="BT18" s="6">
        <f t="shared" ca="1" si="4"/>
        <v>-4.1799999999999997E-2</v>
      </c>
      <c r="BU18" s="6">
        <f t="shared" ca="1" si="4"/>
        <v>-4.1799999999999997E-2</v>
      </c>
      <c r="BV18" s="6">
        <f t="shared" ca="1" si="4"/>
        <v>-4.1799999999999997E-2</v>
      </c>
      <c r="BW18" s="6">
        <f t="shared" ca="1" si="4"/>
        <v>-4.1799999999999997E-2</v>
      </c>
      <c r="BX18" s="6">
        <f t="shared" ca="1" si="4"/>
        <v>-4.1799999999999997E-2</v>
      </c>
      <c r="BY18" s="31">
        <f t="shared" ca="1" si="5"/>
        <v>-6948.08</v>
      </c>
      <c r="BZ18" s="31">
        <f t="shared" ca="1" si="5"/>
        <v>-6478.12</v>
      </c>
      <c r="CA18" s="31">
        <f t="shared" ca="1" si="5"/>
        <v>-6694.18</v>
      </c>
      <c r="CB18" s="31">
        <f t="shared" ca="1" si="5"/>
        <v>-8196.75</v>
      </c>
      <c r="CC18" s="31">
        <f t="shared" ca="1" si="5"/>
        <v>-27388.240000000002</v>
      </c>
      <c r="CD18" s="31">
        <f t="shared" ca="1" si="5"/>
        <v>-13448.22</v>
      </c>
      <c r="CE18" s="31">
        <f t="shared" ca="1" si="5"/>
        <v>-6475.94</v>
      </c>
      <c r="CF18" s="31">
        <f t="shared" ca="1" si="5"/>
        <v>-3648.41</v>
      </c>
      <c r="CG18" s="31">
        <f t="shared" ca="1" si="5"/>
        <v>-3046.67</v>
      </c>
      <c r="CH18" s="31">
        <f t="shared" ca="1" si="5"/>
        <v>-3673.29</v>
      </c>
      <c r="CI18" s="31">
        <f t="shared" ca="1" si="5"/>
        <v>-5668.27</v>
      </c>
      <c r="CJ18" s="31">
        <f t="shared" ca="1" si="5"/>
        <v>-12135.37</v>
      </c>
      <c r="CK18" s="32">
        <f t="shared" ca="1" si="6"/>
        <v>332.44</v>
      </c>
      <c r="CL18" s="32">
        <f t="shared" ca="1" si="6"/>
        <v>309.95999999999998</v>
      </c>
      <c r="CM18" s="32">
        <f t="shared" ca="1" si="6"/>
        <v>320.3</v>
      </c>
      <c r="CN18" s="32">
        <f t="shared" ca="1" si="6"/>
        <v>392.19</v>
      </c>
      <c r="CO18" s="32">
        <f t="shared" ca="1" si="6"/>
        <v>1310.44</v>
      </c>
      <c r="CP18" s="32">
        <f t="shared" ca="1" si="6"/>
        <v>643.46</v>
      </c>
      <c r="CQ18" s="32">
        <f t="shared" ca="1" si="6"/>
        <v>309.85000000000002</v>
      </c>
      <c r="CR18" s="32">
        <f t="shared" ca="1" si="6"/>
        <v>174.57</v>
      </c>
      <c r="CS18" s="32">
        <f t="shared" ca="1" si="6"/>
        <v>145.77000000000001</v>
      </c>
      <c r="CT18" s="32">
        <f t="shared" ca="1" si="6"/>
        <v>175.76</v>
      </c>
      <c r="CU18" s="32">
        <f t="shared" ca="1" si="6"/>
        <v>271.20999999999998</v>
      </c>
      <c r="CV18" s="32">
        <f t="shared" ca="1" si="6"/>
        <v>580.64</v>
      </c>
      <c r="CW18" s="31">
        <f t="shared" ca="1" si="25"/>
        <v>-4421.51</v>
      </c>
      <c r="CX18" s="31">
        <f t="shared" ca="1" si="25"/>
        <v>-4122.4399999999996</v>
      </c>
      <c r="CY18" s="31">
        <f t="shared" ca="1" si="25"/>
        <v>-4259.9299999999994</v>
      </c>
      <c r="CZ18" s="31">
        <f t="shared" ca="1" si="25"/>
        <v>-5353.37</v>
      </c>
      <c r="DA18" s="31">
        <f t="shared" ca="1" si="25"/>
        <v>-17887.530000000002</v>
      </c>
      <c r="DB18" s="31">
        <f t="shared" ca="1" si="25"/>
        <v>-8783.17</v>
      </c>
      <c r="DC18" s="31">
        <f t="shared" ca="1" si="25"/>
        <v>-4942.1699999999992</v>
      </c>
      <c r="DD18" s="31">
        <f t="shared" ca="1" si="25"/>
        <v>-2784.2999999999997</v>
      </c>
      <c r="DE18" s="31">
        <f t="shared" ca="1" si="25"/>
        <v>-2325.09</v>
      </c>
      <c r="DF18" s="31">
        <f t="shared" ca="1" si="25"/>
        <v>-2891.1699999999996</v>
      </c>
      <c r="DG18" s="31">
        <f t="shared" ca="1" si="25"/>
        <v>-4461.3900000000003</v>
      </c>
      <c r="DH18" s="31">
        <f t="shared" ca="1" si="25"/>
        <v>-9551.5300000000025</v>
      </c>
      <c r="DI18" s="32">
        <f t="shared" ca="1" si="22"/>
        <v>-221.08</v>
      </c>
      <c r="DJ18" s="32">
        <f t="shared" ca="1" si="19"/>
        <v>-206.12</v>
      </c>
      <c r="DK18" s="32">
        <f t="shared" ca="1" si="19"/>
        <v>-213</v>
      </c>
      <c r="DL18" s="32">
        <f t="shared" ca="1" si="19"/>
        <v>-267.67</v>
      </c>
      <c r="DM18" s="32">
        <f t="shared" ca="1" si="19"/>
        <v>-894.38</v>
      </c>
      <c r="DN18" s="32">
        <f t="shared" ca="1" si="19"/>
        <v>-439.16</v>
      </c>
      <c r="DO18" s="32">
        <f t="shared" ca="1" si="19"/>
        <v>-247.11</v>
      </c>
      <c r="DP18" s="32">
        <f t="shared" ca="1" si="19"/>
        <v>-139.22</v>
      </c>
      <c r="DQ18" s="32">
        <f t="shared" ca="1" si="19"/>
        <v>-116.25</v>
      </c>
      <c r="DR18" s="32">
        <f t="shared" ca="1" si="19"/>
        <v>-144.56</v>
      </c>
      <c r="DS18" s="32">
        <f t="shared" ca="1" si="19"/>
        <v>-223.07</v>
      </c>
      <c r="DT18" s="32">
        <f t="shared" ca="1" si="19"/>
        <v>-477.58</v>
      </c>
      <c r="DU18" s="31">
        <f t="shared" ca="1" si="23"/>
        <v>-1308.19</v>
      </c>
      <c r="DV18" s="31">
        <f t="shared" ca="1" si="20"/>
        <v>-1212.7</v>
      </c>
      <c r="DW18" s="31">
        <f t="shared" ca="1" si="20"/>
        <v>-1246.6099999999999</v>
      </c>
      <c r="DX18" s="31">
        <f t="shared" ca="1" si="20"/>
        <v>-1557.5</v>
      </c>
      <c r="DY18" s="31">
        <f t="shared" ca="1" si="20"/>
        <v>-5174.75</v>
      </c>
      <c r="DZ18" s="31">
        <f t="shared" ca="1" si="20"/>
        <v>-2525.9899999999998</v>
      </c>
      <c r="EA18" s="31">
        <f t="shared" ca="1" si="20"/>
        <v>-1412.2</v>
      </c>
      <c r="EB18" s="31">
        <f t="shared" ca="1" si="20"/>
        <v>-789.69</v>
      </c>
      <c r="EC18" s="31">
        <f t="shared" ca="1" si="20"/>
        <v>-654.51</v>
      </c>
      <c r="ED18" s="31">
        <f t="shared" ca="1" si="20"/>
        <v>-807.33</v>
      </c>
      <c r="EE18" s="31">
        <f t="shared" ca="1" si="20"/>
        <v>-1235.3699999999999</v>
      </c>
      <c r="EF18" s="31">
        <f t="shared" ca="1" si="20"/>
        <v>-2623.26</v>
      </c>
      <c r="EG18" s="32">
        <f t="shared" ca="1" si="24"/>
        <v>-5950.7800000000007</v>
      </c>
      <c r="EH18" s="32">
        <f t="shared" ca="1" si="21"/>
        <v>-5541.2599999999993</v>
      </c>
      <c r="EI18" s="32">
        <f t="shared" ca="1" si="21"/>
        <v>-5719.5399999999991</v>
      </c>
      <c r="EJ18" s="32">
        <f t="shared" ca="1" si="21"/>
        <v>-7178.54</v>
      </c>
      <c r="EK18" s="32">
        <f t="shared" ca="1" si="21"/>
        <v>-23956.660000000003</v>
      </c>
      <c r="EL18" s="32">
        <f t="shared" ca="1" si="21"/>
        <v>-11748.32</v>
      </c>
      <c r="EM18" s="32">
        <f t="shared" ca="1" si="21"/>
        <v>-6601.4799999999987</v>
      </c>
      <c r="EN18" s="32">
        <f t="shared" ca="1" si="21"/>
        <v>-3713.2099999999996</v>
      </c>
      <c r="EO18" s="32">
        <f t="shared" ca="1" si="21"/>
        <v>-3095.8500000000004</v>
      </c>
      <c r="EP18" s="32">
        <f t="shared" ca="1" si="21"/>
        <v>-3843.0599999999995</v>
      </c>
      <c r="EQ18" s="32">
        <f t="shared" ca="1" si="21"/>
        <v>-5919.83</v>
      </c>
      <c r="ER18" s="32">
        <f t="shared" ca="1" si="21"/>
        <v>-12652.370000000003</v>
      </c>
    </row>
    <row r="19" spans="1:148" x14ac:dyDescent="0.25">
      <c r="A19" t="s">
        <v>441</v>
      </c>
      <c r="B19" s="1" t="s">
        <v>138</v>
      </c>
      <c r="C19" t="str">
        <f t="shared" ca="1" si="1"/>
        <v>BCR2</v>
      </c>
      <c r="D19" t="str">
        <f t="shared" ca="1" si="2"/>
        <v>Bear Creek #2</v>
      </c>
      <c r="E19" s="51">
        <v>9695.6898388000009</v>
      </c>
      <c r="F19" s="51">
        <v>8018.9380953999998</v>
      </c>
      <c r="G19" s="51">
        <v>8898.6438306</v>
      </c>
      <c r="H19" s="51">
        <v>6766.8117697999996</v>
      </c>
      <c r="I19" s="51">
        <v>9859.6472114999997</v>
      </c>
      <c r="J19" s="51">
        <v>10105.478777099999</v>
      </c>
      <c r="K19" s="51">
        <v>12266.2548733</v>
      </c>
      <c r="L19" s="51">
        <v>10246.1545073</v>
      </c>
      <c r="M19" s="51">
        <v>10116.199711900001</v>
      </c>
      <c r="N19" s="51">
        <v>7486.0318203999996</v>
      </c>
      <c r="O19" s="51">
        <v>8516.5031022999992</v>
      </c>
      <c r="P19" s="51">
        <v>9193.4340895000005</v>
      </c>
      <c r="Q19" s="32">
        <v>431237.95</v>
      </c>
      <c r="R19" s="32">
        <v>354256.81</v>
      </c>
      <c r="S19" s="32">
        <v>332309.17</v>
      </c>
      <c r="T19" s="32">
        <v>317591.17</v>
      </c>
      <c r="U19" s="32">
        <v>2080389.18</v>
      </c>
      <c r="V19" s="32">
        <v>682419.97</v>
      </c>
      <c r="W19" s="32">
        <v>522310.3</v>
      </c>
      <c r="X19" s="32">
        <v>395257.33</v>
      </c>
      <c r="Y19" s="32">
        <v>290511.92</v>
      </c>
      <c r="Z19" s="32">
        <v>237806.69</v>
      </c>
      <c r="AA19" s="32">
        <v>470351.06</v>
      </c>
      <c r="AB19" s="32">
        <v>609007.38</v>
      </c>
      <c r="AC19" s="2">
        <v>-1.9</v>
      </c>
      <c r="AD19" s="2">
        <v>-1.9</v>
      </c>
      <c r="AE19" s="2">
        <v>-1.9</v>
      </c>
      <c r="AF19" s="2">
        <v>-1.9</v>
      </c>
      <c r="AG19" s="2">
        <v>-1.9</v>
      </c>
      <c r="AH19" s="2">
        <v>-1.9</v>
      </c>
      <c r="AI19" s="2">
        <v>-1.9</v>
      </c>
      <c r="AJ19" s="2">
        <v>-1.9</v>
      </c>
      <c r="AK19" s="2">
        <v>-1.9</v>
      </c>
      <c r="AL19" s="2">
        <v>-1.9</v>
      </c>
      <c r="AM19" s="2">
        <v>-1.9</v>
      </c>
      <c r="AN19" s="2">
        <v>-1.9</v>
      </c>
      <c r="AO19" s="33">
        <v>-8193.52</v>
      </c>
      <c r="AP19" s="33">
        <v>-6730.88</v>
      </c>
      <c r="AQ19" s="33">
        <v>-6313.87</v>
      </c>
      <c r="AR19" s="33">
        <v>-6034.23</v>
      </c>
      <c r="AS19" s="33">
        <v>-39527.39</v>
      </c>
      <c r="AT19" s="33">
        <v>-12965.98</v>
      </c>
      <c r="AU19" s="33">
        <v>-9923.9</v>
      </c>
      <c r="AV19" s="33">
        <v>-7509.89</v>
      </c>
      <c r="AW19" s="33">
        <v>-5519.73</v>
      </c>
      <c r="AX19" s="33">
        <v>-4518.33</v>
      </c>
      <c r="AY19" s="33">
        <v>-8936.67</v>
      </c>
      <c r="AZ19" s="33">
        <v>-11571.14</v>
      </c>
      <c r="BA19" s="31">
        <f t="shared" si="3"/>
        <v>-646.86</v>
      </c>
      <c r="BB19" s="31">
        <f t="shared" si="3"/>
        <v>-531.39</v>
      </c>
      <c r="BC19" s="31">
        <f t="shared" si="3"/>
        <v>-498.46</v>
      </c>
      <c r="BD19" s="31">
        <f t="shared" si="3"/>
        <v>-254.07</v>
      </c>
      <c r="BE19" s="31">
        <f t="shared" si="3"/>
        <v>-1664.31</v>
      </c>
      <c r="BF19" s="31">
        <f t="shared" si="3"/>
        <v>-545.94000000000005</v>
      </c>
      <c r="BG19" s="31">
        <f t="shared" si="3"/>
        <v>1984.78</v>
      </c>
      <c r="BH19" s="31">
        <f t="shared" si="3"/>
        <v>1501.98</v>
      </c>
      <c r="BI19" s="31">
        <f t="shared" si="3"/>
        <v>1103.95</v>
      </c>
      <c r="BJ19" s="31">
        <f t="shared" si="3"/>
        <v>1141.47</v>
      </c>
      <c r="BK19" s="31">
        <f t="shared" si="3"/>
        <v>2257.69</v>
      </c>
      <c r="BL19" s="31">
        <f t="shared" si="3"/>
        <v>2923.24</v>
      </c>
      <c r="BM19" s="6">
        <f t="shared" ca="1" si="4"/>
        <v>-7.6200000000000004E-2</v>
      </c>
      <c r="BN19" s="6">
        <f t="shared" ca="1" si="4"/>
        <v>-7.6200000000000004E-2</v>
      </c>
      <c r="BO19" s="6">
        <f t="shared" ca="1" si="4"/>
        <v>-7.6200000000000004E-2</v>
      </c>
      <c r="BP19" s="6">
        <f t="shared" ca="1" si="4"/>
        <v>-7.6200000000000004E-2</v>
      </c>
      <c r="BQ19" s="6">
        <f t="shared" ca="1" si="4"/>
        <v>-7.6200000000000004E-2</v>
      </c>
      <c r="BR19" s="6">
        <f t="shared" ca="1" si="4"/>
        <v>-7.6200000000000004E-2</v>
      </c>
      <c r="BS19" s="6">
        <f t="shared" ca="1" si="4"/>
        <v>-7.6200000000000004E-2</v>
      </c>
      <c r="BT19" s="6">
        <f t="shared" ca="1" si="4"/>
        <v>-7.6200000000000004E-2</v>
      </c>
      <c r="BU19" s="6">
        <f t="shared" ca="1" si="4"/>
        <v>-7.6200000000000004E-2</v>
      </c>
      <c r="BV19" s="6">
        <f t="shared" ca="1" si="4"/>
        <v>-7.6200000000000004E-2</v>
      </c>
      <c r="BW19" s="6">
        <f t="shared" ca="1" si="4"/>
        <v>-7.6200000000000004E-2</v>
      </c>
      <c r="BX19" s="6">
        <f t="shared" ca="1" si="4"/>
        <v>-7.6200000000000004E-2</v>
      </c>
      <c r="BY19" s="31">
        <f t="shared" ca="1" si="5"/>
        <v>-32860.33</v>
      </c>
      <c r="BZ19" s="31">
        <f t="shared" ca="1" si="5"/>
        <v>-26994.37</v>
      </c>
      <c r="CA19" s="31">
        <f t="shared" ca="1" si="5"/>
        <v>-25321.96</v>
      </c>
      <c r="CB19" s="31">
        <f t="shared" ca="1" si="5"/>
        <v>-24200.45</v>
      </c>
      <c r="CC19" s="31">
        <f t="shared" ca="1" si="5"/>
        <v>-158525.66</v>
      </c>
      <c r="CD19" s="31">
        <f t="shared" ca="1" si="5"/>
        <v>-52000.4</v>
      </c>
      <c r="CE19" s="31">
        <f t="shared" ca="1" si="5"/>
        <v>-39800.04</v>
      </c>
      <c r="CF19" s="31">
        <f t="shared" ca="1" si="5"/>
        <v>-30118.61</v>
      </c>
      <c r="CG19" s="31">
        <f t="shared" ca="1" si="5"/>
        <v>-22137.01</v>
      </c>
      <c r="CH19" s="31">
        <f t="shared" ca="1" si="5"/>
        <v>-18120.87</v>
      </c>
      <c r="CI19" s="31">
        <f t="shared" ca="1" si="5"/>
        <v>-35840.75</v>
      </c>
      <c r="CJ19" s="31">
        <f t="shared" ca="1" si="5"/>
        <v>-46406.36</v>
      </c>
      <c r="CK19" s="32">
        <f t="shared" ca="1" si="6"/>
        <v>862.48</v>
      </c>
      <c r="CL19" s="32">
        <f t="shared" ca="1" si="6"/>
        <v>708.51</v>
      </c>
      <c r="CM19" s="32">
        <f t="shared" ca="1" si="6"/>
        <v>664.62</v>
      </c>
      <c r="CN19" s="32">
        <f t="shared" ca="1" si="6"/>
        <v>635.17999999999995</v>
      </c>
      <c r="CO19" s="32">
        <f t="shared" ca="1" si="6"/>
        <v>4160.78</v>
      </c>
      <c r="CP19" s="32">
        <f t="shared" ca="1" si="6"/>
        <v>1364.84</v>
      </c>
      <c r="CQ19" s="32">
        <f t="shared" ca="1" si="6"/>
        <v>1044.6199999999999</v>
      </c>
      <c r="CR19" s="32">
        <f t="shared" ca="1" si="6"/>
        <v>790.51</v>
      </c>
      <c r="CS19" s="32">
        <f t="shared" ca="1" si="6"/>
        <v>581.02</v>
      </c>
      <c r="CT19" s="32">
        <f t="shared" ca="1" si="6"/>
        <v>475.61</v>
      </c>
      <c r="CU19" s="32">
        <f t="shared" ca="1" si="6"/>
        <v>940.7</v>
      </c>
      <c r="CV19" s="32">
        <f t="shared" ca="1" si="6"/>
        <v>1218.01</v>
      </c>
      <c r="CW19" s="31">
        <f t="shared" ca="1" si="25"/>
        <v>-23157.47</v>
      </c>
      <c r="CX19" s="31">
        <f t="shared" ca="1" si="25"/>
        <v>-19023.59</v>
      </c>
      <c r="CY19" s="31">
        <f t="shared" ca="1" si="25"/>
        <v>-17845.010000000002</v>
      </c>
      <c r="CZ19" s="31">
        <f t="shared" ca="1" si="25"/>
        <v>-17276.97</v>
      </c>
      <c r="DA19" s="31">
        <f t="shared" ca="1" si="25"/>
        <v>-113173.18000000001</v>
      </c>
      <c r="DB19" s="31">
        <f t="shared" ca="1" si="25"/>
        <v>-37123.64</v>
      </c>
      <c r="DC19" s="31">
        <f t="shared" ca="1" si="25"/>
        <v>-30816.299999999996</v>
      </c>
      <c r="DD19" s="31">
        <f t="shared" ca="1" si="25"/>
        <v>-23320.190000000002</v>
      </c>
      <c r="DE19" s="31">
        <f t="shared" ca="1" si="25"/>
        <v>-17140.21</v>
      </c>
      <c r="DF19" s="31">
        <f t="shared" ca="1" si="25"/>
        <v>-14268.399999999998</v>
      </c>
      <c r="DG19" s="31">
        <f t="shared" ca="1" si="25"/>
        <v>-28221.070000000003</v>
      </c>
      <c r="DH19" s="31">
        <f t="shared" ca="1" si="25"/>
        <v>-36540.449999999997</v>
      </c>
      <c r="DI19" s="32">
        <f t="shared" ca="1" si="22"/>
        <v>-1157.8699999999999</v>
      </c>
      <c r="DJ19" s="32">
        <f t="shared" ca="1" si="19"/>
        <v>-951.18</v>
      </c>
      <c r="DK19" s="32">
        <f t="shared" ca="1" si="19"/>
        <v>-892.25</v>
      </c>
      <c r="DL19" s="32">
        <f t="shared" ca="1" si="19"/>
        <v>-863.85</v>
      </c>
      <c r="DM19" s="32">
        <f t="shared" ca="1" si="19"/>
        <v>-5658.66</v>
      </c>
      <c r="DN19" s="32">
        <f t="shared" ca="1" si="19"/>
        <v>-1856.18</v>
      </c>
      <c r="DO19" s="32">
        <f t="shared" ca="1" si="19"/>
        <v>-1540.82</v>
      </c>
      <c r="DP19" s="32">
        <f t="shared" ca="1" si="19"/>
        <v>-1166.01</v>
      </c>
      <c r="DQ19" s="32">
        <f t="shared" ca="1" si="19"/>
        <v>-857.01</v>
      </c>
      <c r="DR19" s="32">
        <f t="shared" ca="1" si="19"/>
        <v>-713.42</v>
      </c>
      <c r="DS19" s="32">
        <f t="shared" ca="1" si="19"/>
        <v>-1411.05</v>
      </c>
      <c r="DT19" s="32">
        <f t="shared" ca="1" si="19"/>
        <v>-1827.02</v>
      </c>
      <c r="DU19" s="31">
        <f t="shared" ca="1" si="23"/>
        <v>-6851.57</v>
      </c>
      <c r="DV19" s="31">
        <f t="shared" ca="1" si="20"/>
        <v>-5596.17</v>
      </c>
      <c r="DW19" s="31">
        <f t="shared" ca="1" si="20"/>
        <v>-5222.09</v>
      </c>
      <c r="DX19" s="31">
        <f t="shared" ca="1" si="20"/>
        <v>-5026.5200000000004</v>
      </c>
      <c r="DY19" s="31">
        <f t="shared" ca="1" si="20"/>
        <v>-32740.26</v>
      </c>
      <c r="DZ19" s="31">
        <f t="shared" ca="1" si="20"/>
        <v>-10676.57</v>
      </c>
      <c r="EA19" s="31">
        <f t="shared" ca="1" si="20"/>
        <v>-8805.6200000000008</v>
      </c>
      <c r="EB19" s="31">
        <f t="shared" ca="1" si="20"/>
        <v>-6614.12</v>
      </c>
      <c r="EC19" s="31">
        <f t="shared" ca="1" si="20"/>
        <v>-4824.95</v>
      </c>
      <c r="ED19" s="31">
        <f t="shared" ca="1" si="20"/>
        <v>-3984.29</v>
      </c>
      <c r="EE19" s="31">
        <f t="shared" ca="1" si="20"/>
        <v>-7814.5</v>
      </c>
      <c r="EF19" s="31">
        <f t="shared" ca="1" si="20"/>
        <v>-10035.57</v>
      </c>
      <c r="EG19" s="32">
        <f t="shared" ca="1" si="24"/>
        <v>-31166.91</v>
      </c>
      <c r="EH19" s="32">
        <f t="shared" ca="1" si="21"/>
        <v>-25570.940000000002</v>
      </c>
      <c r="EI19" s="32">
        <f t="shared" ca="1" si="21"/>
        <v>-23959.350000000002</v>
      </c>
      <c r="EJ19" s="32">
        <f t="shared" ca="1" si="21"/>
        <v>-23167.34</v>
      </c>
      <c r="EK19" s="32">
        <f t="shared" ca="1" si="21"/>
        <v>-151572.1</v>
      </c>
      <c r="EL19" s="32">
        <f t="shared" ca="1" si="21"/>
        <v>-49656.39</v>
      </c>
      <c r="EM19" s="32">
        <f t="shared" ca="1" si="21"/>
        <v>-41162.74</v>
      </c>
      <c r="EN19" s="32">
        <f t="shared" ca="1" si="21"/>
        <v>-31100.32</v>
      </c>
      <c r="EO19" s="32">
        <f t="shared" ca="1" si="21"/>
        <v>-22822.17</v>
      </c>
      <c r="EP19" s="32">
        <f t="shared" ca="1" si="21"/>
        <v>-18966.109999999997</v>
      </c>
      <c r="EQ19" s="32">
        <f t="shared" ca="1" si="21"/>
        <v>-37446.620000000003</v>
      </c>
      <c r="ER19" s="32">
        <f t="shared" ca="1" si="21"/>
        <v>-48403.039999999994</v>
      </c>
    </row>
    <row r="20" spans="1:148" x14ac:dyDescent="0.25">
      <c r="A20" t="s">
        <v>441</v>
      </c>
      <c r="B20" s="1" t="s">
        <v>139</v>
      </c>
      <c r="C20" t="str">
        <f t="shared" ca="1" si="1"/>
        <v>BCRK</v>
      </c>
      <c r="D20" t="str">
        <f t="shared" ca="1" si="2"/>
        <v>Bear Creek #1</v>
      </c>
      <c r="E20" s="51">
        <v>7261.6135611999998</v>
      </c>
      <c r="F20" s="51">
        <v>5872.4201045999998</v>
      </c>
      <c r="G20" s="51">
        <v>2167.6329694000001</v>
      </c>
      <c r="H20" s="51">
        <v>4212.3483302000004</v>
      </c>
      <c r="I20" s="51">
        <v>8484.2901884999992</v>
      </c>
      <c r="J20" s="51">
        <v>14600.5422229</v>
      </c>
      <c r="K20" s="51">
        <v>9367.4505267000004</v>
      </c>
      <c r="L20" s="51">
        <v>2456.9348927000001</v>
      </c>
      <c r="M20" s="51">
        <v>972.66068810000002</v>
      </c>
      <c r="N20" s="51">
        <v>190.21327959999999</v>
      </c>
      <c r="O20" s="51">
        <v>17455.840697700001</v>
      </c>
      <c r="P20" s="51">
        <v>15443.8832105</v>
      </c>
      <c r="Q20" s="32">
        <v>378212.75</v>
      </c>
      <c r="R20" s="32">
        <v>285547.71000000002</v>
      </c>
      <c r="S20" s="32">
        <v>175903.65</v>
      </c>
      <c r="T20" s="32">
        <v>296227.99</v>
      </c>
      <c r="U20" s="32">
        <v>2874643.66</v>
      </c>
      <c r="V20" s="32">
        <v>1225617.44</v>
      </c>
      <c r="W20" s="32">
        <v>595953.07999999996</v>
      </c>
      <c r="X20" s="32">
        <v>156202.19</v>
      </c>
      <c r="Y20" s="32">
        <v>43107.75</v>
      </c>
      <c r="Z20" s="32">
        <v>21494.83</v>
      </c>
      <c r="AA20" s="32">
        <v>949685.15</v>
      </c>
      <c r="AB20" s="32">
        <v>1089464.8400000001</v>
      </c>
      <c r="AC20" s="2">
        <v>-1.9</v>
      </c>
      <c r="AD20" s="2">
        <v>-1.9</v>
      </c>
      <c r="AE20" s="2">
        <v>-1.9</v>
      </c>
      <c r="AF20" s="2">
        <v>-1.9</v>
      </c>
      <c r="AG20" s="2">
        <v>-1.9</v>
      </c>
      <c r="AH20" s="2">
        <v>-1.9</v>
      </c>
      <c r="AI20" s="2">
        <v>-1.9</v>
      </c>
      <c r="AJ20" s="2">
        <v>-1.9</v>
      </c>
      <c r="AK20" s="2">
        <v>-1.9</v>
      </c>
      <c r="AL20" s="2">
        <v>-1.9</v>
      </c>
      <c r="AM20" s="2">
        <v>-1.9</v>
      </c>
      <c r="AN20" s="2">
        <v>-1.9</v>
      </c>
      <c r="AO20" s="33">
        <v>-7186.04</v>
      </c>
      <c r="AP20" s="33">
        <v>-5425.41</v>
      </c>
      <c r="AQ20" s="33">
        <v>-3342.17</v>
      </c>
      <c r="AR20" s="33">
        <v>-5628.33</v>
      </c>
      <c r="AS20" s="33">
        <v>-54618.23</v>
      </c>
      <c r="AT20" s="33">
        <v>-23286.73</v>
      </c>
      <c r="AU20" s="33">
        <v>-11323.11</v>
      </c>
      <c r="AV20" s="33">
        <v>-2967.84</v>
      </c>
      <c r="AW20" s="33">
        <v>-819.05</v>
      </c>
      <c r="AX20" s="33">
        <v>-408.4</v>
      </c>
      <c r="AY20" s="33">
        <v>-18044.02</v>
      </c>
      <c r="AZ20" s="33">
        <v>-20699.830000000002</v>
      </c>
      <c r="BA20" s="31">
        <f t="shared" si="3"/>
        <v>-567.32000000000005</v>
      </c>
      <c r="BB20" s="31">
        <f t="shared" si="3"/>
        <v>-428.32</v>
      </c>
      <c r="BC20" s="31">
        <f t="shared" si="3"/>
        <v>-263.86</v>
      </c>
      <c r="BD20" s="31">
        <f t="shared" si="3"/>
        <v>-236.98</v>
      </c>
      <c r="BE20" s="31">
        <f t="shared" si="3"/>
        <v>-2299.71</v>
      </c>
      <c r="BF20" s="31">
        <f t="shared" si="3"/>
        <v>-980.49</v>
      </c>
      <c r="BG20" s="31">
        <f t="shared" si="3"/>
        <v>2264.62</v>
      </c>
      <c r="BH20" s="31">
        <f t="shared" si="3"/>
        <v>593.57000000000005</v>
      </c>
      <c r="BI20" s="31">
        <f t="shared" si="3"/>
        <v>163.81</v>
      </c>
      <c r="BJ20" s="31">
        <f t="shared" si="3"/>
        <v>103.18</v>
      </c>
      <c r="BK20" s="31">
        <f t="shared" si="3"/>
        <v>4558.49</v>
      </c>
      <c r="BL20" s="31">
        <f t="shared" si="3"/>
        <v>5229.43</v>
      </c>
      <c r="BM20" s="6">
        <f t="shared" ca="1" si="4"/>
        <v>-8.8400000000000006E-2</v>
      </c>
      <c r="BN20" s="6">
        <f t="shared" ca="1" si="4"/>
        <v>-8.8400000000000006E-2</v>
      </c>
      <c r="BO20" s="6">
        <f t="shared" ca="1" si="4"/>
        <v>-8.8400000000000006E-2</v>
      </c>
      <c r="BP20" s="6">
        <f t="shared" ca="1" si="4"/>
        <v>-8.8400000000000006E-2</v>
      </c>
      <c r="BQ20" s="6">
        <f t="shared" ca="1" si="4"/>
        <v>-8.8400000000000006E-2</v>
      </c>
      <c r="BR20" s="6">
        <f t="shared" ca="1" si="4"/>
        <v>-8.8400000000000006E-2</v>
      </c>
      <c r="BS20" s="6">
        <f t="shared" ca="1" si="4"/>
        <v>-8.8400000000000006E-2</v>
      </c>
      <c r="BT20" s="6">
        <f t="shared" ca="1" si="4"/>
        <v>-8.8400000000000006E-2</v>
      </c>
      <c r="BU20" s="6">
        <f t="shared" ca="1" si="4"/>
        <v>-8.8400000000000006E-2</v>
      </c>
      <c r="BV20" s="6">
        <f t="shared" ca="1" si="4"/>
        <v>-8.8400000000000006E-2</v>
      </c>
      <c r="BW20" s="6">
        <f t="shared" ca="1" si="4"/>
        <v>-8.8400000000000006E-2</v>
      </c>
      <c r="BX20" s="6">
        <f t="shared" ca="1" si="4"/>
        <v>-8.8400000000000006E-2</v>
      </c>
      <c r="BY20" s="31">
        <f t="shared" ca="1" si="5"/>
        <v>-33434.01</v>
      </c>
      <c r="BZ20" s="31">
        <f t="shared" ca="1" si="5"/>
        <v>-25242.42</v>
      </c>
      <c r="CA20" s="31">
        <f t="shared" ca="1" si="5"/>
        <v>-15549.88</v>
      </c>
      <c r="CB20" s="31">
        <f t="shared" ca="1" si="5"/>
        <v>-26186.55</v>
      </c>
      <c r="CC20" s="31">
        <f t="shared" ca="1" si="5"/>
        <v>-254118.5</v>
      </c>
      <c r="CD20" s="31">
        <f t="shared" ca="1" si="5"/>
        <v>-108344.58</v>
      </c>
      <c r="CE20" s="31">
        <f t="shared" ca="1" si="5"/>
        <v>-52682.25</v>
      </c>
      <c r="CF20" s="31">
        <f t="shared" ca="1" si="5"/>
        <v>-13808.27</v>
      </c>
      <c r="CG20" s="31">
        <f t="shared" ca="1" si="5"/>
        <v>-3810.73</v>
      </c>
      <c r="CH20" s="31">
        <f t="shared" ca="1" si="5"/>
        <v>-1900.14</v>
      </c>
      <c r="CI20" s="31">
        <f t="shared" ca="1" si="5"/>
        <v>-83952.17</v>
      </c>
      <c r="CJ20" s="31">
        <f t="shared" ca="1" si="5"/>
        <v>-96308.69</v>
      </c>
      <c r="CK20" s="32">
        <f t="shared" ca="1" si="6"/>
        <v>756.43</v>
      </c>
      <c r="CL20" s="32">
        <f t="shared" ca="1" si="6"/>
        <v>571.1</v>
      </c>
      <c r="CM20" s="32">
        <f t="shared" ca="1" si="6"/>
        <v>351.81</v>
      </c>
      <c r="CN20" s="32">
        <f t="shared" ca="1" si="6"/>
        <v>592.46</v>
      </c>
      <c r="CO20" s="32">
        <f t="shared" ca="1" si="6"/>
        <v>5749.29</v>
      </c>
      <c r="CP20" s="32">
        <f t="shared" ca="1" si="6"/>
        <v>2451.23</v>
      </c>
      <c r="CQ20" s="32">
        <f t="shared" ca="1" si="6"/>
        <v>1191.9100000000001</v>
      </c>
      <c r="CR20" s="32">
        <f t="shared" ca="1" si="6"/>
        <v>312.39999999999998</v>
      </c>
      <c r="CS20" s="32">
        <f t="shared" ca="1" si="6"/>
        <v>86.22</v>
      </c>
      <c r="CT20" s="32">
        <f t="shared" ca="1" si="6"/>
        <v>42.99</v>
      </c>
      <c r="CU20" s="32">
        <f t="shared" ca="1" si="6"/>
        <v>1899.37</v>
      </c>
      <c r="CV20" s="32">
        <f t="shared" ca="1" si="6"/>
        <v>2178.9299999999998</v>
      </c>
      <c r="CW20" s="31">
        <f t="shared" ca="1" si="25"/>
        <v>-24924.22</v>
      </c>
      <c r="CX20" s="31">
        <f t="shared" ca="1" si="25"/>
        <v>-18817.59</v>
      </c>
      <c r="CY20" s="31">
        <f t="shared" ca="1" si="25"/>
        <v>-11592.039999999999</v>
      </c>
      <c r="CZ20" s="31">
        <f t="shared" ca="1" si="25"/>
        <v>-19728.780000000002</v>
      </c>
      <c r="DA20" s="31">
        <f t="shared" ca="1" si="25"/>
        <v>-191451.27</v>
      </c>
      <c r="DB20" s="31">
        <f t="shared" ca="1" si="25"/>
        <v>-81626.13</v>
      </c>
      <c r="DC20" s="31">
        <f t="shared" ca="1" si="25"/>
        <v>-42431.85</v>
      </c>
      <c r="DD20" s="31">
        <f t="shared" ca="1" si="25"/>
        <v>-11121.6</v>
      </c>
      <c r="DE20" s="31">
        <f t="shared" ca="1" si="25"/>
        <v>-3069.27</v>
      </c>
      <c r="DF20" s="31">
        <f t="shared" ca="1" si="25"/>
        <v>-1551.93</v>
      </c>
      <c r="DG20" s="31">
        <f t="shared" ca="1" si="25"/>
        <v>-68567.27</v>
      </c>
      <c r="DH20" s="31">
        <f t="shared" ca="1" si="25"/>
        <v>-78659.360000000015</v>
      </c>
      <c r="DI20" s="32">
        <f t="shared" ca="1" si="22"/>
        <v>-1246.21</v>
      </c>
      <c r="DJ20" s="32">
        <f t="shared" ca="1" si="19"/>
        <v>-940.88</v>
      </c>
      <c r="DK20" s="32">
        <f t="shared" ca="1" si="19"/>
        <v>-579.6</v>
      </c>
      <c r="DL20" s="32">
        <f t="shared" ca="1" si="19"/>
        <v>-986.44</v>
      </c>
      <c r="DM20" s="32">
        <f t="shared" ca="1" si="19"/>
        <v>-9572.56</v>
      </c>
      <c r="DN20" s="32">
        <f t="shared" ca="1" si="19"/>
        <v>-4081.31</v>
      </c>
      <c r="DO20" s="32">
        <f t="shared" ca="1" si="19"/>
        <v>-2121.59</v>
      </c>
      <c r="DP20" s="32">
        <f t="shared" ca="1" si="19"/>
        <v>-556.08000000000004</v>
      </c>
      <c r="DQ20" s="32">
        <f t="shared" ca="1" si="19"/>
        <v>-153.46</v>
      </c>
      <c r="DR20" s="32">
        <f t="shared" ca="1" si="19"/>
        <v>-77.599999999999994</v>
      </c>
      <c r="DS20" s="32">
        <f t="shared" ca="1" si="19"/>
        <v>-3428.36</v>
      </c>
      <c r="DT20" s="32">
        <f t="shared" ca="1" si="19"/>
        <v>-3932.97</v>
      </c>
      <c r="DU20" s="31">
        <f t="shared" ca="1" si="23"/>
        <v>-7374.3</v>
      </c>
      <c r="DV20" s="31">
        <f t="shared" ca="1" si="20"/>
        <v>-5535.57</v>
      </c>
      <c r="DW20" s="31">
        <f t="shared" ca="1" si="20"/>
        <v>-3392.25</v>
      </c>
      <c r="DX20" s="31">
        <f t="shared" ca="1" si="20"/>
        <v>-5739.84</v>
      </c>
      <c r="DY20" s="31">
        <f t="shared" ca="1" si="20"/>
        <v>-55385.599999999999</v>
      </c>
      <c r="DZ20" s="31">
        <f t="shared" ca="1" si="20"/>
        <v>-23475.25</v>
      </c>
      <c r="EA20" s="31">
        <f t="shared" ca="1" si="20"/>
        <v>-12124.71</v>
      </c>
      <c r="EB20" s="31">
        <f t="shared" ca="1" si="20"/>
        <v>-3154.33</v>
      </c>
      <c r="EC20" s="31">
        <f t="shared" ca="1" si="20"/>
        <v>-864</v>
      </c>
      <c r="ED20" s="31">
        <f t="shared" ca="1" si="20"/>
        <v>-433.36</v>
      </c>
      <c r="EE20" s="31">
        <f t="shared" ca="1" si="20"/>
        <v>-18986.490000000002</v>
      </c>
      <c r="EF20" s="31">
        <f t="shared" ca="1" si="20"/>
        <v>-21603.23</v>
      </c>
      <c r="EG20" s="32">
        <f t="shared" ca="1" si="24"/>
        <v>-33544.730000000003</v>
      </c>
      <c r="EH20" s="32">
        <f t="shared" ca="1" si="21"/>
        <v>-25294.04</v>
      </c>
      <c r="EI20" s="32">
        <f t="shared" ca="1" si="21"/>
        <v>-15563.89</v>
      </c>
      <c r="EJ20" s="32">
        <f t="shared" ca="1" si="21"/>
        <v>-26455.06</v>
      </c>
      <c r="EK20" s="32">
        <f t="shared" ca="1" si="21"/>
        <v>-256409.43</v>
      </c>
      <c r="EL20" s="32">
        <f t="shared" ca="1" si="21"/>
        <v>-109182.69</v>
      </c>
      <c r="EM20" s="32">
        <f t="shared" ca="1" si="21"/>
        <v>-56678.15</v>
      </c>
      <c r="EN20" s="32">
        <f t="shared" ca="1" si="21"/>
        <v>-14832.01</v>
      </c>
      <c r="EO20" s="32">
        <f t="shared" ca="1" si="21"/>
        <v>-4086.73</v>
      </c>
      <c r="EP20" s="32">
        <f t="shared" ca="1" si="21"/>
        <v>-2062.89</v>
      </c>
      <c r="EQ20" s="32">
        <f t="shared" ca="1" si="21"/>
        <v>-90982.12000000001</v>
      </c>
      <c r="ER20" s="32">
        <f t="shared" ca="1" si="21"/>
        <v>-104195.56000000001</v>
      </c>
    </row>
    <row r="21" spans="1:148" x14ac:dyDescent="0.25">
      <c r="A21" t="s">
        <v>440</v>
      </c>
      <c r="B21" s="1" t="s">
        <v>123</v>
      </c>
      <c r="C21" t="str">
        <f t="shared" ca="1" si="1"/>
        <v>BIG</v>
      </c>
      <c r="D21" t="str">
        <f t="shared" ca="1" si="2"/>
        <v>Bighorn Hydro Facility</v>
      </c>
      <c r="E21" s="51">
        <v>25970.399552999999</v>
      </c>
      <c r="F21" s="51">
        <v>24731.080619</v>
      </c>
      <c r="G21" s="51">
        <v>25584.146337999999</v>
      </c>
      <c r="H21" s="51">
        <v>25696.672497</v>
      </c>
      <c r="I21" s="51">
        <v>24656.844858100001</v>
      </c>
      <c r="J21" s="51">
        <v>23236.060141999998</v>
      </c>
      <c r="K21" s="51">
        <v>24895.697985999999</v>
      </c>
      <c r="L21" s="51">
        <v>25510.32862</v>
      </c>
      <c r="M21" s="51">
        <v>21970.6044186</v>
      </c>
      <c r="N21" s="51">
        <v>26463.617065999999</v>
      </c>
      <c r="O21" s="51">
        <v>34791.510109000003</v>
      </c>
      <c r="P21" s="51">
        <v>37618.181551000001</v>
      </c>
      <c r="Q21" s="32">
        <v>1171477.96</v>
      </c>
      <c r="R21" s="32">
        <v>1124305.58</v>
      </c>
      <c r="S21" s="32">
        <v>975396.3</v>
      </c>
      <c r="T21" s="32">
        <v>1328764.69</v>
      </c>
      <c r="U21" s="32">
        <v>3999680.61</v>
      </c>
      <c r="V21" s="32">
        <v>1533578.28</v>
      </c>
      <c r="W21" s="32">
        <v>1050304.1299999999</v>
      </c>
      <c r="X21" s="32">
        <v>1052647.3400000001</v>
      </c>
      <c r="Y21" s="32">
        <v>621590.03</v>
      </c>
      <c r="Z21" s="32">
        <v>860868.81</v>
      </c>
      <c r="AA21" s="32">
        <v>2014813.98</v>
      </c>
      <c r="AB21" s="32">
        <v>2548898.9300000002</v>
      </c>
      <c r="AC21" s="2">
        <v>2</v>
      </c>
      <c r="AD21" s="2">
        <v>2</v>
      </c>
      <c r="AE21" s="2">
        <v>2</v>
      </c>
      <c r="AF21" s="2">
        <v>2</v>
      </c>
      <c r="AG21" s="2">
        <v>2</v>
      </c>
      <c r="AH21" s="2">
        <v>2</v>
      </c>
      <c r="AI21" s="2">
        <v>2</v>
      </c>
      <c r="AJ21" s="2">
        <v>2</v>
      </c>
      <c r="AK21" s="2">
        <v>2</v>
      </c>
      <c r="AL21" s="2">
        <v>2</v>
      </c>
      <c r="AM21" s="2">
        <v>2</v>
      </c>
      <c r="AN21" s="2">
        <v>2</v>
      </c>
      <c r="AO21" s="33">
        <v>23429.56</v>
      </c>
      <c r="AP21" s="33">
        <v>22486.11</v>
      </c>
      <c r="AQ21" s="33">
        <v>19507.93</v>
      </c>
      <c r="AR21" s="33">
        <v>26575.29</v>
      </c>
      <c r="AS21" s="33">
        <v>79993.61</v>
      </c>
      <c r="AT21" s="33">
        <v>30671.57</v>
      </c>
      <c r="AU21" s="33">
        <v>21006.080000000002</v>
      </c>
      <c r="AV21" s="33">
        <v>21052.95</v>
      </c>
      <c r="AW21" s="33">
        <v>12431.8</v>
      </c>
      <c r="AX21" s="33">
        <v>17217.38</v>
      </c>
      <c r="AY21" s="33">
        <v>40296.28</v>
      </c>
      <c r="AZ21" s="33">
        <v>50977.98</v>
      </c>
      <c r="BA21" s="31">
        <f t="shared" ref="BA21:BL42" si="26">ROUND(Q21*BA$3,2)</f>
        <v>-1757.22</v>
      </c>
      <c r="BB21" s="31">
        <f t="shared" si="26"/>
        <v>-1686.46</v>
      </c>
      <c r="BC21" s="31">
        <f t="shared" si="26"/>
        <v>-1463.09</v>
      </c>
      <c r="BD21" s="31">
        <f t="shared" si="26"/>
        <v>-1063.01</v>
      </c>
      <c r="BE21" s="31">
        <f t="shared" si="26"/>
        <v>-3199.74</v>
      </c>
      <c r="BF21" s="31">
        <f t="shared" si="26"/>
        <v>-1226.8599999999999</v>
      </c>
      <c r="BG21" s="31">
        <f t="shared" si="26"/>
        <v>3991.16</v>
      </c>
      <c r="BH21" s="31">
        <f t="shared" si="26"/>
        <v>4000.06</v>
      </c>
      <c r="BI21" s="31">
        <f t="shared" si="26"/>
        <v>2362.04</v>
      </c>
      <c r="BJ21" s="31">
        <f t="shared" si="26"/>
        <v>4132.17</v>
      </c>
      <c r="BK21" s="31">
        <f t="shared" si="26"/>
        <v>9671.11</v>
      </c>
      <c r="BL21" s="31">
        <f t="shared" si="26"/>
        <v>12234.71</v>
      </c>
      <c r="BM21" s="6">
        <f t="shared" ref="BM21:BX42" ca="1" si="27">VLOOKUP($C21,LossFactorLookup,3,FALSE)</f>
        <v>-3.09E-2</v>
      </c>
      <c r="BN21" s="6">
        <f t="shared" ca="1" si="27"/>
        <v>-3.09E-2</v>
      </c>
      <c r="BO21" s="6">
        <f t="shared" ca="1" si="27"/>
        <v>-3.09E-2</v>
      </c>
      <c r="BP21" s="6">
        <f t="shared" ca="1" si="27"/>
        <v>-3.09E-2</v>
      </c>
      <c r="BQ21" s="6">
        <f t="shared" ca="1" si="27"/>
        <v>-3.09E-2</v>
      </c>
      <c r="BR21" s="6">
        <f t="shared" ca="1" si="27"/>
        <v>-3.09E-2</v>
      </c>
      <c r="BS21" s="6">
        <f t="shared" ca="1" si="27"/>
        <v>-3.09E-2</v>
      </c>
      <c r="BT21" s="6">
        <f t="shared" ca="1" si="27"/>
        <v>-3.09E-2</v>
      </c>
      <c r="BU21" s="6">
        <f t="shared" ca="1" si="27"/>
        <v>-3.09E-2</v>
      </c>
      <c r="BV21" s="6">
        <f t="shared" ca="1" si="27"/>
        <v>-3.09E-2</v>
      </c>
      <c r="BW21" s="6">
        <f t="shared" ca="1" si="27"/>
        <v>-3.09E-2</v>
      </c>
      <c r="BX21" s="6">
        <f t="shared" ca="1" si="27"/>
        <v>-3.09E-2</v>
      </c>
      <c r="BY21" s="31">
        <f t="shared" ca="1" si="5"/>
        <v>-36198.67</v>
      </c>
      <c r="BZ21" s="31">
        <f t="shared" ca="1" si="5"/>
        <v>-34741.040000000001</v>
      </c>
      <c r="CA21" s="31">
        <f t="shared" ca="1" si="5"/>
        <v>-30139.75</v>
      </c>
      <c r="CB21" s="31">
        <f t="shared" ca="1" si="5"/>
        <v>-41058.83</v>
      </c>
      <c r="CC21" s="31">
        <f t="shared" ca="1" si="5"/>
        <v>-123590.13</v>
      </c>
      <c r="CD21" s="31">
        <f t="shared" ca="1" si="5"/>
        <v>-47387.57</v>
      </c>
      <c r="CE21" s="31">
        <f t="shared" ca="1" si="5"/>
        <v>-32454.400000000001</v>
      </c>
      <c r="CF21" s="31">
        <f t="shared" ca="1" si="5"/>
        <v>-32526.799999999999</v>
      </c>
      <c r="CG21" s="31">
        <f t="shared" ca="1" si="5"/>
        <v>-19207.13</v>
      </c>
      <c r="CH21" s="31">
        <f t="shared" ca="1" si="5"/>
        <v>-26600.85</v>
      </c>
      <c r="CI21" s="31">
        <f t="shared" ca="1" si="5"/>
        <v>-62257.75</v>
      </c>
      <c r="CJ21" s="31">
        <f t="shared" ca="1" si="5"/>
        <v>-78760.98</v>
      </c>
      <c r="CK21" s="32">
        <f t="shared" ref="CK21:CV42" ca="1" si="28">ROUND(Q21*$CV$3,2)</f>
        <v>2342.96</v>
      </c>
      <c r="CL21" s="32">
        <f t="shared" ca="1" si="28"/>
        <v>2248.61</v>
      </c>
      <c r="CM21" s="32">
        <f t="shared" ca="1" si="28"/>
        <v>1950.79</v>
      </c>
      <c r="CN21" s="32">
        <f t="shared" ca="1" si="28"/>
        <v>2657.53</v>
      </c>
      <c r="CO21" s="32">
        <f t="shared" ca="1" si="28"/>
        <v>7999.36</v>
      </c>
      <c r="CP21" s="32">
        <f t="shared" ca="1" si="28"/>
        <v>3067.16</v>
      </c>
      <c r="CQ21" s="32">
        <f t="shared" ca="1" si="28"/>
        <v>2100.61</v>
      </c>
      <c r="CR21" s="32">
        <f t="shared" ca="1" si="28"/>
        <v>2105.29</v>
      </c>
      <c r="CS21" s="32">
        <f t="shared" ca="1" si="28"/>
        <v>1243.18</v>
      </c>
      <c r="CT21" s="32">
        <f t="shared" ca="1" si="28"/>
        <v>1721.74</v>
      </c>
      <c r="CU21" s="32">
        <f t="shared" ca="1" si="28"/>
        <v>4029.63</v>
      </c>
      <c r="CV21" s="32">
        <f t="shared" ca="1" si="28"/>
        <v>5097.8</v>
      </c>
      <c r="CW21" s="31">
        <f t="shared" ca="1" si="25"/>
        <v>-55528.05</v>
      </c>
      <c r="CX21" s="31">
        <f t="shared" ca="1" si="25"/>
        <v>-53292.08</v>
      </c>
      <c r="CY21" s="31">
        <f t="shared" ca="1" si="25"/>
        <v>-46233.8</v>
      </c>
      <c r="CZ21" s="31">
        <f t="shared" ca="1" si="25"/>
        <v>-63913.58</v>
      </c>
      <c r="DA21" s="31">
        <f t="shared" ca="1" si="25"/>
        <v>-192384.64000000001</v>
      </c>
      <c r="DB21" s="31">
        <f t="shared" ca="1" si="25"/>
        <v>-73765.12000000001</v>
      </c>
      <c r="DC21" s="31">
        <f t="shared" ca="1" si="25"/>
        <v>-55351.03</v>
      </c>
      <c r="DD21" s="31">
        <f t="shared" ca="1" si="25"/>
        <v>-55474.52</v>
      </c>
      <c r="DE21" s="31">
        <f t="shared" ca="1" si="25"/>
        <v>-32757.79</v>
      </c>
      <c r="DF21" s="31">
        <f t="shared" ca="1" si="25"/>
        <v>-46228.659999999996</v>
      </c>
      <c r="DG21" s="31">
        <f t="shared" ca="1" si="25"/>
        <v>-108195.51</v>
      </c>
      <c r="DH21" s="31">
        <f t="shared" ca="1" si="25"/>
        <v>-136875.87</v>
      </c>
      <c r="DI21" s="32">
        <f t="shared" ca="1" si="22"/>
        <v>-2776.4</v>
      </c>
      <c r="DJ21" s="32">
        <f t="shared" ca="1" si="22"/>
        <v>-2664.6</v>
      </c>
      <c r="DK21" s="32">
        <f t="shared" ca="1" si="22"/>
        <v>-2311.69</v>
      </c>
      <c r="DL21" s="32">
        <f t="shared" ca="1" si="22"/>
        <v>-3195.68</v>
      </c>
      <c r="DM21" s="32">
        <f t="shared" ca="1" si="22"/>
        <v>-9619.23</v>
      </c>
      <c r="DN21" s="32">
        <f t="shared" ca="1" si="22"/>
        <v>-3688.26</v>
      </c>
      <c r="DO21" s="32">
        <f t="shared" ca="1" si="22"/>
        <v>-2767.55</v>
      </c>
      <c r="DP21" s="32">
        <f t="shared" ca="1" si="22"/>
        <v>-2773.73</v>
      </c>
      <c r="DQ21" s="32">
        <f t="shared" ca="1" si="22"/>
        <v>-1637.89</v>
      </c>
      <c r="DR21" s="32">
        <f t="shared" ca="1" si="22"/>
        <v>-2311.4299999999998</v>
      </c>
      <c r="DS21" s="32">
        <f t="shared" ca="1" si="22"/>
        <v>-5409.78</v>
      </c>
      <c r="DT21" s="32">
        <f t="shared" ca="1" si="22"/>
        <v>-6843.79</v>
      </c>
      <c r="DU21" s="31">
        <f t="shared" ca="1" si="23"/>
        <v>-16429.02</v>
      </c>
      <c r="DV21" s="31">
        <f t="shared" ca="1" si="23"/>
        <v>-15676.94</v>
      </c>
      <c r="DW21" s="31">
        <f t="shared" ca="1" si="23"/>
        <v>-13529.67</v>
      </c>
      <c r="DX21" s="31">
        <f t="shared" ca="1" si="23"/>
        <v>-18594.84</v>
      </c>
      <c r="DY21" s="31">
        <f t="shared" ca="1" si="23"/>
        <v>-55655.62</v>
      </c>
      <c r="DZ21" s="31">
        <f t="shared" ca="1" si="23"/>
        <v>-21214.47</v>
      </c>
      <c r="EA21" s="31">
        <f t="shared" ca="1" si="23"/>
        <v>-15816.31</v>
      </c>
      <c r="EB21" s="31">
        <f t="shared" ca="1" si="23"/>
        <v>-15733.81</v>
      </c>
      <c r="EC21" s="31">
        <f t="shared" ca="1" si="23"/>
        <v>-9221.2800000000007</v>
      </c>
      <c r="ED21" s="31">
        <f t="shared" ca="1" si="23"/>
        <v>-12908.83</v>
      </c>
      <c r="EE21" s="31">
        <f t="shared" ca="1" si="23"/>
        <v>-29959.67</v>
      </c>
      <c r="EF21" s="31">
        <f t="shared" ca="1" si="23"/>
        <v>-37591.97</v>
      </c>
      <c r="EG21" s="32">
        <f t="shared" ca="1" si="24"/>
        <v>-74733.47</v>
      </c>
      <c r="EH21" s="32">
        <f t="shared" ca="1" si="24"/>
        <v>-71633.62</v>
      </c>
      <c r="EI21" s="32">
        <f t="shared" ca="1" si="24"/>
        <v>-62075.16</v>
      </c>
      <c r="EJ21" s="32">
        <f t="shared" ca="1" si="24"/>
        <v>-85704.099999999991</v>
      </c>
      <c r="EK21" s="32">
        <f t="shared" ca="1" si="24"/>
        <v>-257659.49000000002</v>
      </c>
      <c r="EL21" s="32">
        <f t="shared" ca="1" si="24"/>
        <v>-98667.85</v>
      </c>
      <c r="EM21" s="32">
        <f t="shared" ca="1" si="24"/>
        <v>-73934.89</v>
      </c>
      <c r="EN21" s="32">
        <f t="shared" ca="1" si="24"/>
        <v>-73982.06</v>
      </c>
      <c r="EO21" s="32">
        <f t="shared" ca="1" si="24"/>
        <v>-43616.959999999999</v>
      </c>
      <c r="EP21" s="32">
        <f t="shared" ca="1" si="24"/>
        <v>-61448.92</v>
      </c>
      <c r="EQ21" s="32">
        <f t="shared" ca="1" si="24"/>
        <v>-143564.96</v>
      </c>
      <c r="ER21" s="32">
        <f t="shared" ca="1" si="24"/>
        <v>-181311.63</v>
      </c>
    </row>
    <row r="22" spans="1:148" x14ac:dyDescent="0.25">
      <c r="A22" t="s">
        <v>440</v>
      </c>
      <c r="B22" s="1" t="s">
        <v>124</v>
      </c>
      <c r="C22" t="str">
        <f t="shared" ca="1" si="1"/>
        <v>BPW</v>
      </c>
      <c r="D22" t="str">
        <f t="shared" ca="1" si="2"/>
        <v>Bearspaw Hydro Facility</v>
      </c>
      <c r="E22" s="51">
        <v>4493.8844749999998</v>
      </c>
      <c r="F22" s="51">
        <v>3786.6313811999999</v>
      </c>
      <c r="G22" s="51">
        <v>3990.4300579999999</v>
      </c>
      <c r="H22" s="51">
        <v>3693.3719510000001</v>
      </c>
      <c r="I22" s="51">
        <v>5583.4876488</v>
      </c>
      <c r="J22" s="51">
        <v>9367.2849609999994</v>
      </c>
      <c r="K22" s="51">
        <v>8963.3642029000002</v>
      </c>
      <c r="L22" s="51">
        <v>6726.9614419999998</v>
      </c>
      <c r="M22" s="51">
        <v>4805.8431680000003</v>
      </c>
      <c r="N22" s="51">
        <v>3257.4730282999999</v>
      </c>
      <c r="O22" s="51">
        <v>4553.3782664</v>
      </c>
      <c r="P22" s="51">
        <v>4872.1054819000001</v>
      </c>
      <c r="Q22" s="32">
        <v>195208.56</v>
      </c>
      <c r="R22" s="32">
        <v>165305.42000000001</v>
      </c>
      <c r="S22" s="32">
        <v>142689.69</v>
      </c>
      <c r="T22" s="32">
        <v>187840.28</v>
      </c>
      <c r="U22" s="32">
        <v>583298.39</v>
      </c>
      <c r="V22" s="32">
        <v>541676.88</v>
      </c>
      <c r="W22" s="32">
        <v>351264.78</v>
      </c>
      <c r="X22" s="32">
        <v>257594.76</v>
      </c>
      <c r="Y22" s="32">
        <v>135147.10999999999</v>
      </c>
      <c r="Z22" s="32">
        <v>99526.48</v>
      </c>
      <c r="AA22" s="32">
        <v>198487.73</v>
      </c>
      <c r="AB22" s="32">
        <v>289475.24</v>
      </c>
      <c r="AC22" s="2">
        <v>-0.74</v>
      </c>
      <c r="AD22" s="2">
        <v>-0.74</v>
      </c>
      <c r="AE22" s="2">
        <v>-0.74</v>
      </c>
      <c r="AF22" s="2">
        <v>-0.74</v>
      </c>
      <c r="AG22" s="2">
        <v>-0.74</v>
      </c>
      <c r="AH22" s="2">
        <v>-0.74</v>
      </c>
      <c r="AI22" s="2">
        <v>-0.74</v>
      </c>
      <c r="AJ22" s="2">
        <v>-0.74</v>
      </c>
      <c r="AK22" s="2">
        <v>-0.74</v>
      </c>
      <c r="AL22" s="2">
        <v>-0.74</v>
      </c>
      <c r="AM22" s="2">
        <v>-0.74</v>
      </c>
      <c r="AN22" s="2">
        <v>-0.74</v>
      </c>
      <c r="AO22" s="33">
        <v>-1444.54</v>
      </c>
      <c r="AP22" s="33">
        <v>-1223.26</v>
      </c>
      <c r="AQ22" s="33">
        <v>-1055.9000000000001</v>
      </c>
      <c r="AR22" s="33">
        <v>-1390.02</v>
      </c>
      <c r="AS22" s="33">
        <v>-4316.41</v>
      </c>
      <c r="AT22" s="33">
        <v>-4008.41</v>
      </c>
      <c r="AU22" s="33">
        <v>-2599.36</v>
      </c>
      <c r="AV22" s="33">
        <v>-1906.2</v>
      </c>
      <c r="AW22" s="33">
        <v>-1000.09</v>
      </c>
      <c r="AX22" s="33">
        <v>-736.5</v>
      </c>
      <c r="AY22" s="33">
        <v>-1468.81</v>
      </c>
      <c r="AZ22" s="33">
        <v>-2142.12</v>
      </c>
      <c r="BA22" s="31">
        <f t="shared" si="26"/>
        <v>-292.81</v>
      </c>
      <c r="BB22" s="31">
        <f t="shared" si="26"/>
        <v>-247.96</v>
      </c>
      <c r="BC22" s="31">
        <f t="shared" si="26"/>
        <v>-214.03</v>
      </c>
      <c r="BD22" s="31">
        <f t="shared" si="26"/>
        <v>-150.27000000000001</v>
      </c>
      <c r="BE22" s="31">
        <f t="shared" si="26"/>
        <v>-466.64</v>
      </c>
      <c r="BF22" s="31">
        <f t="shared" si="26"/>
        <v>-433.34</v>
      </c>
      <c r="BG22" s="31">
        <f t="shared" si="26"/>
        <v>1334.81</v>
      </c>
      <c r="BH22" s="31">
        <f t="shared" si="26"/>
        <v>978.86</v>
      </c>
      <c r="BI22" s="31">
        <f t="shared" si="26"/>
        <v>513.55999999999995</v>
      </c>
      <c r="BJ22" s="31">
        <f t="shared" si="26"/>
        <v>477.73</v>
      </c>
      <c r="BK22" s="31">
        <f t="shared" si="26"/>
        <v>952.74</v>
      </c>
      <c r="BL22" s="31">
        <f t="shared" si="26"/>
        <v>1389.48</v>
      </c>
      <c r="BM22" s="6">
        <f t="shared" ca="1" si="27"/>
        <v>-4.4400000000000002E-2</v>
      </c>
      <c r="BN22" s="6">
        <f t="shared" ca="1" si="27"/>
        <v>-4.4400000000000002E-2</v>
      </c>
      <c r="BO22" s="6">
        <f t="shared" ca="1" si="27"/>
        <v>-4.4400000000000002E-2</v>
      </c>
      <c r="BP22" s="6">
        <f t="shared" ca="1" si="27"/>
        <v>-4.4400000000000002E-2</v>
      </c>
      <c r="BQ22" s="6">
        <f t="shared" ca="1" si="27"/>
        <v>-4.4400000000000002E-2</v>
      </c>
      <c r="BR22" s="6">
        <f t="shared" ca="1" si="27"/>
        <v>-4.4400000000000002E-2</v>
      </c>
      <c r="BS22" s="6">
        <f t="shared" ca="1" si="27"/>
        <v>-4.4400000000000002E-2</v>
      </c>
      <c r="BT22" s="6">
        <f t="shared" ca="1" si="27"/>
        <v>-4.4400000000000002E-2</v>
      </c>
      <c r="BU22" s="6">
        <f t="shared" ca="1" si="27"/>
        <v>-4.4400000000000002E-2</v>
      </c>
      <c r="BV22" s="6">
        <f t="shared" ca="1" si="27"/>
        <v>-4.4400000000000002E-2</v>
      </c>
      <c r="BW22" s="6">
        <f t="shared" ca="1" si="27"/>
        <v>-4.4400000000000002E-2</v>
      </c>
      <c r="BX22" s="6">
        <f t="shared" ca="1" si="27"/>
        <v>-4.4400000000000002E-2</v>
      </c>
      <c r="BY22" s="31">
        <f t="shared" ca="1" si="5"/>
        <v>-8667.26</v>
      </c>
      <c r="BZ22" s="31">
        <f t="shared" ca="1" si="5"/>
        <v>-7339.56</v>
      </c>
      <c r="CA22" s="31">
        <f t="shared" ca="1" si="5"/>
        <v>-6335.42</v>
      </c>
      <c r="CB22" s="31">
        <f t="shared" ca="1" si="5"/>
        <v>-8340.11</v>
      </c>
      <c r="CC22" s="31">
        <f t="shared" ca="1" si="5"/>
        <v>-25898.45</v>
      </c>
      <c r="CD22" s="31">
        <f t="shared" ca="1" si="5"/>
        <v>-24050.45</v>
      </c>
      <c r="CE22" s="31">
        <f t="shared" ca="1" si="5"/>
        <v>-15596.16</v>
      </c>
      <c r="CF22" s="31">
        <f t="shared" ca="1" si="5"/>
        <v>-11437.21</v>
      </c>
      <c r="CG22" s="31">
        <f t="shared" ca="1" si="5"/>
        <v>-6000.53</v>
      </c>
      <c r="CH22" s="31">
        <f t="shared" ca="1" si="5"/>
        <v>-4418.9799999999996</v>
      </c>
      <c r="CI22" s="31">
        <f t="shared" ca="1" si="5"/>
        <v>-8812.86</v>
      </c>
      <c r="CJ22" s="31">
        <f t="shared" ca="1" si="5"/>
        <v>-12852.7</v>
      </c>
      <c r="CK22" s="32">
        <f t="shared" ca="1" si="28"/>
        <v>390.42</v>
      </c>
      <c r="CL22" s="32">
        <f t="shared" ca="1" si="28"/>
        <v>330.61</v>
      </c>
      <c r="CM22" s="32">
        <f t="shared" ca="1" si="28"/>
        <v>285.38</v>
      </c>
      <c r="CN22" s="32">
        <f t="shared" ca="1" si="28"/>
        <v>375.68</v>
      </c>
      <c r="CO22" s="32">
        <f t="shared" ca="1" si="28"/>
        <v>1166.5999999999999</v>
      </c>
      <c r="CP22" s="32">
        <f t="shared" ca="1" si="28"/>
        <v>1083.3499999999999</v>
      </c>
      <c r="CQ22" s="32">
        <f t="shared" ca="1" si="28"/>
        <v>702.53</v>
      </c>
      <c r="CR22" s="32">
        <f t="shared" ca="1" si="28"/>
        <v>515.19000000000005</v>
      </c>
      <c r="CS22" s="32">
        <f t="shared" ca="1" si="28"/>
        <v>270.29000000000002</v>
      </c>
      <c r="CT22" s="32">
        <f t="shared" ca="1" si="28"/>
        <v>199.05</v>
      </c>
      <c r="CU22" s="32">
        <f t="shared" ca="1" si="28"/>
        <v>396.98</v>
      </c>
      <c r="CV22" s="32">
        <f t="shared" ca="1" si="28"/>
        <v>578.95000000000005</v>
      </c>
      <c r="CW22" s="31">
        <f t="shared" ca="1" si="25"/>
        <v>-6539.49</v>
      </c>
      <c r="CX22" s="31">
        <f t="shared" ca="1" si="25"/>
        <v>-5537.7300000000005</v>
      </c>
      <c r="CY22" s="31">
        <f t="shared" ca="1" si="25"/>
        <v>-4780.1099999999997</v>
      </c>
      <c r="CZ22" s="31">
        <f t="shared" ca="1" si="25"/>
        <v>-6424.1399999999994</v>
      </c>
      <c r="DA22" s="31">
        <f t="shared" ca="1" si="25"/>
        <v>-19948.800000000003</v>
      </c>
      <c r="DB22" s="31">
        <f t="shared" ca="1" si="25"/>
        <v>-18525.350000000002</v>
      </c>
      <c r="DC22" s="31">
        <f t="shared" ca="1" si="25"/>
        <v>-13629.079999999998</v>
      </c>
      <c r="DD22" s="31">
        <f t="shared" ca="1" si="25"/>
        <v>-9994.6799999999985</v>
      </c>
      <c r="DE22" s="31">
        <f t="shared" ca="1" si="25"/>
        <v>-5243.7099999999991</v>
      </c>
      <c r="DF22" s="31">
        <f t="shared" ca="1" si="25"/>
        <v>-3961.1599999999994</v>
      </c>
      <c r="DG22" s="31">
        <f t="shared" ca="1" si="25"/>
        <v>-7899.8100000000013</v>
      </c>
      <c r="DH22" s="31">
        <f t="shared" ca="1" si="25"/>
        <v>-11521.11</v>
      </c>
      <c r="DI22" s="32">
        <f t="shared" ca="1" si="22"/>
        <v>-326.97000000000003</v>
      </c>
      <c r="DJ22" s="32">
        <f t="shared" ca="1" si="22"/>
        <v>-276.89</v>
      </c>
      <c r="DK22" s="32">
        <f t="shared" ca="1" si="22"/>
        <v>-239.01</v>
      </c>
      <c r="DL22" s="32">
        <f t="shared" ca="1" si="22"/>
        <v>-321.20999999999998</v>
      </c>
      <c r="DM22" s="32">
        <f t="shared" ca="1" si="22"/>
        <v>-997.44</v>
      </c>
      <c r="DN22" s="32">
        <f t="shared" ca="1" si="22"/>
        <v>-926.27</v>
      </c>
      <c r="DO22" s="32">
        <f t="shared" ca="1" si="22"/>
        <v>-681.45</v>
      </c>
      <c r="DP22" s="32">
        <f t="shared" ca="1" si="22"/>
        <v>-499.73</v>
      </c>
      <c r="DQ22" s="32">
        <f t="shared" ca="1" si="22"/>
        <v>-262.19</v>
      </c>
      <c r="DR22" s="32">
        <f t="shared" ca="1" si="22"/>
        <v>-198.06</v>
      </c>
      <c r="DS22" s="32">
        <f t="shared" ca="1" si="22"/>
        <v>-394.99</v>
      </c>
      <c r="DT22" s="32">
        <f t="shared" ca="1" si="22"/>
        <v>-576.05999999999995</v>
      </c>
      <c r="DU22" s="31">
        <f t="shared" ca="1" si="23"/>
        <v>-1934.83</v>
      </c>
      <c r="DV22" s="31">
        <f t="shared" ca="1" si="23"/>
        <v>-1629.04</v>
      </c>
      <c r="DW22" s="31">
        <f t="shared" ca="1" si="23"/>
        <v>-1398.83</v>
      </c>
      <c r="DX22" s="31">
        <f t="shared" ca="1" si="23"/>
        <v>-1869.02</v>
      </c>
      <c r="DY22" s="31">
        <f t="shared" ca="1" si="23"/>
        <v>-5771.06</v>
      </c>
      <c r="DZ22" s="31">
        <f t="shared" ca="1" si="23"/>
        <v>-5327.8</v>
      </c>
      <c r="EA22" s="31">
        <f t="shared" ca="1" si="23"/>
        <v>-3894.45</v>
      </c>
      <c r="EB22" s="31">
        <f t="shared" ca="1" si="23"/>
        <v>-2834.71</v>
      </c>
      <c r="EC22" s="31">
        <f t="shared" ca="1" si="23"/>
        <v>-1476.1</v>
      </c>
      <c r="ED22" s="31">
        <f t="shared" ca="1" si="23"/>
        <v>-1106.1099999999999</v>
      </c>
      <c r="EE22" s="31">
        <f t="shared" ca="1" si="23"/>
        <v>-2187.48</v>
      </c>
      <c r="EF22" s="31">
        <f t="shared" ca="1" si="23"/>
        <v>-3164.19</v>
      </c>
      <c r="EG22" s="32">
        <f t="shared" ca="1" si="24"/>
        <v>-8801.2900000000009</v>
      </c>
      <c r="EH22" s="32">
        <f t="shared" ca="1" si="24"/>
        <v>-7443.6600000000008</v>
      </c>
      <c r="EI22" s="32">
        <f t="shared" ca="1" si="24"/>
        <v>-6417.95</v>
      </c>
      <c r="EJ22" s="32">
        <f t="shared" ca="1" si="24"/>
        <v>-8614.369999999999</v>
      </c>
      <c r="EK22" s="32">
        <f t="shared" ca="1" si="24"/>
        <v>-26717.300000000003</v>
      </c>
      <c r="EL22" s="32">
        <f t="shared" ca="1" si="24"/>
        <v>-24779.420000000002</v>
      </c>
      <c r="EM22" s="32">
        <f t="shared" ca="1" si="24"/>
        <v>-18204.98</v>
      </c>
      <c r="EN22" s="32">
        <f t="shared" ca="1" si="24"/>
        <v>-13329.119999999999</v>
      </c>
      <c r="EO22" s="32">
        <f t="shared" ca="1" si="24"/>
        <v>-6981.9999999999982</v>
      </c>
      <c r="EP22" s="32">
        <f t="shared" ca="1" si="24"/>
        <v>-5265.329999999999</v>
      </c>
      <c r="EQ22" s="32">
        <f t="shared" ca="1" si="24"/>
        <v>-10482.280000000001</v>
      </c>
      <c r="ER22" s="32">
        <f t="shared" ca="1" si="24"/>
        <v>-15261.36</v>
      </c>
    </row>
    <row r="23" spans="1:148" x14ac:dyDescent="0.25">
      <c r="A23" t="s">
        <v>442</v>
      </c>
      <c r="B23" s="1" t="s">
        <v>12</v>
      </c>
      <c r="C23" t="str">
        <f t="shared" ca="1" si="1"/>
        <v>BR3</v>
      </c>
      <c r="D23" t="str">
        <f t="shared" ca="1" si="2"/>
        <v>Battle River #3</v>
      </c>
      <c r="E23" s="51">
        <v>103363.2916</v>
      </c>
      <c r="F23" s="51">
        <v>88635.042499999996</v>
      </c>
      <c r="G23" s="51">
        <v>95495.829199999993</v>
      </c>
      <c r="H23" s="51">
        <v>95336.282699999996</v>
      </c>
      <c r="I23" s="51">
        <v>86041.077300000004</v>
      </c>
      <c r="J23" s="51">
        <v>74803.105899999995</v>
      </c>
      <c r="K23" s="51">
        <v>95673.481995299997</v>
      </c>
      <c r="L23" s="51">
        <v>100804.49283639999</v>
      </c>
      <c r="M23" s="51">
        <v>95108.980678499996</v>
      </c>
      <c r="N23" s="51">
        <v>89189.305794999993</v>
      </c>
      <c r="O23" s="51">
        <v>93519.706636799994</v>
      </c>
      <c r="P23" s="51">
        <v>93897.029725300003</v>
      </c>
      <c r="Q23" s="32">
        <v>4514572.0999999996</v>
      </c>
      <c r="R23" s="32">
        <v>3897228.94</v>
      </c>
      <c r="S23" s="32">
        <v>3575901.41</v>
      </c>
      <c r="T23" s="32">
        <v>4770898.79</v>
      </c>
      <c r="U23" s="32">
        <v>9279669.8599999994</v>
      </c>
      <c r="V23" s="32">
        <v>4371846.01</v>
      </c>
      <c r="W23" s="32">
        <v>4049903.94</v>
      </c>
      <c r="X23" s="32">
        <v>4056714.23</v>
      </c>
      <c r="Y23" s="32">
        <v>2725160.3</v>
      </c>
      <c r="Z23" s="32">
        <v>2723562.46</v>
      </c>
      <c r="AA23" s="32">
        <v>4649740.91</v>
      </c>
      <c r="AB23" s="32">
        <v>5751972.9699999997</v>
      </c>
      <c r="AC23" s="2">
        <v>5.13</v>
      </c>
      <c r="AD23" s="2">
        <v>5.13</v>
      </c>
      <c r="AE23" s="2">
        <v>5.13</v>
      </c>
      <c r="AF23" s="2">
        <v>5.13</v>
      </c>
      <c r="AG23" s="2">
        <v>5.13</v>
      </c>
      <c r="AH23" s="2">
        <v>5.13</v>
      </c>
      <c r="AI23" s="2">
        <v>5.13</v>
      </c>
      <c r="AJ23" s="2">
        <v>5.13</v>
      </c>
      <c r="AK23" s="2">
        <v>5.13</v>
      </c>
      <c r="AL23" s="2">
        <v>5.13</v>
      </c>
      <c r="AM23" s="2">
        <v>5.13</v>
      </c>
      <c r="AN23" s="2">
        <v>5.13</v>
      </c>
      <c r="AO23" s="33">
        <v>231597.55</v>
      </c>
      <c r="AP23" s="33">
        <v>199927.84</v>
      </c>
      <c r="AQ23" s="33">
        <v>183443.74</v>
      </c>
      <c r="AR23" s="33">
        <v>244747.11</v>
      </c>
      <c r="AS23" s="33">
        <v>476047.06</v>
      </c>
      <c r="AT23" s="33">
        <v>224275.7</v>
      </c>
      <c r="AU23" s="33">
        <v>207760.07</v>
      </c>
      <c r="AV23" s="33">
        <v>208109.44</v>
      </c>
      <c r="AW23" s="33">
        <v>139800.72</v>
      </c>
      <c r="AX23" s="33">
        <v>139718.75</v>
      </c>
      <c r="AY23" s="33">
        <v>238531.71</v>
      </c>
      <c r="AZ23" s="33">
        <v>295076.21000000002</v>
      </c>
      <c r="BA23" s="31">
        <f t="shared" si="26"/>
        <v>-6771.86</v>
      </c>
      <c r="BB23" s="31">
        <f t="shared" si="26"/>
        <v>-5845.84</v>
      </c>
      <c r="BC23" s="31">
        <f t="shared" si="26"/>
        <v>-5363.85</v>
      </c>
      <c r="BD23" s="31">
        <f t="shared" si="26"/>
        <v>-3816.72</v>
      </c>
      <c r="BE23" s="31">
        <f t="shared" si="26"/>
        <v>-7423.74</v>
      </c>
      <c r="BF23" s="31">
        <f t="shared" si="26"/>
        <v>-3497.48</v>
      </c>
      <c r="BG23" s="31">
        <f t="shared" si="26"/>
        <v>15389.63</v>
      </c>
      <c r="BH23" s="31">
        <f t="shared" si="26"/>
        <v>15415.51</v>
      </c>
      <c r="BI23" s="31">
        <f t="shared" si="26"/>
        <v>10355.61</v>
      </c>
      <c r="BJ23" s="31">
        <f t="shared" si="26"/>
        <v>13073.1</v>
      </c>
      <c r="BK23" s="31">
        <f t="shared" si="26"/>
        <v>22318.76</v>
      </c>
      <c r="BL23" s="31">
        <f t="shared" si="26"/>
        <v>27609.47</v>
      </c>
      <c r="BM23" s="6">
        <f t="shared" ca="1" si="27"/>
        <v>5.0999999999999997E-2</v>
      </c>
      <c r="BN23" s="6">
        <f t="shared" ca="1" si="27"/>
        <v>5.0999999999999997E-2</v>
      </c>
      <c r="BO23" s="6">
        <f t="shared" ca="1" si="27"/>
        <v>5.0999999999999997E-2</v>
      </c>
      <c r="BP23" s="6">
        <f t="shared" ca="1" si="27"/>
        <v>5.0999999999999997E-2</v>
      </c>
      <c r="BQ23" s="6">
        <f t="shared" ca="1" si="27"/>
        <v>5.0999999999999997E-2</v>
      </c>
      <c r="BR23" s="6">
        <f t="shared" ca="1" si="27"/>
        <v>5.0999999999999997E-2</v>
      </c>
      <c r="BS23" s="6">
        <f t="shared" ca="1" si="27"/>
        <v>5.0999999999999997E-2</v>
      </c>
      <c r="BT23" s="6">
        <f t="shared" ca="1" si="27"/>
        <v>5.0999999999999997E-2</v>
      </c>
      <c r="BU23" s="6">
        <f t="shared" ca="1" si="27"/>
        <v>5.0999999999999997E-2</v>
      </c>
      <c r="BV23" s="6">
        <f t="shared" ca="1" si="27"/>
        <v>5.0999999999999997E-2</v>
      </c>
      <c r="BW23" s="6">
        <f t="shared" ca="1" si="27"/>
        <v>5.0999999999999997E-2</v>
      </c>
      <c r="BX23" s="6">
        <f t="shared" ca="1" si="27"/>
        <v>5.0999999999999997E-2</v>
      </c>
      <c r="BY23" s="31">
        <f t="shared" ca="1" si="5"/>
        <v>230243.18</v>
      </c>
      <c r="BZ23" s="31">
        <f t="shared" ca="1" si="5"/>
        <v>198758.68</v>
      </c>
      <c r="CA23" s="31">
        <f t="shared" ca="1" si="5"/>
        <v>182370.97</v>
      </c>
      <c r="CB23" s="31">
        <f t="shared" ca="1" si="5"/>
        <v>243315.84</v>
      </c>
      <c r="CC23" s="31">
        <f t="shared" ca="1" si="5"/>
        <v>473263.16</v>
      </c>
      <c r="CD23" s="31">
        <f t="shared" ca="1" si="5"/>
        <v>222964.15</v>
      </c>
      <c r="CE23" s="31">
        <f t="shared" ca="1" si="5"/>
        <v>206545.1</v>
      </c>
      <c r="CF23" s="31">
        <f t="shared" ca="1" si="5"/>
        <v>206892.43</v>
      </c>
      <c r="CG23" s="31">
        <f t="shared" ca="1" si="5"/>
        <v>138983.18</v>
      </c>
      <c r="CH23" s="31">
        <f t="shared" ca="1" si="5"/>
        <v>138901.69</v>
      </c>
      <c r="CI23" s="31">
        <f t="shared" ca="1" si="5"/>
        <v>237136.79</v>
      </c>
      <c r="CJ23" s="31">
        <f t="shared" ca="1" si="5"/>
        <v>293350.62</v>
      </c>
      <c r="CK23" s="32">
        <f t="shared" ca="1" si="28"/>
        <v>9029.14</v>
      </c>
      <c r="CL23" s="32">
        <f t="shared" ca="1" si="28"/>
        <v>7794.46</v>
      </c>
      <c r="CM23" s="32">
        <f t="shared" ca="1" si="28"/>
        <v>7151.8</v>
      </c>
      <c r="CN23" s="32">
        <f t="shared" ca="1" si="28"/>
        <v>9541.7999999999993</v>
      </c>
      <c r="CO23" s="32">
        <f t="shared" ca="1" si="28"/>
        <v>18559.34</v>
      </c>
      <c r="CP23" s="32">
        <f t="shared" ca="1" si="28"/>
        <v>8743.69</v>
      </c>
      <c r="CQ23" s="32">
        <f t="shared" ca="1" si="28"/>
        <v>8099.81</v>
      </c>
      <c r="CR23" s="32">
        <f t="shared" ca="1" si="28"/>
        <v>8113.43</v>
      </c>
      <c r="CS23" s="32">
        <f t="shared" ca="1" si="28"/>
        <v>5450.32</v>
      </c>
      <c r="CT23" s="32">
        <f t="shared" ca="1" si="28"/>
        <v>5447.12</v>
      </c>
      <c r="CU23" s="32">
        <f t="shared" ca="1" si="28"/>
        <v>9299.48</v>
      </c>
      <c r="CV23" s="32">
        <f t="shared" ca="1" si="28"/>
        <v>11503.95</v>
      </c>
      <c r="CW23" s="31">
        <f t="shared" ca="1" si="25"/>
        <v>14446.630000000019</v>
      </c>
      <c r="CX23" s="31">
        <f t="shared" ca="1" si="25"/>
        <v>12471.139999999989</v>
      </c>
      <c r="CY23" s="31">
        <f t="shared" ca="1" si="25"/>
        <v>11442.88</v>
      </c>
      <c r="CZ23" s="31">
        <f t="shared" ca="1" si="25"/>
        <v>11927.249999999998</v>
      </c>
      <c r="DA23" s="31">
        <f t="shared" ca="1" si="25"/>
        <v>23199.18</v>
      </c>
      <c r="DB23" s="31">
        <f t="shared" ca="1" si="25"/>
        <v>10929.619999999984</v>
      </c>
      <c r="DC23" s="31">
        <f t="shared" ca="1" si="25"/>
        <v>-8504.7900000000027</v>
      </c>
      <c r="DD23" s="31">
        <f t="shared" ca="1" si="25"/>
        <v>-8519.0900000000165</v>
      </c>
      <c r="DE23" s="31">
        <f t="shared" ca="1" si="25"/>
        <v>-5722.8300000000017</v>
      </c>
      <c r="DF23" s="31">
        <f t="shared" ca="1" si="25"/>
        <v>-8443.0400000000027</v>
      </c>
      <c r="DG23" s="31">
        <f t="shared" ca="1" si="25"/>
        <v>-14414.199999999972</v>
      </c>
      <c r="DH23" s="31">
        <f t="shared" ca="1" si="25"/>
        <v>-17831.110000000015</v>
      </c>
      <c r="DI23" s="32">
        <f t="shared" ca="1" si="22"/>
        <v>722.33</v>
      </c>
      <c r="DJ23" s="32">
        <f t="shared" ca="1" si="22"/>
        <v>623.55999999999995</v>
      </c>
      <c r="DK23" s="32">
        <f t="shared" ca="1" si="22"/>
        <v>572.14</v>
      </c>
      <c r="DL23" s="32">
        <f t="shared" ca="1" si="22"/>
        <v>596.36</v>
      </c>
      <c r="DM23" s="32">
        <f t="shared" ca="1" si="22"/>
        <v>1159.96</v>
      </c>
      <c r="DN23" s="32">
        <f t="shared" ca="1" si="22"/>
        <v>546.48</v>
      </c>
      <c r="DO23" s="32">
        <f t="shared" ca="1" si="22"/>
        <v>-425.24</v>
      </c>
      <c r="DP23" s="32">
        <f t="shared" ca="1" si="22"/>
        <v>-425.95</v>
      </c>
      <c r="DQ23" s="32">
        <f t="shared" ca="1" si="22"/>
        <v>-286.14</v>
      </c>
      <c r="DR23" s="32">
        <f t="shared" ca="1" si="22"/>
        <v>-422.15</v>
      </c>
      <c r="DS23" s="32">
        <f t="shared" ca="1" si="22"/>
        <v>-720.71</v>
      </c>
      <c r="DT23" s="32">
        <f t="shared" ca="1" si="22"/>
        <v>-891.56</v>
      </c>
      <c r="DU23" s="31">
        <f t="shared" ca="1" si="23"/>
        <v>4274.3100000000004</v>
      </c>
      <c r="DV23" s="31">
        <f t="shared" ca="1" si="23"/>
        <v>3668.64</v>
      </c>
      <c r="DW23" s="31">
        <f t="shared" ca="1" si="23"/>
        <v>3348.6</v>
      </c>
      <c r="DX23" s="31">
        <f t="shared" ca="1" si="23"/>
        <v>3470.08</v>
      </c>
      <c r="DY23" s="31">
        <f t="shared" ca="1" si="23"/>
        <v>6711.37</v>
      </c>
      <c r="DZ23" s="31">
        <f t="shared" ca="1" si="23"/>
        <v>3143.3</v>
      </c>
      <c r="EA23" s="31">
        <f t="shared" ca="1" si="23"/>
        <v>-2430.21</v>
      </c>
      <c r="EB23" s="31">
        <f t="shared" ca="1" si="23"/>
        <v>-2416.1999999999998</v>
      </c>
      <c r="EC23" s="31">
        <f t="shared" ca="1" si="23"/>
        <v>-1610.97</v>
      </c>
      <c r="ED23" s="31">
        <f t="shared" ca="1" si="23"/>
        <v>-2357.62</v>
      </c>
      <c r="EE23" s="31">
        <f t="shared" ca="1" si="23"/>
        <v>-3991.34</v>
      </c>
      <c r="EF23" s="31">
        <f t="shared" ca="1" si="23"/>
        <v>-4897.1899999999996</v>
      </c>
      <c r="EG23" s="32">
        <f t="shared" ca="1" si="24"/>
        <v>19443.270000000019</v>
      </c>
      <c r="EH23" s="32">
        <f t="shared" ca="1" si="24"/>
        <v>16763.339999999989</v>
      </c>
      <c r="EI23" s="32">
        <f t="shared" ca="1" si="24"/>
        <v>15363.619999999999</v>
      </c>
      <c r="EJ23" s="32">
        <f t="shared" ca="1" si="24"/>
        <v>15993.689999999999</v>
      </c>
      <c r="EK23" s="32">
        <f t="shared" ca="1" si="24"/>
        <v>31070.51</v>
      </c>
      <c r="EL23" s="32">
        <f t="shared" ca="1" si="24"/>
        <v>14619.399999999983</v>
      </c>
      <c r="EM23" s="32">
        <f t="shared" ca="1" si="24"/>
        <v>-11360.240000000002</v>
      </c>
      <c r="EN23" s="32">
        <f t="shared" ca="1" si="24"/>
        <v>-11361.240000000016</v>
      </c>
      <c r="EO23" s="32">
        <f t="shared" ca="1" si="24"/>
        <v>-7619.9400000000023</v>
      </c>
      <c r="EP23" s="32">
        <f t="shared" ca="1" si="24"/>
        <v>-11222.810000000001</v>
      </c>
      <c r="EQ23" s="32">
        <f t="shared" ca="1" si="24"/>
        <v>-19126.249999999971</v>
      </c>
      <c r="ER23" s="32">
        <f t="shared" ca="1" si="24"/>
        <v>-23619.860000000015</v>
      </c>
    </row>
    <row r="24" spans="1:148" x14ac:dyDescent="0.25">
      <c r="A24" t="s">
        <v>442</v>
      </c>
      <c r="B24" s="1" t="s">
        <v>13</v>
      </c>
      <c r="C24" t="str">
        <f t="shared" ca="1" si="1"/>
        <v>BR4</v>
      </c>
      <c r="D24" t="str">
        <f t="shared" ca="1" si="2"/>
        <v>Battle River #4</v>
      </c>
      <c r="E24" s="51">
        <v>111353.5</v>
      </c>
      <c r="F24" s="51">
        <v>100046.4751</v>
      </c>
      <c r="G24" s="51">
        <v>83009.032099999997</v>
      </c>
      <c r="H24" s="51">
        <v>103270.86040000001</v>
      </c>
      <c r="I24" s="51">
        <v>106757.3705</v>
      </c>
      <c r="J24" s="51">
        <v>92879.515400000004</v>
      </c>
      <c r="K24" s="51">
        <v>98274.135142300001</v>
      </c>
      <c r="L24" s="51">
        <v>96069.482621799994</v>
      </c>
      <c r="M24" s="51">
        <v>103509.76341</v>
      </c>
      <c r="N24" s="51">
        <v>100816.51257209999</v>
      </c>
      <c r="O24" s="51">
        <v>103035.6633841</v>
      </c>
      <c r="P24" s="51">
        <v>103462.8967216</v>
      </c>
      <c r="Q24" s="32">
        <v>4886156.43</v>
      </c>
      <c r="R24" s="32">
        <v>4431604.3899999997</v>
      </c>
      <c r="S24" s="32">
        <v>3229308.48</v>
      </c>
      <c r="T24" s="32">
        <v>5149121.47</v>
      </c>
      <c r="U24" s="32">
        <v>15179407.99</v>
      </c>
      <c r="V24" s="32">
        <v>5274282.97</v>
      </c>
      <c r="W24" s="32">
        <v>4087182.79</v>
      </c>
      <c r="X24" s="32">
        <v>3909543.67</v>
      </c>
      <c r="Y24" s="32">
        <v>2998257.88</v>
      </c>
      <c r="Z24" s="32">
        <v>3144707.24</v>
      </c>
      <c r="AA24" s="32">
        <v>5181265.28</v>
      </c>
      <c r="AB24" s="32">
        <v>6125312.4299999997</v>
      </c>
      <c r="AC24" s="2">
        <v>5.13</v>
      </c>
      <c r="AD24" s="2">
        <v>5.13</v>
      </c>
      <c r="AE24" s="2">
        <v>5.13</v>
      </c>
      <c r="AF24" s="2">
        <v>5.13</v>
      </c>
      <c r="AG24" s="2">
        <v>5.13</v>
      </c>
      <c r="AH24" s="2">
        <v>5.13</v>
      </c>
      <c r="AI24" s="2">
        <v>5.13</v>
      </c>
      <c r="AJ24" s="2">
        <v>5.13</v>
      </c>
      <c r="AK24" s="2">
        <v>5.13</v>
      </c>
      <c r="AL24" s="2">
        <v>5.13</v>
      </c>
      <c r="AM24" s="2">
        <v>5.13</v>
      </c>
      <c r="AN24" s="2">
        <v>5.13</v>
      </c>
      <c r="AO24" s="33">
        <v>250659.83</v>
      </c>
      <c r="AP24" s="33">
        <v>227341.31</v>
      </c>
      <c r="AQ24" s="33">
        <v>165663.51999999999</v>
      </c>
      <c r="AR24" s="33">
        <v>264149.93</v>
      </c>
      <c r="AS24" s="33">
        <v>778703.63</v>
      </c>
      <c r="AT24" s="33">
        <v>270570.71999999997</v>
      </c>
      <c r="AU24" s="33">
        <v>209672.48</v>
      </c>
      <c r="AV24" s="33">
        <v>200559.59</v>
      </c>
      <c r="AW24" s="33">
        <v>153810.63</v>
      </c>
      <c r="AX24" s="33">
        <v>161323.48000000001</v>
      </c>
      <c r="AY24" s="33">
        <v>265798.90999999997</v>
      </c>
      <c r="AZ24" s="33">
        <v>314228.53000000003</v>
      </c>
      <c r="BA24" s="31">
        <f t="shared" si="26"/>
        <v>-7329.23</v>
      </c>
      <c r="BB24" s="31">
        <f t="shared" si="26"/>
        <v>-6647.41</v>
      </c>
      <c r="BC24" s="31">
        <f t="shared" si="26"/>
        <v>-4843.96</v>
      </c>
      <c r="BD24" s="31">
        <f t="shared" si="26"/>
        <v>-4119.3</v>
      </c>
      <c r="BE24" s="31">
        <f t="shared" si="26"/>
        <v>-12143.53</v>
      </c>
      <c r="BF24" s="31">
        <f t="shared" si="26"/>
        <v>-4219.43</v>
      </c>
      <c r="BG24" s="31">
        <f t="shared" si="26"/>
        <v>15531.29</v>
      </c>
      <c r="BH24" s="31">
        <f t="shared" si="26"/>
        <v>14856.27</v>
      </c>
      <c r="BI24" s="31">
        <f t="shared" si="26"/>
        <v>11393.38</v>
      </c>
      <c r="BJ24" s="31">
        <f t="shared" si="26"/>
        <v>15094.59</v>
      </c>
      <c r="BK24" s="31">
        <f t="shared" si="26"/>
        <v>24870.07</v>
      </c>
      <c r="BL24" s="31">
        <f t="shared" si="26"/>
        <v>29401.5</v>
      </c>
      <c r="BM24" s="6">
        <f t="shared" ca="1" si="27"/>
        <v>4.9700000000000001E-2</v>
      </c>
      <c r="BN24" s="6">
        <f t="shared" ca="1" si="27"/>
        <v>4.9700000000000001E-2</v>
      </c>
      <c r="BO24" s="6">
        <f t="shared" ca="1" si="27"/>
        <v>4.9700000000000001E-2</v>
      </c>
      <c r="BP24" s="6">
        <f t="shared" ca="1" si="27"/>
        <v>4.9700000000000001E-2</v>
      </c>
      <c r="BQ24" s="6">
        <f t="shared" ca="1" si="27"/>
        <v>4.9700000000000001E-2</v>
      </c>
      <c r="BR24" s="6">
        <f t="shared" ca="1" si="27"/>
        <v>4.9700000000000001E-2</v>
      </c>
      <c r="BS24" s="6">
        <f t="shared" ca="1" si="27"/>
        <v>4.9700000000000001E-2</v>
      </c>
      <c r="BT24" s="6">
        <f t="shared" ca="1" si="27"/>
        <v>4.9700000000000001E-2</v>
      </c>
      <c r="BU24" s="6">
        <f t="shared" ca="1" si="27"/>
        <v>4.9700000000000001E-2</v>
      </c>
      <c r="BV24" s="6">
        <f t="shared" ca="1" si="27"/>
        <v>4.9700000000000001E-2</v>
      </c>
      <c r="BW24" s="6">
        <f t="shared" ca="1" si="27"/>
        <v>4.9700000000000001E-2</v>
      </c>
      <c r="BX24" s="6">
        <f t="shared" ca="1" si="27"/>
        <v>4.9700000000000001E-2</v>
      </c>
      <c r="BY24" s="31">
        <f t="shared" ca="1" si="5"/>
        <v>242841.97</v>
      </c>
      <c r="BZ24" s="31">
        <f t="shared" ca="1" si="5"/>
        <v>220250.74</v>
      </c>
      <c r="CA24" s="31">
        <f t="shared" ca="1" si="5"/>
        <v>160496.63</v>
      </c>
      <c r="CB24" s="31">
        <f t="shared" ca="1" si="5"/>
        <v>255911.34</v>
      </c>
      <c r="CC24" s="31">
        <f t="shared" ca="1" si="5"/>
        <v>754416.58</v>
      </c>
      <c r="CD24" s="31">
        <f t="shared" ca="1" si="5"/>
        <v>262131.86</v>
      </c>
      <c r="CE24" s="31">
        <f t="shared" ca="1" si="5"/>
        <v>203132.98</v>
      </c>
      <c r="CF24" s="31">
        <f t="shared" ca="1" si="5"/>
        <v>194304.32</v>
      </c>
      <c r="CG24" s="31">
        <f t="shared" ca="1" si="5"/>
        <v>149013.42000000001</v>
      </c>
      <c r="CH24" s="31">
        <f t="shared" ca="1" si="5"/>
        <v>156291.95000000001</v>
      </c>
      <c r="CI24" s="31">
        <f t="shared" ca="1" si="5"/>
        <v>257508.88</v>
      </c>
      <c r="CJ24" s="31">
        <f t="shared" ca="1" si="5"/>
        <v>304428.03000000003</v>
      </c>
      <c r="CK24" s="32">
        <f t="shared" ca="1" si="28"/>
        <v>9772.31</v>
      </c>
      <c r="CL24" s="32">
        <f t="shared" ca="1" si="28"/>
        <v>8863.2099999999991</v>
      </c>
      <c r="CM24" s="32">
        <f t="shared" ca="1" si="28"/>
        <v>6458.62</v>
      </c>
      <c r="CN24" s="32">
        <f t="shared" ca="1" si="28"/>
        <v>10298.24</v>
      </c>
      <c r="CO24" s="32">
        <f t="shared" ca="1" si="28"/>
        <v>30358.82</v>
      </c>
      <c r="CP24" s="32">
        <f t="shared" ca="1" si="28"/>
        <v>10548.57</v>
      </c>
      <c r="CQ24" s="32">
        <f t="shared" ca="1" si="28"/>
        <v>8174.37</v>
      </c>
      <c r="CR24" s="32">
        <f t="shared" ca="1" si="28"/>
        <v>7819.09</v>
      </c>
      <c r="CS24" s="32">
        <f t="shared" ca="1" si="28"/>
        <v>5996.52</v>
      </c>
      <c r="CT24" s="32">
        <f t="shared" ca="1" si="28"/>
        <v>6289.41</v>
      </c>
      <c r="CU24" s="32">
        <f t="shared" ca="1" si="28"/>
        <v>10362.530000000001</v>
      </c>
      <c r="CV24" s="32">
        <f t="shared" ca="1" si="28"/>
        <v>12250.62</v>
      </c>
      <c r="CW24" s="31">
        <f t="shared" ref="CW24:DH45" ca="1" si="29">BY24+CK24-AO24-BA24</f>
        <v>9283.6800000000112</v>
      </c>
      <c r="CX24" s="31">
        <f t="shared" ca="1" si="29"/>
        <v>8420.0499999999847</v>
      </c>
      <c r="CY24" s="31">
        <f t="shared" ca="1" si="29"/>
        <v>6135.6900000000105</v>
      </c>
      <c r="CZ24" s="31">
        <f t="shared" ca="1" si="29"/>
        <v>6178.9500000000235</v>
      </c>
      <c r="DA24" s="31">
        <f t="shared" ca="1" si="29"/>
        <v>18215.299999999901</v>
      </c>
      <c r="DB24" s="31">
        <f t="shared" ca="1" si="29"/>
        <v>6329.1400000000212</v>
      </c>
      <c r="DC24" s="31">
        <f t="shared" ca="1" si="29"/>
        <v>-13896.420000000006</v>
      </c>
      <c r="DD24" s="31">
        <f t="shared" ca="1" si="29"/>
        <v>-13292.449999999993</v>
      </c>
      <c r="DE24" s="31">
        <f t="shared" ca="1" si="29"/>
        <v>-10194.070000000002</v>
      </c>
      <c r="DF24" s="31">
        <f t="shared" ca="1" si="29"/>
        <v>-13836.709999999995</v>
      </c>
      <c r="DG24" s="31">
        <f t="shared" ca="1" si="29"/>
        <v>-22797.569999999942</v>
      </c>
      <c r="DH24" s="31">
        <f t="shared" ca="1" si="29"/>
        <v>-26951.380000000005</v>
      </c>
      <c r="DI24" s="32">
        <f t="shared" ca="1" si="22"/>
        <v>464.18</v>
      </c>
      <c r="DJ24" s="32">
        <f t="shared" ca="1" si="22"/>
        <v>421</v>
      </c>
      <c r="DK24" s="32">
        <f t="shared" ca="1" si="22"/>
        <v>306.77999999999997</v>
      </c>
      <c r="DL24" s="32">
        <f t="shared" ca="1" si="22"/>
        <v>308.95</v>
      </c>
      <c r="DM24" s="32">
        <f t="shared" ca="1" si="22"/>
        <v>910.76</v>
      </c>
      <c r="DN24" s="32">
        <f t="shared" ca="1" si="22"/>
        <v>316.45999999999998</v>
      </c>
      <c r="DO24" s="32">
        <f t="shared" ca="1" si="22"/>
        <v>-694.82</v>
      </c>
      <c r="DP24" s="32">
        <f t="shared" ca="1" si="22"/>
        <v>-664.62</v>
      </c>
      <c r="DQ24" s="32">
        <f t="shared" ca="1" si="22"/>
        <v>-509.7</v>
      </c>
      <c r="DR24" s="32">
        <f t="shared" ca="1" si="22"/>
        <v>-691.84</v>
      </c>
      <c r="DS24" s="32">
        <f t="shared" ca="1" si="22"/>
        <v>-1139.8800000000001</v>
      </c>
      <c r="DT24" s="32">
        <f t="shared" ca="1" si="22"/>
        <v>-1347.57</v>
      </c>
      <c r="DU24" s="31">
        <f t="shared" ca="1" si="23"/>
        <v>2746.75</v>
      </c>
      <c r="DV24" s="31">
        <f t="shared" ca="1" si="23"/>
        <v>2476.9299999999998</v>
      </c>
      <c r="DW24" s="31">
        <f t="shared" ca="1" si="23"/>
        <v>1795.52</v>
      </c>
      <c r="DX24" s="31">
        <f t="shared" ca="1" si="23"/>
        <v>1797.69</v>
      </c>
      <c r="DY24" s="31">
        <f t="shared" ca="1" si="23"/>
        <v>5269.57</v>
      </c>
      <c r="DZ24" s="31">
        <f t="shared" ca="1" si="23"/>
        <v>1820.23</v>
      </c>
      <c r="EA24" s="31">
        <f t="shared" ca="1" si="23"/>
        <v>-3970.84</v>
      </c>
      <c r="EB24" s="31">
        <f t="shared" ca="1" si="23"/>
        <v>-3770.03</v>
      </c>
      <c r="EC24" s="31">
        <f t="shared" ca="1" si="23"/>
        <v>-2869.62</v>
      </c>
      <c r="ED24" s="31">
        <f t="shared" ca="1" si="23"/>
        <v>-3863.74</v>
      </c>
      <c r="EE24" s="31">
        <f t="shared" ca="1" si="23"/>
        <v>-6312.72</v>
      </c>
      <c r="EF24" s="31">
        <f t="shared" ca="1" si="23"/>
        <v>-7402</v>
      </c>
      <c r="EG24" s="32">
        <f t="shared" ca="1" si="24"/>
        <v>12494.610000000011</v>
      </c>
      <c r="EH24" s="32">
        <f t="shared" ca="1" si="24"/>
        <v>11317.979999999985</v>
      </c>
      <c r="EI24" s="32">
        <f t="shared" ca="1" si="24"/>
        <v>8237.9900000000107</v>
      </c>
      <c r="EJ24" s="32">
        <f t="shared" ca="1" si="24"/>
        <v>8285.5900000000238</v>
      </c>
      <c r="EK24" s="32">
        <f t="shared" ca="1" si="24"/>
        <v>24395.629999999899</v>
      </c>
      <c r="EL24" s="32">
        <f t="shared" ca="1" si="24"/>
        <v>8465.8300000000218</v>
      </c>
      <c r="EM24" s="32">
        <f t="shared" ca="1" si="24"/>
        <v>-18562.080000000005</v>
      </c>
      <c r="EN24" s="32">
        <f t="shared" ca="1" si="24"/>
        <v>-17727.099999999995</v>
      </c>
      <c r="EO24" s="32">
        <f t="shared" ca="1" si="24"/>
        <v>-13573.390000000003</v>
      </c>
      <c r="EP24" s="32">
        <f t="shared" ca="1" si="24"/>
        <v>-18392.289999999994</v>
      </c>
      <c r="EQ24" s="32">
        <f t="shared" ca="1" si="24"/>
        <v>-30250.169999999944</v>
      </c>
      <c r="ER24" s="32">
        <f t="shared" ca="1" si="24"/>
        <v>-35700.950000000004</v>
      </c>
    </row>
    <row r="25" spans="1:148" x14ac:dyDescent="0.25">
      <c r="A25" t="s">
        <v>442</v>
      </c>
      <c r="B25" s="1" t="s">
        <v>25</v>
      </c>
      <c r="C25" t="str">
        <f t="shared" ca="1" si="1"/>
        <v>BR5</v>
      </c>
      <c r="D25" t="str">
        <f t="shared" ca="1" si="2"/>
        <v>Battle River #5</v>
      </c>
      <c r="E25" s="51">
        <v>225200.03510000001</v>
      </c>
      <c r="F25" s="51">
        <v>245924.8186</v>
      </c>
      <c r="G25" s="51">
        <v>236030.50709999999</v>
      </c>
      <c r="H25" s="51">
        <v>193186.50080000001</v>
      </c>
      <c r="I25" s="51">
        <v>219030.50690000001</v>
      </c>
      <c r="J25" s="51">
        <v>10041.82</v>
      </c>
      <c r="K25" s="51">
        <v>226497.8588892</v>
      </c>
      <c r="L25" s="51">
        <v>214271.1657027</v>
      </c>
      <c r="M25" s="51">
        <v>183347.266328</v>
      </c>
      <c r="N25" s="51">
        <v>245905.2896592</v>
      </c>
      <c r="O25" s="51">
        <v>251725.6928744</v>
      </c>
      <c r="P25" s="51">
        <v>258596.9342516</v>
      </c>
      <c r="Q25" s="32">
        <v>9678352.6799999997</v>
      </c>
      <c r="R25" s="32">
        <v>10888987.130000001</v>
      </c>
      <c r="S25" s="32">
        <v>8725185.2300000004</v>
      </c>
      <c r="T25" s="32">
        <v>9219831.5199999996</v>
      </c>
      <c r="U25" s="32">
        <v>30770414.039999999</v>
      </c>
      <c r="V25" s="32">
        <v>324798.8</v>
      </c>
      <c r="W25" s="32">
        <v>9373477.3599999994</v>
      </c>
      <c r="X25" s="32">
        <v>8217737.9400000004</v>
      </c>
      <c r="Y25" s="32">
        <v>5029331.1399999997</v>
      </c>
      <c r="Z25" s="32">
        <v>7733738.71</v>
      </c>
      <c r="AA25" s="32">
        <v>12375931.060000001</v>
      </c>
      <c r="AB25" s="32">
        <v>13675377.449999999</v>
      </c>
      <c r="AC25" s="2">
        <v>4.3499999999999996</v>
      </c>
      <c r="AD25" s="2">
        <v>4.3499999999999996</v>
      </c>
      <c r="AE25" s="2">
        <v>4.3499999999999996</v>
      </c>
      <c r="AF25" s="2">
        <v>4.3499999999999996</v>
      </c>
      <c r="AG25" s="2">
        <v>4.3499999999999996</v>
      </c>
      <c r="AH25" s="2">
        <v>4.3499999999999996</v>
      </c>
      <c r="AI25" s="2">
        <v>4.3499999999999996</v>
      </c>
      <c r="AJ25" s="2">
        <v>4.3499999999999996</v>
      </c>
      <c r="AK25" s="2">
        <v>4.3499999999999996</v>
      </c>
      <c r="AL25" s="2">
        <v>4.3499999999999996</v>
      </c>
      <c r="AM25" s="2">
        <v>4.3499999999999996</v>
      </c>
      <c r="AN25" s="2">
        <v>4.3499999999999996</v>
      </c>
      <c r="AO25" s="33">
        <v>421008.34</v>
      </c>
      <c r="AP25" s="33">
        <v>473670.94</v>
      </c>
      <c r="AQ25" s="33">
        <v>379545.56</v>
      </c>
      <c r="AR25" s="33">
        <v>401062.67</v>
      </c>
      <c r="AS25" s="33">
        <v>1338513.01</v>
      </c>
      <c r="AT25" s="33">
        <v>14128.75</v>
      </c>
      <c r="AU25" s="33">
        <v>407746.26</v>
      </c>
      <c r="AV25" s="33">
        <v>357471.6</v>
      </c>
      <c r="AW25" s="33">
        <v>218775.9</v>
      </c>
      <c r="AX25" s="33">
        <v>336417.63</v>
      </c>
      <c r="AY25" s="33">
        <v>538353</v>
      </c>
      <c r="AZ25" s="33">
        <v>594878.92000000004</v>
      </c>
      <c r="BA25" s="31">
        <f t="shared" si="26"/>
        <v>-14517.53</v>
      </c>
      <c r="BB25" s="31">
        <f t="shared" si="26"/>
        <v>-16333.48</v>
      </c>
      <c r="BC25" s="31">
        <f t="shared" si="26"/>
        <v>-13087.78</v>
      </c>
      <c r="BD25" s="31">
        <f t="shared" si="26"/>
        <v>-7375.87</v>
      </c>
      <c r="BE25" s="31">
        <f t="shared" si="26"/>
        <v>-24616.33</v>
      </c>
      <c r="BF25" s="31">
        <f t="shared" si="26"/>
        <v>-259.83999999999997</v>
      </c>
      <c r="BG25" s="31">
        <f t="shared" si="26"/>
        <v>35619.21</v>
      </c>
      <c r="BH25" s="31">
        <f t="shared" si="26"/>
        <v>31227.4</v>
      </c>
      <c r="BI25" s="31">
        <f t="shared" si="26"/>
        <v>19111.46</v>
      </c>
      <c r="BJ25" s="31">
        <f t="shared" si="26"/>
        <v>37121.949999999997</v>
      </c>
      <c r="BK25" s="31">
        <f t="shared" si="26"/>
        <v>59404.47</v>
      </c>
      <c r="BL25" s="31">
        <f t="shared" si="26"/>
        <v>65641.81</v>
      </c>
      <c r="BM25" s="6">
        <f t="shared" ca="1" si="27"/>
        <v>3.2000000000000001E-2</v>
      </c>
      <c r="BN25" s="6">
        <f t="shared" ca="1" si="27"/>
        <v>3.2000000000000001E-2</v>
      </c>
      <c r="BO25" s="6">
        <f t="shared" ca="1" si="27"/>
        <v>3.2000000000000001E-2</v>
      </c>
      <c r="BP25" s="6">
        <f t="shared" ca="1" si="27"/>
        <v>3.2000000000000001E-2</v>
      </c>
      <c r="BQ25" s="6">
        <f t="shared" ca="1" si="27"/>
        <v>3.2000000000000001E-2</v>
      </c>
      <c r="BR25" s="6">
        <f t="shared" ca="1" si="27"/>
        <v>3.2000000000000001E-2</v>
      </c>
      <c r="BS25" s="6">
        <f t="shared" ca="1" si="27"/>
        <v>3.2000000000000001E-2</v>
      </c>
      <c r="BT25" s="6">
        <f t="shared" ca="1" si="27"/>
        <v>3.2000000000000001E-2</v>
      </c>
      <c r="BU25" s="6">
        <f t="shared" ca="1" si="27"/>
        <v>3.2000000000000001E-2</v>
      </c>
      <c r="BV25" s="6">
        <f t="shared" ca="1" si="27"/>
        <v>3.2000000000000001E-2</v>
      </c>
      <c r="BW25" s="6">
        <f t="shared" ca="1" si="27"/>
        <v>3.2000000000000001E-2</v>
      </c>
      <c r="BX25" s="6">
        <f t="shared" ca="1" si="27"/>
        <v>3.2000000000000001E-2</v>
      </c>
      <c r="BY25" s="31">
        <f t="shared" ca="1" si="5"/>
        <v>309707.28999999998</v>
      </c>
      <c r="BZ25" s="31">
        <f t="shared" ca="1" si="5"/>
        <v>348447.59</v>
      </c>
      <c r="CA25" s="31">
        <f t="shared" ca="1" si="5"/>
        <v>279205.93</v>
      </c>
      <c r="CB25" s="31">
        <f t="shared" ca="1" si="5"/>
        <v>295034.61</v>
      </c>
      <c r="CC25" s="31">
        <f t="shared" ca="1" si="5"/>
        <v>984653.25</v>
      </c>
      <c r="CD25" s="31">
        <f t="shared" ca="1" si="5"/>
        <v>10393.56</v>
      </c>
      <c r="CE25" s="31">
        <f t="shared" ca="1" si="5"/>
        <v>299951.28000000003</v>
      </c>
      <c r="CF25" s="31">
        <f t="shared" ca="1" si="5"/>
        <v>262967.61</v>
      </c>
      <c r="CG25" s="31">
        <f t="shared" ca="1" si="5"/>
        <v>160938.6</v>
      </c>
      <c r="CH25" s="31">
        <f t="shared" ca="1" si="5"/>
        <v>247479.64</v>
      </c>
      <c r="CI25" s="31">
        <f t="shared" ca="1" si="5"/>
        <v>396029.79</v>
      </c>
      <c r="CJ25" s="31">
        <f t="shared" ca="1" si="5"/>
        <v>437612.08</v>
      </c>
      <c r="CK25" s="32">
        <f t="shared" ca="1" si="28"/>
        <v>19356.71</v>
      </c>
      <c r="CL25" s="32">
        <f t="shared" ca="1" si="28"/>
        <v>21777.97</v>
      </c>
      <c r="CM25" s="32">
        <f t="shared" ca="1" si="28"/>
        <v>17450.37</v>
      </c>
      <c r="CN25" s="32">
        <f t="shared" ca="1" si="28"/>
        <v>18439.66</v>
      </c>
      <c r="CO25" s="32">
        <f t="shared" ca="1" si="28"/>
        <v>61540.83</v>
      </c>
      <c r="CP25" s="32">
        <f t="shared" ca="1" si="28"/>
        <v>649.6</v>
      </c>
      <c r="CQ25" s="32">
        <f t="shared" ca="1" si="28"/>
        <v>18746.95</v>
      </c>
      <c r="CR25" s="32">
        <f t="shared" ca="1" si="28"/>
        <v>16435.48</v>
      </c>
      <c r="CS25" s="32">
        <f t="shared" ca="1" si="28"/>
        <v>10058.66</v>
      </c>
      <c r="CT25" s="32">
        <f t="shared" ca="1" si="28"/>
        <v>15467.48</v>
      </c>
      <c r="CU25" s="32">
        <f t="shared" ca="1" si="28"/>
        <v>24751.86</v>
      </c>
      <c r="CV25" s="32">
        <f t="shared" ca="1" si="28"/>
        <v>27350.75</v>
      </c>
      <c r="CW25" s="31">
        <f t="shared" ca="1" si="29"/>
        <v>-77426.810000000027</v>
      </c>
      <c r="CX25" s="31">
        <f t="shared" ca="1" si="29"/>
        <v>-87111.899999999951</v>
      </c>
      <c r="CY25" s="31">
        <f t="shared" ca="1" si="29"/>
        <v>-69801.48000000001</v>
      </c>
      <c r="CZ25" s="31">
        <f t="shared" ca="1" si="29"/>
        <v>-80212.530000000028</v>
      </c>
      <c r="DA25" s="31">
        <f t="shared" ca="1" si="29"/>
        <v>-267702.60000000003</v>
      </c>
      <c r="DB25" s="31">
        <f t="shared" ca="1" si="29"/>
        <v>-2825.75</v>
      </c>
      <c r="DC25" s="31">
        <f t="shared" ca="1" si="29"/>
        <v>-124667.23999999996</v>
      </c>
      <c r="DD25" s="31">
        <f t="shared" ca="1" si="29"/>
        <v>-109295.91</v>
      </c>
      <c r="DE25" s="31">
        <f t="shared" ca="1" si="29"/>
        <v>-66890.099999999977</v>
      </c>
      <c r="DF25" s="31">
        <f t="shared" ca="1" si="29"/>
        <v>-110592.46</v>
      </c>
      <c r="DG25" s="31">
        <f t="shared" ca="1" si="29"/>
        <v>-176975.82000000004</v>
      </c>
      <c r="DH25" s="31">
        <f t="shared" ca="1" si="29"/>
        <v>-195557.90000000002</v>
      </c>
      <c r="DI25" s="32">
        <f t="shared" ca="1" si="22"/>
        <v>-3871.34</v>
      </c>
      <c r="DJ25" s="32">
        <f t="shared" ca="1" si="22"/>
        <v>-4355.6000000000004</v>
      </c>
      <c r="DK25" s="32">
        <f t="shared" ca="1" si="22"/>
        <v>-3490.07</v>
      </c>
      <c r="DL25" s="32">
        <f t="shared" ca="1" si="22"/>
        <v>-4010.63</v>
      </c>
      <c r="DM25" s="32">
        <f t="shared" ca="1" si="22"/>
        <v>-13385.13</v>
      </c>
      <c r="DN25" s="32">
        <f t="shared" ca="1" si="22"/>
        <v>-141.29</v>
      </c>
      <c r="DO25" s="32">
        <f t="shared" ca="1" si="22"/>
        <v>-6233.36</v>
      </c>
      <c r="DP25" s="32">
        <f t="shared" ca="1" si="22"/>
        <v>-5464.8</v>
      </c>
      <c r="DQ25" s="32">
        <f t="shared" ca="1" si="22"/>
        <v>-3344.51</v>
      </c>
      <c r="DR25" s="32">
        <f t="shared" ca="1" si="22"/>
        <v>-5529.62</v>
      </c>
      <c r="DS25" s="32">
        <f t="shared" ca="1" si="22"/>
        <v>-8848.7900000000009</v>
      </c>
      <c r="DT25" s="32">
        <f t="shared" ca="1" si="22"/>
        <v>-9777.9</v>
      </c>
      <c r="DU25" s="31">
        <f t="shared" ca="1" si="23"/>
        <v>-22908.18</v>
      </c>
      <c r="DV25" s="31">
        <f t="shared" ca="1" si="23"/>
        <v>-25625.72</v>
      </c>
      <c r="DW25" s="31">
        <f t="shared" ca="1" si="23"/>
        <v>-20426.419999999998</v>
      </c>
      <c r="DX25" s="31">
        <f t="shared" ca="1" si="23"/>
        <v>-23336.82</v>
      </c>
      <c r="DY25" s="31">
        <f t="shared" ca="1" si="23"/>
        <v>-77444.61</v>
      </c>
      <c r="DZ25" s="31">
        <f t="shared" ca="1" si="23"/>
        <v>-812.67</v>
      </c>
      <c r="EA25" s="31">
        <f t="shared" ca="1" si="23"/>
        <v>-35623.11</v>
      </c>
      <c r="EB25" s="31">
        <f t="shared" ca="1" si="23"/>
        <v>-30998.75</v>
      </c>
      <c r="EC25" s="31">
        <f t="shared" ca="1" si="23"/>
        <v>-18829.490000000002</v>
      </c>
      <c r="ED25" s="31">
        <f t="shared" ca="1" si="23"/>
        <v>-30881.69</v>
      </c>
      <c r="EE25" s="31">
        <f t="shared" ca="1" si="23"/>
        <v>-49005.15</v>
      </c>
      <c r="EF25" s="31">
        <f t="shared" ca="1" si="23"/>
        <v>-53708.57</v>
      </c>
      <c r="EG25" s="32">
        <f t="shared" ca="1" si="24"/>
        <v>-104206.33000000002</v>
      </c>
      <c r="EH25" s="32">
        <f t="shared" ca="1" si="24"/>
        <v>-117093.21999999996</v>
      </c>
      <c r="EI25" s="32">
        <f t="shared" ca="1" si="24"/>
        <v>-93717.970000000016</v>
      </c>
      <c r="EJ25" s="32">
        <f t="shared" ca="1" si="24"/>
        <v>-107559.98000000004</v>
      </c>
      <c r="EK25" s="32">
        <f t="shared" ca="1" si="24"/>
        <v>-358532.34</v>
      </c>
      <c r="EL25" s="32">
        <f t="shared" ca="1" si="24"/>
        <v>-3779.71</v>
      </c>
      <c r="EM25" s="32">
        <f t="shared" ca="1" si="24"/>
        <v>-166523.70999999996</v>
      </c>
      <c r="EN25" s="32">
        <f t="shared" ca="1" si="24"/>
        <v>-145759.46000000002</v>
      </c>
      <c r="EO25" s="32">
        <f t="shared" ca="1" si="24"/>
        <v>-89064.099999999977</v>
      </c>
      <c r="EP25" s="32">
        <f t="shared" ca="1" si="24"/>
        <v>-147003.76999999999</v>
      </c>
      <c r="EQ25" s="32">
        <f t="shared" ca="1" si="24"/>
        <v>-234829.76000000004</v>
      </c>
      <c r="ER25" s="32">
        <f t="shared" ca="1" si="24"/>
        <v>-259044.37000000002</v>
      </c>
    </row>
    <row r="26" spans="1:148" x14ac:dyDescent="0.25">
      <c r="A26" t="s">
        <v>440</v>
      </c>
      <c r="B26" s="1" t="s">
        <v>125</v>
      </c>
      <c r="C26" t="str">
        <f t="shared" ca="1" si="1"/>
        <v>BRA</v>
      </c>
      <c r="D26" t="str">
        <f t="shared" ca="1" si="2"/>
        <v>Brazeau Hydro Facility</v>
      </c>
      <c r="E26" s="51">
        <v>18600.335010800001</v>
      </c>
      <c r="F26" s="51">
        <v>15939.174504000001</v>
      </c>
      <c r="G26" s="51">
        <v>15195.9876129</v>
      </c>
      <c r="H26" s="51">
        <v>15073.5114448</v>
      </c>
      <c r="I26" s="51">
        <v>18199.867381399999</v>
      </c>
      <c r="J26" s="51">
        <v>40070.972031600002</v>
      </c>
      <c r="K26" s="51">
        <v>38030.987686699998</v>
      </c>
      <c r="L26" s="51">
        <v>41748.8586669</v>
      </c>
      <c r="M26" s="51">
        <v>38475.216418800002</v>
      </c>
      <c r="N26" s="51">
        <v>29073.1297834</v>
      </c>
      <c r="O26" s="51">
        <v>21103.799678399999</v>
      </c>
      <c r="P26" s="51">
        <v>27115.942045600001</v>
      </c>
      <c r="Q26" s="32">
        <v>964182.88</v>
      </c>
      <c r="R26" s="32">
        <v>788610.18</v>
      </c>
      <c r="S26" s="32">
        <v>701884.29</v>
      </c>
      <c r="T26" s="32">
        <v>1034535.11</v>
      </c>
      <c r="U26" s="32">
        <v>3358373.94</v>
      </c>
      <c r="V26" s="32">
        <v>3739060.34</v>
      </c>
      <c r="W26" s="32">
        <v>2032814.51</v>
      </c>
      <c r="X26" s="32">
        <v>2169127.09</v>
      </c>
      <c r="Y26" s="32">
        <v>1268205.8799999999</v>
      </c>
      <c r="Z26" s="32">
        <v>1067873.31</v>
      </c>
      <c r="AA26" s="32">
        <v>1809957.45</v>
      </c>
      <c r="AB26" s="32">
        <v>2587815.58</v>
      </c>
      <c r="AC26" s="2">
        <v>1.94</v>
      </c>
      <c r="AD26" s="2">
        <v>1.94</v>
      </c>
      <c r="AE26" s="2">
        <v>1.94</v>
      </c>
      <c r="AF26" s="2">
        <v>1.94</v>
      </c>
      <c r="AG26" s="2">
        <v>1.94</v>
      </c>
      <c r="AH26" s="2">
        <v>1.94</v>
      </c>
      <c r="AI26" s="2">
        <v>1.94</v>
      </c>
      <c r="AJ26" s="2">
        <v>1.94</v>
      </c>
      <c r="AK26" s="2">
        <v>1.94</v>
      </c>
      <c r="AL26" s="2">
        <v>1.94</v>
      </c>
      <c r="AM26" s="2">
        <v>1.94</v>
      </c>
      <c r="AN26" s="2">
        <v>1.94</v>
      </c>
      <c r="AO26" s="33">
        <v>18705.150000000001</v>
      </c>
      <c r="AP26" s="33">
        <v>15299.04</v>
      </c>
      <c r="AQ26" s="33">
        <v>13616.56</v>
      </c>
      <c r="AR26" s="33">
        <v>20069.98</v>
      </c>
      <c r="AS26" s="33">
        <v>65152.45</v>
      </c>
      <c r="AT26" s="33">
        <v>72537.77</v>
      </c>
      <c r="AU26" s="33">
        <v>39436.6</v>
      </c>
      <c r="AV26" s="33">
        <v>42081.07</v>
      </c>
      <c r="AW26" s="33">
        <v>24603.19</v>
      </c>
      <c r="AX26" s="33">
        <v>20716.740000000002</v>
      </c>
      <c r="AY26" s="33">
        <v>35113.17</v>
      </c>
      <c r="AZ26" s="33">
        <v>50203.62</v>
      </c>
      <c r="BA26" s="31">
        <f t="shared" si="26"/>
        <v>-1446.27</v>
      </c>
      <c r="BB26" s="31">
        <f t="shared" si="26"/>
        <v>-1182.92</v>
      </c>
      <c r="BC26" s="31">
        <f t="shared" si="26"/>
        <v>-1052.83</v>
      </c>
      <c r="BD26" s="31">
        <f t="shared" si="26"/>
        <v>-827.63</v>
      </c>
      <c r="BE26" s="31">
        <f t="shared" si="26"/>
        <v>-2686.7</v>
      </c>
      <c r="BF26" s="31">
        <f t="shared" si="26"/>
        <v>-2991.25</v>
      </c>
      <c r="BG26" s="31">
        <f t="shared" si="26"/>
        <v>7724.7</v>
      </c>
      <c r="BH26" s="31">
        <f t="shared" si="26"/>
        <v>8242.68</v>
      </c>
      <c r="BI26" s="31">
        <f t="shared" si="26"/>
        <v>4819.18</v>
      </c>
      <c r="BJ26" s="31">
        <f t="shared" si="26"/>
        <v>5125.79</v>
      </c>
      <c r="BK26" s="31">
        <f t="shared" si="26"/>
        <v>8687.7999999999993</v>
      </c>
      <c r="BL26" s="31">
        <f t="shared" si="26"/>
        <v>12421.51</v>
      </c>
      <c r="BM26" s="6">
        <f t="shared" ca="1" si="27"/>
        <v>1.41E-2</v>
      </c>
      <c r="BN26" s="6">
        <f t="shared" ca="1" si="27"/>
        <v>1.41E-2</v>
      </c>
      <c r="BO26" s="6">
        <f t="shared" ca="1" si="27"/>
        <v>1.41E-2</v>
      </c>
      <c r="BP26" s="6">
        <f t="shared" ca="1" si="27"/>
        <v>1.41E-2</v>
      </c>
      <c r="BQ26" s="6">
        <f t="shared" ca="1" si="27"/>
        <v>1.41E-2</v>
      </c>
      <c r="BR26" s="6">
        <f t="shared" ca="1" si="27"/>
        <v>1.41E-2</v>
      </c>
      <c r="BS26" s="6">
        <f t="shared" ca="1" si="27"/>
        <v>1.41E-2</v>
      </c>
      <c r="BT26" s="6">
        <f t="shared" ca="1" si="27"/>
        <v>1.41E-2</v>
      </c>
      <c r="BU26" s="6">
        <f t="shared" ca="1" si="27"/>
        <v>1.41E-2</v>
      </c>
      <c r="BV26" s="6">
        <f t="shared" ca="1" si="27"/>
        <v>1.41E-2</v>
      </c>
      <c r="BW26" s="6">
        <f t="shared" ca="1" si="27"/>
        <v>1.41E-2</v>
      </c>
      <c r="BX26" s="6">
        <f t="shared" ca="1" si="27"/>
        <v>1.41E-2</v>
      </c>
      <c r="BY26" s="31">
        <f t="shared" ca="1" si="5"/>
        <v>13594.98</v>
      </c>
      <c r="BZ26" s="31">
        <f t="shared" ca="1" si="5"/>
        <v>11119.4</v>
      </c>
      <c r="CA26" s="31">
        <f t="shared" ca="1" si="5"/>
        <v>9896.57</v>
      </c>
      <c r="CB26" s="31">
        <f t="shared" ref="CB26:CJ54" ca="1" si="30">IFERROR(VLOOKUP($C26,DOSDetail,CELL("col",CB$4)+58,FALSE),ROUND(T26*BP26,2))</f>
        <v>14586.95</v>
      </c>
      <c r="CC26" s="31">
        <f t="shared" ca="1" si="30"/>
        <v>47353.07</v>
      </c>
      <c r="CD26" s="31">
        <f t="shared" ca="1" si="30"/>
        <v>52720.75</v>
      </c>
      <c r="CE26" s="31">
        <f t="shared" ca="1" si="30"/>
        <v>28662.68</v>
      </c>
      <c r="CF26" s="31">
        <f t="shared" ca="1" si="30"/>
        <v>30584.69</v>
      </c>
      <c r="CG26" s="31">
        <f t="shared" ca="1" si="30"/>
        <v>17881.7</v>
      </c>
      <c r="CH26" s="31">
        <f t="shared" ca="1" si="30"/>
        <v>15057.01</v>
      </c>
      <c r="CI26" s="31">
        <f t="shared" ca="1" si="30"/>
        <v>25520.400000000001</v>
      </c>
      <c r="CJ26" s="31">
        <f t="shared" ca="1" si="30"/>
        <v>36488.199999999997</v>
      </c>
      <c r="CK26" s="32">
        <f t="shared" ca="1" si="28"/>
        <v>1928.37</v>
      </c>
      <c r="CL26" s="32">
        <f t="shared" ca="1" si="28"/>
        <v>1577.22</v>
      </c>
      <c r="CM26" s="32">
        <f t="shared" ca="1" si="28"/>
        <v>1403.77</v>
      </c>
      <c r="CN26" s="32">
        <f t="shared" ca="1" si="28"/>
        <v>2069.0700000000002</v>
      </c>
      <c r="CO26" s="32">
        <f t="shared" ca="1" si="28"/>
        <v>6716.75</v>
      </c>
      <c r="CP26" s="32">
        <f t="shared" ca="1" si="28"/>
        <v>7478.12</v>
      </c>
      <c r="CQ26" s="32">
        <f t="shared" ca="1" si="28"/>
        <v>4065.63</v>
      </c>
      <c r="CR26" s="32">
        <f t="shared" ca="1" si="28"/>
        <v>4338.25</v>
      </c>
      <c r="CS26" s="32">
        <f t="shared" ca="1" si="28"/>
        <v>2536.41</v>
      </c>
      <c r="CT26" s="32">
        <f t="shared" ca="1" si="28"/>
        <v>2135.75</v>
      </c>
      <c r="CU26" s="32">
        <f t="shared" ca="1" si="28"/>
        <v>3619.91</v>
      </c>
      <c r="CV26" s="32">
        <f t="shared" ca="1" si="28"/>
        <v>5175.63</v>
      </c>
      <c r="CW26" s="31">
        <f t="shared" ca="1" si="29"/>
        <v>-1735.5300000000029</v>
      </c>
      <c r="CX26" s="31">
        <f t="shared" ca="1" si="29"/>
        <v>-1419.5000000000018</v>
      </c>
      <c r="CY26" s="31">
        <f t="shared" ca="1" si="29"/>
        <v>-1263.3899999999994</v>
      </c>
      <c r="CZ26" s="31">
        <f t="shared" ca="1" si="29"/>
        <v>-2586.329999999999</v>
      </c>
      <c r="DA26" s="31">
        <f t="shared" ca="1" si="29"/>
        <v>-8395.9299999999967</v>
      </c>
      <c r="DB26" s="31">
        <f t="shared" ca="1" si="29"/>
        <v>-9347.6500000000015</v>
      </c>
      <c r="DC26" s="31">
        <f t="shared" ca="1" si="29"/>
        <v>-14432.989999999998</v>
      </c>
      <c r="DD26" s="31">
        <f t="shared" ca="1" si="29"/>
        <v>-15400.809999999998</v>
      </c>
      <c r="DE26" s="31">
        <f t="shared" ca="1" si="29"/>
        <v>-9004.2599999999984</v>
      </c>
      <c r="DF26" s="31">
        <f t="shared" ca="1" si="29"/>
        <v>-8649.77</v>
      </c>
      <c r="DG26" s="31">
        <f t="shared" ca="1" si="29"/>
        <v>-14660.659999999996</v>
      </c>
      <c r="DH26" s="31">
        <f t="shared" ca="1" si="29"/>
        <v>-20961.30000000001</v>
      </c>
      <c r="DI26" s="32">
        <f t="shared" ca="1" si="22"/>
        <v>-86.78</v>
      </c>
      <c r="DJ26" s="32">
        <f t="shared" ca="1" si="22"/>
        <v>-70.98</v>
      </c>
      <c r="DK26" s="32">
        <f t="shared" ca="1" si="22"/>
        <v>-63.17</v>
      </c>
      <c r="DL26" s="32">
        <f t="shared" ca="1" si="22"/>
        <v>-129.32</v>
      </c>
      <c r="DM26" s="32">
        <f t="shared" ca="1" si="22"/>
        <v>-419.8</v>
      </c>
      <c r="DN26" s="32">
        <f t="shared" ca="1" si="22"/>
        <v>-467.38</v>
      </c>
      <c r="DO26" s="32">
        <f t="shared" ca="1" si="22"/>
        <v>-721.65</v>
      </c>
      <c r="DP26" s="32">
        <f t="shared" ca="1" si="22"/>
        <v>-770.04</v>
      </c>
      <c r="DQ26" s="32">
        <f t="shared" ca="1" si="22"/>
        <v>-450.21</v>
      </c>
      <c r="DR26" s="32">
        <f t="shared" ca="1" si="22"/>
        <v>-432.49</v>
      </c>
      <c r="DS26" s="32">
        <f t="shared" ca="1" si="22"/>
        <v>-733.03</v>
      </c>
      <c r="DT26" s="32">
        <f t="shared" ca="1" si="22"/>
        <v>-1048.07</v>
      </c>
      <c r="DU26" s="31">
        <f t="shared" ca="1" si="23"/>
        <v>-513.49</v>
      </c>
      <c r="DV26" s="31">
        <f t="shared" ca="1" si="23"/>
        <v>-417.57</v>
      </c>
      <c r="DW26" s="31">
        <f t="shared" ca="1" si="23"/>
        <v>-369.71</v>
      </c>
      <c r="DX26" s="31">
        <f t="shared" ca="1" si="23"/>
        <v>-752.46</v>
      </c>
      <c r="DY26" s="31">
        <f t="shared" ca="1" si="23"/>
        <v>-2428.89</v>
      </c>
      <c r="DZ26" s="31">
        <f t="shared" ca="1" si="23"/>
        <v>-2688.34</v>
      </c>
      <c r="EA26" s="31">
        <f t="shared" ca="1" si="23"/>
        <v>-4124.16</v>
      </c>
      <c r="EB26" s="31">
        <f t="shared" ca="1" si="23"/>
        <v>-4368.01</v>
      </c>
      <c r="EC26" s="31">
        <f t="shared" ca="1" si="23"/>
        <v>-2534.69</v>
      </c>
      <c r="ED26" s="31">
        <f t="shared" ca="1" si="23"/>
        <v>-2415.35</v>
      </c>
      <c r="EE26" s="31">
        <f t="shared" ca="1" si="23"/>
        <v>-4059.58</v>
      </c>
      <c r="EF26" s="31">
        <f t="shared" ca="1" si="23"/>
        <v>-5756.87</v>
      </c>
      <c r="EG26" s="32">
        <f t="shared" ca="1" si="24"/>
        <v>-2335.8000000000029</v>
      </c>
      <c r="EH26" s="32">
        <f t="shared" ca="1" si="24"/>
        <v>-1908.0500000000018</v>
      </c>
      <c r="EI26" s="32">
        <f t="shared" ca="1" si="24"/>
        <v>-1696.2699999999995</v>
      </c>
      <c r="EJ26" s="32">
        <f t="shared" ca="1" si="24"/>
        <v>-3468.1099999999992</v>
      </c>
      <c r="EK26" s="32">
        <f t="shared" ca="1" si="24"/>
        <v>-11244.619999999995</v>
      </c>
      <c r="EL26" s="32">
        <f t="shared" ca="1" si="24"/>
        <v>-12503.37</v>
      </c>
      <c r="EM26" s="32">
        <f t="shared" ca="1" si="24"/>
        <v>-19278.799999999996</v>
      </c>
      <c r="EN26" s="32">
        <f t="shared" ca="1" si="24"/>
        <v>-20538.86</v>
      </c>
      <c r="EO26" s="32">
        <f t="shared" ca="1" si="24"/>
        <v>-11989.159999999998</v>
      </c>
      <c r="EP26" s="32">
        <f t="shared" ca="1" si="24"/>
        <v>-11497.61</v>
      </c>
      <c r="EQ26" s="32">
        <f t="shared" ca="1" si="24"/>
        <v>-19453.269999999997</v>
      </c>
      <c r="ER26" s="32">
        <f t="shared" ca="1" si="24"/>
        <v>-27766.240000000009</v>
      </c>
    </row>
    <row r="27" spans="1:148" x14ac:dyDescent="0.25">
      <c r="A27" t="s">
        <v>439</v>
      </c>
      <c r="B27" s="1" t="s">
        <v>158</v>
      </c>
      <c r="C27" t="str">
        <f t="shared" ca="1" si="1"/>
        <v>BTR1</v>
      </c>
      <c r="D27" t="str">
        <f t="shared" ca="1" si="2"/>
        <v>Blue Trail Wind Facility</v>
      </c>
      <c r="E27" s="51">
        <v>12529.576999999999</v>
      </c>
      <c r="F27" s="51">
        <v>9841.5058000000008</v>
      </c>
      <c r="G27" s="51">
        <v>20355.678899999999</v>
      </c>
      <c r="H27" s="51">
        <v>14363.703</v>
      </c>
      <c r="I27" s="51">
        <v>8832.3538000000008</v>
      </c>
      <c r="J27" s="51">
        <v>11549.869500000001</v>
      </c>
      <c r="K27" s="51">
        <v>10787.8446</v>
      </c>
      <c r="L27" s="51">
        <v>8691.6034999999993</v>
      </c>
      <c r="M27" s="51">
        <v>9391.5440999999992</v>
      </c>
      <c r="N27" s="51">
        <v>17219.5893</v>
      </c>
      <c r="O27" s="51">
        <v>14912.5844</v>
      </c>
      <c r="P27" s="51">
        <v>15142.544400000001</v>
      </c>
      <c r="Q27" s="32">
        <v>488967.69</v>
      </c>
      <c r="R27" s="32">
        <v>384692.56</v>
      </c>
      <c r="S27" s="32">
        <v>573338.97</v>
      </c>
      <c r="T27" s="32">
        <v>622294.80000000005</v>
      </c>
      <c r="U27" s="32">
        <v>623722.22</v>
      </c>
      <c r="V27" s="32">
        <v>388146.68</v>
      </c>
      <c r="W27" s="32">
        <v>382886.9</v>
      </c>
      <c r="X27" s="32">
        <v>270401.02</v>
      </c>
      <c r="Y27" s="32">
        <v>225074.37</v>
      </c>
      <c r="Z27" s="32">
        <v>478744.1</v>
      </c>
      <c r="AA27" s="32">
        <v>489778.88</v>
      </c>
      <c r="AB27" s="32">
        <v>791685.92</v>
      </c>
      <c r="AC27" s="2">
        <v>1.81</v>
      </c>
      <c r="AD27" s="2">
        <v>1.81</v>
      </c>
      <c r="AE27" s="2">
        <v>1.81</v>
      </c>
      <c r="AF27" s="2">
        <v>1.81</v>
      </c>
      <c r="AG27" s="2">
        <v>1.81</v>
      </c>
      <c r="AH27" s="2">
        <v>1.81</v>
      </c>
      <c r="AI27" s="2">
        <v>1.81</v>
      </c>
      <c r="AJ27" s="2">
        <v>1.81</v>
      </c>
      <c r="AK27" s="2">
        <v>1.81</v>
      </c>
      <c r="AL27" s="2">
        <v>1.81</v>
      </c>
      <c r="AM27" s="2">
        <v>1.81</v>
      </c>
      <c r="AN27" s="2">
        <v>1.81</v>
      </c>
      <c r="AO27" s="33">
        <v>8850.32</v>
      </c>
      <c r="AP27" s="33">
        <v>6962.94</v>
      </c>
      <c r="AQ27" s="33">
        <v>10377.44</v>
      </c>
      <c r="AR27" s="33">
        <v>11263.54</v>
      </c>
      <c r="AS27" s="33">
        <v>11289.37</v>
      </c>
      <c r="AT27" s="33">
        <v>7025.45</v>
      </c>
      <c r="AU27" s="33">
        <v>6930.25</v>
      </c>
      <c r="AV27" s="33">
        <v>4894.26</v>
      </c>
      <c r="AW27" s="33">
        <v>4073.85</v>
      </c>
      <c r="AX27" s="33">
        <v>8665.27</v>
      </c>
      <c r="AY27" s="33">
        <v>8865</v>
      </c>
      <c r="AZ27" s="33">
        <v>14329.52</v>
      </c>
      <c r="BA27" s="31">
        <f t="shared" si="26"/>
        <v>-733.45</v>
      </c>
      <c r="BB27" s="31">
        <f t="shared" si="26"/>
        <v>-577.04</v>
      </c>
      <c r="BC27" s="31">
        <f t="shared" si="26"/>
        <v>-860.01</v>
      </c>
      <c r="BD27" s="31">
        <f t="shared" si="26"/>
        <v>-497.84</v>
      </c>
      <c r="BE27" s="31">
        <f t="shared" si="26"/>
        <v>-498.98</v>
      </c>
      <c r="BF27" s="31">
        <f t="shared" si="26"/>
        <v>-310.52</v>
      </c>
      <c r="BG27" s="31">
        <f t="shared" si="26"/>
        <v>1454.97</v>
      </c>
      <c r="BH27" s="31">
        <f t="shared" si="26"/>
        <v>1027.52</v>
      </c>
      <c r="BI27" s="31">
        <f t="shared" si="26"/>
        <v>855.28</v>
      </c>
      <c r="BJ27" s="31">
        <f t="shared" si="26"/>
        <v>2297.9699999999998</v>
      </c>
      <c r="BK27" s="31">
        <f t="shared" si="26"/>
        <v>2350.94</v>
      </c>
      <c r="BL27" s="31">
        <f t="shared" si="26"/>
        <v>3800.09</v>
      </c>
      <c r="BM27" s="6">
        <f t="shared" ca="1" si="27"/>
        <v>1.21E-2</v>
      </c>
      <c r="BN27" s="6">
        <f t="shared" ca="1" si="27"/>
        <v>1.21E-2</v>
      </c>
      <c r="BO27" s="6">
        <f t="shared" ca="1" si="27"/>
        <v>1.21E-2</v>
      </c>
      <c r="BP27" s="6">
        <f t="shared" ca="1" si="27"/>
        <v>1.21E-2</v>
      </c>
      <c r="BQ27" s="6">
        <f t="shared" ca="1" si="27"/>
        <v>1.21E-2</v>
      </c>
      <c r="BR27" s="6">
        <f t="shared" ca="1" si="27"/>
        <v>1.21E-2</v>
      </c>
      <c r="BS27" s="6">
        <f t="shared" ca="1" si="27"/>
        <v>1.21E-2</v>
      </c>
      <c r="BT27" s="6">
        <f t="shared" ca="1" si="27"/>
        <v>1.21E-2</v>
      </c>
      <c r="BU27" s="6">
        <f t="shared" ca="1" si="27"/>
        <v>1.21E-2</v>
      </c>
      <c r="BV27" s="6">
        <f t="shared" ca="1" si="27"/>
        <v>1.21E-2</v>
      </c>
      <c r="BW27" s="6">
        <f t="shared" ca="1" si="27"/>
        <v>1.21E-2</v>
      </c>
      <c r="BX27" s="6">
        <f t="shared" ca="1" si="27"/>
        <v>1.21E-2</v>
      </c>
      <c r="BY27" s="31">
        <f t="shared" ref="BY27:CD58" ca="1" si="31">IFERROR(VLOOKUP($C27,DOSDetail,CELL("col",BY$4)+58,FALSE),ROUND(Q27*BM27,2))</f>
        <v>5916.51</v>
      </c>
      <c r="BZ27" s="31">
        <f t="shared" ca="1" si="31"/>
        <v>4654.78</v>
      </c>
      <c r="CA27" s="31">
        <f t="shared" ca="1" si="31"/>
        <v>6937.4</v>
      </c>
      <c r="CB27" s="31">
        <f t="shared" ca="1" si="30"/>
        <v>7529.77</v>
      </c>
      <c r="CC27" s="31">
        <f t="shared" ca="1" si="30"/>
        <v>7547.04</v>
      </c>
      <c r="CD27" s="31">
        <f t="shared" ca="1" si="30"/>
        <v>4696.57</v>
      </c>
      <c r="CE27" s="31">
        <f t="shared" ca="1" si="30"/>
        <v>4632.93</v>
      </c>
      <c r="CF27" s="31">
        <f t="shared" ca="1" si="30"/>
        <v>3271.85</v>
      </c>
      <c r="CG27" s="31">
        <f t="shared" ca="1" si="30"/>
        <v>2723.4</v>
      </c>
      <c r="CH27" s="31">
        <f t="shared" ca="1" si="30"/>
        <v>5792.8</v>
      </c>
      <c r="CI27" s="31">
        <f t="shared" ca="1" si="30"/>
        <v>5926.32</v>
      </c>
      <c r="CJ27" s="31">
        <f t="shared" ca="1" si="30"/>
        <v>9579.4</v>
      </c>
      <c r="CK27" s="32">
        <f t="shared" ca="1" si="28"/>
        <v>977.94</v>
      </c>
      <c r="CL27" s="32">
        <f t="shared" ca="1" si="28"/>
        <v>769.39</v>
      </c>
      <c r="CM27" s="32">
        <f t="shared" ca="1" si="28"/>
        <v>1146.68</v>
      </c>
      <c r="CN27" s="32">
        <f t="shared" ca="1" si="28"/>
        <v>1244.5899999999999</v>
      </c>
      <c r="CO27" s="32">
        <f t="shared" ca="1" si="28"/>
        <v>1247.44</v>
      </c>
      <c r="CP27" s="32">
        <f t="shared" ca="1" si="28"/>
        <v>776.29</v>
      </c>
      <c r="CQ27" s="32">
        <f t="shared" ca="1" si="28"/>
        <v>765.77</v>
      </c>
      <c r="CR27" s="32">
        <f t="shared" ca="1" si="28"/>
        <v>540.79999999999995</v>
      </c>
      <c r="CS27" s="32">
        <f t="shared" ca="1" si="28"/>
        <v>450.15</v>
      </c>
      <c r="CT27" s="32">
        <f t="shared" ca="1" si="28"/>
        <v>957.49</v>
      </c>
      <c r="CU27" s="32">
        <f t="shared" ca="1" si="28"/>
        <v>979.56</v>
      </c>
      <c r="CV27" s="32">
        <f t="shared" ca="1" si="28"/>
        <v>1583.37</v>
      </c>
      <c r="CW27" s="31">
        <f t="shared" ca="1" si="29"/>
        <v>-1222.4199999999989</v>
      </c>
      <c r="CX27" s="31">
        <f t="shared" ca="1" si="29"/>
        <v>-961.72999999999956</v>
      </c>
      <c r="CY27" s="31">
        <f t="shared" ca="1" si="29"/>
        <v>-1433.3500000000006</v>
      </c>
      <c r="CZ27" s="31">
        <f t="shared" ca="1" si="29"/>
        <v>-1991.3400000000004</v>
      </c>
      <c r="DA27" s="31">
        <f t="shared" ca="1" si="29"/>
        <v>-1995.9100000000012</v>
      </c>
      <c r="DB27" s="31">
        <f t="shared" ca="1" si="29"/>
        <v>-1242.0700000000002</v>
      </c>
      <c r="DC27" s="31">
        <f t="shared" ca="1" si="29"/>
        <v>-2986.5199999999995</v>
      </c>
      <c r="DD27" s="31">
        <f t="shared" ca="1" si="29"/>
        <v>-2109.1300000000006</v>
      </c>
      <c r="DE27" s="31">
        <f t="shared" ca="1" si="29"/>
        <v>-1755.5799999999997</v>
      </c>
      <c r="DF27" s="31">
        <f t="shared" ca="1" si="29"/>
        <v>-4212.9500000000007</v>
      </c>
      <c r="DG27" s="31">
        <f t="shared" ca="1" si="29"/>
        <v>-4310.0600000000013</v>
      </c>
      <c r="DH27" s="31">
        <f t="shared" ca="1" si="29"/>
        <v>-6966.84</v>
      </c>
      <c r="DI27" s="32">
        <f t="shared" ca="1" si="22"/>
        <v>-61.12</v>
      </c>
      <c r="DJ27" s="32">
        <f t="shared" ca="1" si="22"/>
        <v>-48.09</v>
      </c>
      <c r="DK27" s="32">
        <f t="shared" ca="1" si="22"/>
        <v>-71.67</v>
      </c>
      <c r="DL27" s="32">
        <f t="shared" ca="1" si="22"/>
        <v>-99.57</v>
      </c>
      <c r="DM27" s="32">
        <f t="shared" ca="1" si="22"/>
        <v>-99.8</v>
      </c>
      <c r="DN27" s="32">
        <f t="shared" ca="1" si="22"/>
        <v>-62.1</v>
      </c>
      <c r="DO27" s="32">
        <f t="shared" ca="1" si="22"/>
        <v>-149.33000000000001</v>
      </c>
      <c r="DP27" s="32">
        <f t="shared" ca="1" si="22"/>
        <v>-105.46</v>
      </c>
      <c r="DQ27" s="32">
        <f t="shared" ca="1" si="22"/>
        <v>-87.78</v>
      </c>
      <c r="DR27" s="32">
        <f t="shared" ca="1" si="22"/>
        <v>-210.65</v>
      </c>
      <c r="DS27" s="32">
        <f t="shared" ca="1" si="22"/>
        <v>-215.5</v>
      </c>
      <c r="DT27" s="32">
        <f t="shared" ca="1" si="22"/>
        <v>-348.34</v>
      </c>
      <c r="DU27" s="31">
        <f t="shared" ca="1" si="23"/>
        <v>-361.68</v>
      </c>
      <c r="DV27" s="31">
        <f t="shared" ca="1" si="23"/>
        <v>-282.91000000000003</v>
      </c>
      <c r="DW27" s="31">
        <f t="shared" ca="1" si="23"/>
        <v>-419.45</v>
      </c>
      <c r="DX27" s="31">
        <f t="shared" ca="1" si="23"/>
        <v>-579.36</v>
      </c>
      <c r="DY27" s="31">
        <f t="shared" ca="1" si="23"/>
        <v>-577.4</v>
      </c>
      <c r="DZ27" s="31">
        <f t="shared" ca="1" si="23"/>
        <v>-357.21</v>
      </c>
      <c r="EA27" s="31">
        <f t="shared" ca="1" si="23"/>
        <v>-853.38</v>
      </c>
      <c r="EB27" s="31">
        <f t="shared" ca="1" si="23"/>
        <v>-598.20000000000005</v>
      </c>
      <c r="EC27" s="31">
        <f t="shared" ca="1" si="23"/>
        <v>-494.19</v>
      </c>
      <c r="ED27" s="31">
        <f t="shared" ca="1" si="23"/>
        <v>-1176.42</v>
      </c>
      <c r="EE27" s="31">
        <f t="shared" ca="1" si="23"/>
        <v>-1193.47</v>
      </c>
      <c r="EF27" s="31">
        <f t="shared" ca="1" si="23"/>
        <v>-1913.39</v>
      </c>
      <c r="EG27" s="32">
        <f t="shared" ca="1" si="24"/>
        <v>-1645.2199999999989</v>
      </c>
      <c r="EH27" s="32">
        <f t="shared" ca="1" si="24"/>
        <v>-1292.7299999999996</v>
      </c>
      <c r="EI27" s="32">
        <f t="shared" ca="1" si="24"/>
        <v>-1924.4700000000007</v>
      </c>
      <c r="EJ27" s="32">
        <f t="shared" ca="1" si="24"/>
        <v>-2670.2700000000004</v>
      </c>
      <c r="EK27" s="32">
        <f t="shared" ca="1" si="24"/>
        <v>-2673.1100000000015</v>
      </c>
      <c r="EL27" s="32">
        <f t="shared" ca="1" si="24"/>
        <v>-1661.38</v>
      </c>
      <c r="EM27" s="32">
        <f t="shared" ca="1" si="24"/>
        <v>-3989.2299999999996</v>
      </c>
      <c r="EN27" s="32">
        <f t="shared" ca="1" si="24"/>
        <v>-2812.7900000000009</v>
      </c>
      <c r="EO27" s="32">
        <f t="shared" ca="1" si="24"/>
        <v>-2337.5499999999997</v>
      </c>
      <c r="EP27" s="32">
        <f t="shared" ca="1" si="24"/>
        <v>-5600.02</v>
      </c>
      <c r="EQ27" s="32">
        <f t="shared" ca="1" si="24"/>
        <v>-5719.0300000000016</v>
      </c>
      <c r="ER27" s="32">
        <f t="shared" ca="1" si="24"/>
        <v>-9228.57</v>
      </c>
    </row>
    <row r="28" spans="1:148" x14ac:dyDescent="0.25">
      <c r="A28" t="s">
        <v>538</v>
      </c>
      <c r="B28" s="1" t="s">
        <v>365</v>
      </c>
      <c r="C28" t="str">
        <f t="shared" ca="1" si="1"/>
        <v>BCHIMP</v>
      </c>
      <c r="D28" t="str">
        <f t="shared" ca="1" si="2"/>
        <v>Alberta-BC Intertie - Import</v>
      </c>
      <c r="E28" s="51">
        <v>1750</v>
      </c>
      <c r="F28" s="51">
        <v>1150</v>
      </c>
      <c r="G28" s="51">
        <v>1770</v>
      </c>
      <c r="H28" s="51">
        <v>1320</v>
      </c>
      <c r="I28" s="51">
        <v>278</v>
      </c>
      <c r="J28" s="51">
        <v>25</v>
      </c>
      <c r="K28" s="51">
        <v>275</v>
      </c>
      <c r="M28" s="51">
        <v>25</v>
      </c>
      <c r="N28" s="51">
        <v>173</v>
      </c>
      <c r="O28" s="51">
        <v>280</v>
      </c>
      <c r="P28" s="51">
        <v>75</v>
      </c>
      <c r="Q28" s="32">
        <v>94071.75</v>
      </c>
      <c r="R28" s="32">
        <v>57432.75</v>
      </c>
      <c r="S28" s="32">
        <v>132037.74</v>
      </c>
      <c r="T28" s="32">
        <v>82389.66</v>
      </c>
      <c r="U28" s="32">
        <v>13011.26</v>
      </c>
      <c r="V28" s="32">
        <v>174.5</v>
      </c>
      <c r="W28" s="32">
        <v>11153.75</v>
      </c>
      <c r="X28" s="32"/>
      <c r="Y28" s="32">
        <v>888.25</v>
      </c>
      <c r="Z28" s="32">
        <v>5546</v>
      </c>
      <c r="AA28" s="32">
        <v>16310.65</v>
      </c>
      <c r="AB28" s="32">
        <v>3877.5</v>
      </c>
      <c r="AC28" s="2">
        <v>1.0900000000000001</v>
      </c>
      <c r="AD28" s="2">
        <v>1.0900000000000001</v>
      </c>
      <c r="AE28" s="2">
        <v>1.0900000000000001</v>
      </c>
      <c r="AF28" s="2">
        <v>1.0900000000000001</v>
      </c>
      <c r="AG28" s="2">
        <v>1.0900000000000001</v>
      </c>
      <c r="AH28" s="2">
        <v>1.0900000000000001</v>
      </c>
      <c r="AI28" s="2">
        <v>1.0900000000000001</v>
      </c>
      <c r="AK28" s="2">
        <v>1.0900000000000001</v>
      </c>
      <c r="AL28" s="2">
        <v>1.0900000000000001</v>
      </c>
      <c r="AM28" s="2">
        <v>1.0900000000000001</v>
      </c>
      <c r="AN28" s="2">
        <v>1.0900000000000001</v>
      </c>
      <c r="AO28" s="33">
        <v>1025.3800000000001</v>
      </c>
      <c r="AP28" s="33">
        <v>626.02</v>
      </c>
      <c r="AQ28" s="33">
        <v>1439.21</v>
      </c>
      <c r="AR28" s="33">
        <v>898.05</v>
      </c>
      <c r="AS28" s="33">
        <v>141.82</v>
      </c>
      <c r="AT28" s="33">
        <v>1.9</v>
      </c>
      <c r="AU28" s="33">
        <v>121.58</v>
      </c>
      <c r="AV28" s="33"/>
      <c r="AW28" s="33">
        <v>9.68</v>
      </c>
      <c r="AX28" s="33">
        <v>60.45</v>
      </c>
      <c r="AY28" s="33">
        <v>177.79</v>
      </c>
      <c r="AZ28" s="33">
        <v>42.26</v>
      </c>
      <c r="BA28" s="31">
        <f t="shared" si="26"/>
        <v>-141.11000000000001</v>
      </c>
      <c r="BB28" s="31">
        <f t="shared" si="26"/>
        <v>-86.15</v>
      </c>
      <c r="BC28" s="31">
        <f t="shared" si="26"/>
        <v>-198.06</v>
      </c>
      <c r="BD28" s="31">
        <f t="shared" si="26"/>
        <v>-65.91</v>
      </c>
      <c r="BE28" s="31">
        <f t="shared" si="26"/>
        <v>-10.41</v>
      </c>
      <c r="BF28" s="31">
        <f t="shared" si="26"/>
        <v>-0.14000000000000001</v>
      </c>
      <c r="BG28" s="31">
        <f t="shared" si="26"/>
        <v>42.38</v>
      </c>
      <c r="BH28" s="31">
        <f t="shared" si="26"/>
        <v>0</v>
      </c>
      <c r="BI28" s="31">
        <f t="shared" si="26"/>
        <v>3.38</v>
      </c>
      <c r="BJ28" s="31">
        <f t="shared" si="26"/>
        <v>26.62</v>
      </c>
      <c r="BK28" s="31">
        <f t="shared" si="26"/>
        <v>78.290000000000006</v>
      </c>
      <c r="BL28" s="31">
        <f t="shared" si="26"/>
        <v>18.61</v>
      </c>
      <c r="BM28" s="6">
        <f t="shared" ca="1" si="27"/>
        <v>-1.4E-2</v>
      </c>
      <c r="BN28" s="6">
        <f t="shared" ca="1" si="27"/>
        <v>-1.4E-2</v>
      </c>
      <c r="BO28" s="6">
        <f t="shared" ca="1" si="27"/>
        <v>-1.4E-2</v>
      </c>
      <c r="BP28" s="6">
        <f t="shared" ca="1" si="27"/>
        <v>-1.4E-2</v>
      </c>
      <c r="BQ28" s="6">
        <f t="shared" ca="1" si="27"/>
        <v>-1.4E-2</v>
      </c>
      <c r="BR28" s="6">
        <f t="shared" ca="1" si="27"/>
        <v>-1.4E-2</v>
      </c>
      <c r="BS28" s="6">
        <f t="shared" ca="1" si="27"/>
        <v>-1.4E-2</v>
      </c>
      <c r="BT28" s="6">
        <f t="shared" ca="1" si="27"/>
        <v>-1.4E-2</v>
      </c>
      <c r="BU28" s="6">
        <f t="shared" ca="1" si="27"/>
        <v>-1.4E-2</v>
      </c>
      <c r="BV28" s="6">
        <f t="shared" ca="1" si="27"/>
        <v>-1.4E-2</v>
      </c>
      <c r="BW28" s="6">
        <f t="shared" ca="1" si="27"/>
        <v>-1.4E-2</v>
      </c>
      <c r="BX28" s="6">
        <f t="shared" ca="1" si="27"/>
        <v>-1.4E-2</v>
      </c>
      <c r="BY28" s="31">
        <f t="shared" ca="1" si="31"/>
        <v>-1317</v>
      </c>
      <c r="BZ28" s="31">
        <f t="shared" ca="1" si="31"/>
        <v>-804.06</v>
      </c>
      <c r="CA28" s="31">
        <f t="shared" ca="1" si="31"/>
        <v>-1848.53</v>
      </c>
      <c r="CB28" s="31">
        <f t="shared" ca="1" si="30"/>
        <v>-1153.46</v>
      </c>
      <c r="CC28" s="31">
        <f t="shared" ca="1" si="30"/>
        <v>-182.16</v>
      </c>
      <c r="CD28" s="31">
        <f t="shared" ca="1" si="30"/>
        <v>-2.44</v>
      </c>
      <c r="CE28" s="31">
        <f t="shared" ca="1" si="30"/>
        <v>-156.15</v>
      </c>
      <c r="CF28" s="31">
        <f t="shared" ca="1" si="30"/>
        <v>0</v>
      </c>
      <c r="CG28" s="31">
        <f t="shared" ca="1" si="30"/>
        <v>-12.44</v>
      </c>
      <c r="CH28" s="31">
        <f t="shared" ca="1" si="30"/>
        <v>-77.64</v>
      </c>
      <c r="CI28" s="31">
        <f t="shared" ca="1" si="30"/>
        <v>-228.35</v>
      </c>
      <c r="CJ28" s="31">
        <f t="shared" ca="1" si="30"/>
        <v>-54.29</v>
      </c>
      <c r="CK28" s="32">
        <f t="shared" ca="1" si="28"/>
        <v>188.14</v>
      </c>
      <c r="CL28" s="32">
        <f t="shared" ca="1" si="28"/>
        <v>114.87</v>
      </c>
      <c r="CM28" s="32">
        <f t="shared" ca="1" si="28"/>
        <v>264.08</v>
      </c>
      <c r="CN28" s="32">
        <f t="shared" ca="1" si="28"/>
        <v>164.78</v>
      </c>
      <c r="CO28" s="32">
        <f t="shared" ca="1" si="28"/>
        <v>26.02</v>
      </c>
      <c r="CP28" s="32">
        <f t="shared" ca="1" si="28"/>
        <v>0.35</v>
      </c>
      <c r="CQ28" s="32">
        <f t="shared" ca="1" si="28"/>
        <v>22.31</v>
      </c>
      <c r="CR28" s="32">
        <f t="shared" ca="1" si="28"/>
        <v>0</v>
      </c>
      <c r="CS28" s="32">
        <f t="shared" ca="1" si="28"/>
        <v>1.78</v>
      </c>
      <c r="CT28" s="32">
        <f t="shared" ca="1" si="28"/>
        <v>11.09</v>
      </c>
      <c r="CU28" s="32">
        <f t="shared" ca="1" si="28"/>
        <v>32.619999999999997</v>
      </c>
      <c r="CV28" s="32">
        <f t="shared" ca="1" si="28"/>
        <v>7.76</v>
      </c>
      <c r="CW28" s="31">
        <f t="shared" ca="1" si="29"/>
        <v>-2013.13</v>
      </c>
      <c r="CX28" s="31">
        <f t="shared" ca="1" si="29"/>
        <v>-1229.06</v>
      </c>
      <c r="CY28" s="31">
        <f t="shared" ca="1" si="29"/>
        <v>-2825.6</v>
      </c>
      <c r="CZ28" s="31">
        <f t="shared" ca="1" si="29"/>
        <v>-1820.82</v>
      </c>
      <c r="DA28" s="31">
        <f t="shared" ca="1" si="29"/>
        <v>-287.54999999999995</v>
      </c>
      <c r="DB28" s="31">
        <f t="shared" ca="1" si="29"/>
        <v>-3.8499999999999996</v>
      </c>
      <c r="DC28" s="31">
        <f t="shared" ca="1" si="29"/>
        <v>-297.8</v>
      </c>
      <c r="DD28" s="31">
        <f t="shared" ca="1" si="29"/>
        <v>0</v>
      </c>
      <c r="DE28" s="31">
        <f t="shared" ca="1" si="29"/>
        <v>-23.72</v>
      </c>
      <c r="DF28" s="31">
        <f t="shared" ca="1" si="29"/>
        <v>-153.62</v>
      </c>
      <c r="DG28" s="31">
        <f t="shared" ca="1" si="29"/>
        <v>-451.81</v>
      </c>
      <c r="DH28" s="31">
        <f t="shared" ca="1" si="29"/>
        <v>-107.39999999999999</v>
      </c>
      <c r="DI28" s="32">
        <f t="shared" ca="1" si="22"/>
        <v>-100.66</v>
      </c>
      <c r="DJ28" s="32">
        <f t="shared" ca="1" si="22"/>
        <v>-61.45</v>
      </c>
      <c r="DK28" s="32">
        <f t="shared" ca="1" si="22"/>
        <v>-141.28</v>
      </c>
      <c r="DL28" s="32">
        <f t="shared" ca="1" si="22"/>
        <v>-91.04</v>
      </c>
      <c r="DM28" s="32">
        <f t="shared" ca="1" si="22"/>
        <v>-14.38</v>
      </c>
      <c r="DN28" s="32">
        <f t="shared" ca="1" si="22"/>
        <v>-0.19</v>
      </c>
      <c r="DO28" s="32">
        <f t="shared" ca="1" si="22"/>
        <v>-14.89</v>
      </c>
      <c r="DP28" s="32">
        <f t="shared" ca="1" si="22"/>
        <v>0</v>
      </c>
      <c r="DQ28" s="32">
        <f t="shared" ca="1" si="22"/>
        <v>-1.19</v>
      </c>
      <c r="DR28" s="32">
        <f t="shared" ca="1" si="22"/>
        <v>-7.68</v>
      </c>
      <c r="DS28" s="32">
        <f t="shared" ca="1" si="22"/>
        <v>-22.59</v>
      </c>
      <c r="DT28" s="32">
        <f t="shared" ca="1" si="22"/>
        <v>-5.37</v>
      </c>
      <c r="DU28" s="31">
        <f t="shared" ca="1" si="23"/>
        <v>-595.62</v>
      </c>
      <c r="DV28" s="31">
        <f t="shared" ca="1" si="23"/>
        <v>-361.55</v>
      </c>
      <c r="DW28" s="31">
        <f t="shared" ca="1" si="23"/>
        <v>-826.87</v>
      </c>
      <c r="DX28" s="31">
        <f t="shared" ca="1" si="23"/>
        <v>-529.74</v>
      </c>
      <c r="DY28" s="31">
        <f t="shared" ca="1" si="23"/>
        <v>-83.19</v>
      </c>
      <c r="DZ28" s="31">
        <f t="shared" ca="1" si="23"/>
        <v>-1.1100000000000001</v>
      </c>
      <c r="EA28" s="31">
        <f t="shared" ca="1" si="23"/>
        <v>-85.1</v>
      </c>
      <c r="EB28" s="31">
        <f t="shared" ca="1" si="23"/>
        <v>0</v>
      </c>
      <c r="EC28" s="31">
        <f t="shared" ca="1" si="23"/>
        <v>-6.68</v>
      </c>
      <c r="ED28" s="31">
        <f t="shared" ca="1" si="23"/>
        <v>-42.9</v>
      </c>
      <c r="EE28" s="31">
        <f t="shared" ca="1" si="23"/>
        <v>-125.11</v>
      </c>
      <c r="EF28" s="31">
        <f t="shared" ca="1" si="23"/>
        <v>-29.5</v>
      </c>
      <c r="EG28" s="32">
        <f t="shared" ca="1" si="24"/>
        <v>-2709.41</v>
      </c>
      <c r="EH28" s="32">
        <f t="shared" ca="1" si="24"/>
        <v>-1652.06</v>
      </c>
      <c r="EI28" s="32">
        <f t="shared" ca="1" si="24"/>
        <v>-3793.75</v>
      </c>
      <c r="EJ28" s="32">
        <f t="shared" ca="1" si="24"/>
        <v>-2441.6</v>
      </c>
      <c r="EK28" s="32">
        <f t="shared" ca="1" si="24"/>
        <v>-385.11999999999995</v>
      </c>
      <c r="EL28" s="32">
        <f t="shared" ca="1" si="24"/>
        <v>-5.15</v>
      </c>
      <c r="EM28" s="32">
        <f t="shared" ca="1" si="24"/>
        <v>-397.78999999999996</v>
      </c>
      <c r="EN28" s="32">
        <f t="shared" ca="1" si="24"/>
        <v>0</v>
      </c>
      <c r="EO28" s="32">
        <f t="shared" ca="1" si="24"/>
        <v>-31.59</v>
      </c>
      <c r="EP28" s="32">
        <f t="shared" ca="1" si="24"/>
        <v>-204.20000000000002</v>
      </c>
      <c r="EQ28" s="32">
        <f t="shared" ca="1" si="24"/>
        <v>-599.51</v>
      </c>
      <c r="ER28" s="32">
        <f t="shared" ca="1" si="24"/>
        <v>-142.26999999999998</v>
      </c>
    </row>
    <row r="29" spans="1:148" x14ac:dyDescent="0.25">
      <c r="A29" t="s">
        <v>440</v>
      </c>
      <c r="B29" s="1" t="s">
        <v>126</v>
      </c>
      <c r="C29" t="str">
        <f t="shared" ca="1" si="1"/>
        <v>CAS</v>
      </c>
      <c r="D29" t="str">
        <f t="shared" ca="1" si="2"/>
        <v>Cascade Hydro Facility</v>
      </c>
      <c r="E29" s="51">
        <v>6870.9397918000004</v>
      </c>
      <c r="F29" s="51">
        <v>4983.2305251999996</v>
      </c>
      <c r="G29" s="51">
        <v>4428.8095148000002</v>
      </c>
      <c r="H29" s="51">
        <v>3083.6593415000002</v>
      </c>
      <c r="I29" s="51">
        <v>2735.0457139999999</v>
      </c>
      <c r="J29" s="51">
        <v>309.1190229</v>
      </c>
      <c r="K29" s="51">
        <v>49.944556499999997</v>
      </c>
      <c r="L29" s="51">
        <v>511.43039349999998</v>
      </c>
      <c r="M29" s="51">
        <v>2056.5646468999998</v>
      </c>
      <c r="N29" s="51">
        <v>3287.5820346999999</v>
      </c>
      <c r="O29" s="51">
        <v>5382.6423139999997</v>
      </c>
      <c r="P29" s="51">
        <v>7625.0968635999998</v>
      </c>
      <c r="Q29" s="32">
        <v>352136.88</v>
      </c>
      <c r="R29" s="32">
        <v>243958.55</v>
      </c>
      <c r="S29" s="32">
        <v>206706.47</v>
      </c>
      <c r="T29" s="32">
        <v>208358.52</v>
      </c>
      <c r="U29" s="32">
        <v>624781.07999999996</v>
      </c>
      <c r="V29" s="32">
        <v>49774.73</v>
      </c>
      <c r="W29" s="32">
        <v>3997.82</v>
      </c>
      <c r="X29" s="32">
        <v>52710.64</v>
      </c>
      <c r="Y29" s="32">
        <v>76244.7</v>
      </c>
      <c r="Z29" s="32">
        <v>117655.65</v>
      </c>
      <c r="AA29" s="32">
        <v>376018.69</v>
      </c>
      <c r="AB29" s="32">
        <v>696458.18</v>
      </c>
      <c r="AC29" s="2">
        <v>-1.88</v>
      </c>
      <c r="AD29" s="2">
        <v>-1.88</v>
      </c>
      <c r="AE29" s="2">
        <v>-1.88</v>
      </c>
      <c r="AF29" s="2">
        <v>-1.88</v>
      </c>
      <c r="AG29" s="2">
        <v>-1.88</v>
      </c>
      <c r="AH29" s="2">
        <v>-1.88</v>
      </c>
      <c r="AI29" s="2">
        <v>-1.88</v>
      </c>
      <c r="AJ29" s="2">
        <v>-1.88</v>
      </c>
      <c r="AK29" s="2">
        <v>-1.88</v>
      </c>
      <c r="AL29" s="2">
        <v>-1.88</v>
      </c>
      <c r="AM29" s="2">
        <v>-1.88</v>
      </c>
      <c r="AN29" s="2">
        <v>-1.88</v>
      </c>
      <c r="AO29" s="33">
        <v>-6620.17</v>
      </c>
      <c r="AP29" s="33">
        <v>-4586.42</v>
      </c>
      <c r="AQ29" s="33">
        <v>-3886.08</v>
      </c>
      <c r="AR29" s="33">
        <v>-3917.14</v>
      </c>
      <c r="AS29" s="33">
        <v>-11745.88</v>
      </c>
      <c r="AT29" s="33">
        <v>-935.76</v>
      </c>
      <c r="AU29" s="33">
        <v>-75.16</v>
      </c>
      <c r="AV29" s="33">
        <v>-990.96</v>
      </c>
      <c r="AW29" s="33">
        <v>-1433.4</v>
      </c>
      <c r="AX29" s="33">
        <v>-2211.9299999999998</v>
      </c>
      <c r="AY29" s="33">
        <v>-7069.15</v>
      </c>
      <c r="AZ29" s="33">
        <v>-13093.41</v>
      </c>
      <c r="BA29" s="31">
        <f t="shared" si="26"/>
        <v>-528.21</v>
      </c>
      <c r="BB29" s="31">
        <f t="shared" si="26"/>
        <v>-365.94</v>
      </c>
      <c r="BC29" s="31">
        <f t="shared" si="26"/>
        <v>-310.06</v>
      </c>
      <c r="BD29" s="31">
        <f t="shared" si="26"/>
        <v>-166.69</v>
      </c>
      <c r="BE29" s="31">
        <f t="shared" si="26"/>
        <v>-499.82</v>
      </c>
      <c r="BF29" s="31">
        <f t="shared" si="26"/>
        <v>-39.82</v>
      </c>
      <c r="BG29" s="31">
        <f t="shared" si="26"/>
        <v>15.19</v>
      </c>
      <c r="BH29" s="31">
        <f t="shared" si="26"/>
        <v>200.3</v>
      </c>
      <c r="BI29" s="31">
        <f t="shared" si="26"/>
        <v>289.73</v>
      </c>
      <c r="BJ29" s="31">
        <f t="shared" si="26"/>
        <v>564.75</v>
      </c>
      <c r="BK29" s="31">
        <f t="shared" si="26"/>
        <v>1804.89</v>
      </c>
      <c r="BL29" s="31">
        <f t="shared" si="26"/>
        <v>3343</v>
      </c>
      <c r="BM29" s="6">
        <f t="shared" ca="1" si="27"/>
        <v>-5.7000000000000002E-2</v>
      </c>
      <c r="BN29" s="6">
        <f t="shared" ca="1" si="27"/>
        <v>-5.7000000000000002E-2</v>
      </c>
      <c r="BO29" s="6">
        <f t="shared" ca="1" si="27"/>
        <v>-5.7000000000000002E-2</v>
      </c>
      <c r="BP29" s="6">
        <f t="shared" ca="1" si="27"/>
        <v>-5.7000000000000002E-2</v>
      </c>
      <c r="BQ29" s="6">
        <f t="shared" ca="1" si="27"/>
        <v>-5.7000000000000002E-2</v>
      </c>
      <c r="BR29" s="6">
        <f t="shared" ca="1" si="27"/>
        <v>-5.7000000000000002E-2</v>
      </c>
      <c r="BS29" s="6">
        <f t="shared" ca="1" si="27"/>
        <v>-5.7000000000000002E-2</v>
      </c>
      <c r="BT29" s="6">
        <f t="shared" ca="1" si="27"/>
        <v>-5.7000000000000002E-2</v>
      </c>
      <c r="BU29" s="6">
        <f t="shared" ca="1" si="27"/>
        <v>-5.7000000000000002E-2</v>
      </c>
      <c r="BV29" s="6">
        <f t="shared" ca="1" si="27"/>
        <v>-5.7000000000000002E-2</v>
      </c>
      <c r="BW29" s="6">
        <f t="shared" ca="1" si="27"/>
        <v>-5.7000000000000002E-2</v>
      </c>
      <c r="BX29" s="6">
        <f t="shared" ca="1" si="27"/>
        <v>-5.7000000000000002E-2</v>
      </c>
      <c r="BY29" s="31">
        <f t="shared" ca="1" si="31"/>
        <v>-20071.8</v>
      </c>
      <c r="BZ29" s="31">
        <f t="shared" ca="1" si="31"/>
        <v>-13905.64</v>
      </c>
      <c r="CA29" s="31">
        <f t="shared" ca="1" si="31"/>
        <v>-11782.27</v>
      </c>
      <c r="CB29" s="31">
        <f t="shared" ca="1" si="30"/>
        <v>-11876.44</v>
      </c>
      <c r="CC29" s="31">
        <f t="shared" ca="1" si="30"/>
        <v>-35612.519999999997</v>
      </c>
      <c r="CD29" s="31">
        <f t="shared" ca="1" si="30"/>
        <v>-2837.16</v>
      </c>
      <c r="CE29" s="31">
        <f t="shared" ca="1" si="30"/>
        <v>-227.88</v>
      </c>
      <c r="CF29" s="31">
        <f t="shared" ca="1" si="30"/>
        <v>-3004.51</v>
      </c>
      <c r="CG29" s="31">
        <f t="shared" ca="1" si="30"/>
        <v>-4345.95</v>
      </c>
      <c r="CH29" s="31">
        <f t="shared" ca="1" si="30"/>
        <v>-6706.37</v>
      </c>
      <c r="CI29" s="31">
        <f t="shared" ca="1" si="30"/>
        <v>-21433.07</v>
      </c>
      <c r="CJ29" s="31">
        <f t="shared" ca="1" si="30"/>
        <v>-39698.120000000003</v>
      </c>
      <c r="CK29" s="32">
        <f t="shared" ca="1" si="28"/>
        <v>704.27</v>
      </c>
      <c r="CL29" s="32">
        <f t="shared" ca="1" si="28"/>
        <v>487.92</v>
      </c>
      <c r="CM29" s="32">
        <f t="shared" ca="1" si="28"/>
        <v>413.41</v>
      </c>
      <c r="CN29" s="32">
        <f t="shared" ca="1" si="28"/>
        <v>416.72</v>
      </c>
      <c r="CO29" s="32">
        <f t="shared" ca="1" si="28"/>
        <v>1249.56</v>
      </c>
      <c r="CP29" s="32">
        <f t="shared" ca="1" si="28"/>
        <v>99.55</v>
      </c>
      <c r="CQ29" s="32">
        <f t="shared" ca="1" si="28"/>
        <v>8</v>
      </c>
      <c r="CR29" s="32">
        <f t="shared" ca="1" si="28"/>
        <v>105.42</v>
      </c>
      <c r="CS29" s="32">
        <f t="shared" ca="1" si="28"/>
        <v>152.49</v>
      </c>
      <c r="CT29" s="32">
        <f t="shared" ca="1" si="28"/>
        <v>235.31</v>
      </c>
      <c r="CU29" s="32">
        <f t="shared" ca="1" si="28"/>
        <v>752.04</v>
      </c>
      <c r="CV29" s="32">
        <f t="shared" ca="1" si="28"/>
        <v>1392.92</v>
      </c>
      <c r="CW29" s="31">
        <f t="shared" ca="1" si="29"/>
        <v>-12219.149999999998</v>
      </c>
      <c r="CX29" s="31">
        <f t="shared" ca="1" si="29"/>
        <v>-8465.3599999999988</v>
      </c>
      <c r="CY29" s="31">
        <f t="shared" ca="1" si="29"/>
        <v>-7172.72</v>
      </c>
      <c r="CZ29" s="31">
        <f t="shared" ca="1" si="29"/>
        <v>-7375.8900000000021</v>
      </c>
      <c r="DA29" s="31">
        <f t="shared" ca="1" si="29"/>
        <v>-22117.260000000002</v>
      </c>
      <c r="DB29" s="31">
        <f t="shared" ca="1" si="29"/>
        <v>-1762.0299999999997</v>
      </c>
      <c r="DC29" s="31">
        <f t="shared" ca="1" si="29"/>
        <v>-159.91</v>
      </c>
      <c r="DD29" s="31">
        <f t="shared" ca="1" si="29"/>
        <v>-2108.4300000000003</v>
      </c>
      <c r="DE29" s="31">
        <f t="shared" ca="1" si="29"/>
        <v>-3049.79</v>
      </c>
      <c r="DF29" s="31">
        <f t="shared" ca="1" si="29"/>
        <v>-4823.8799999999992</v>
      </c>
      <c r="DG29" s="31">
        <f t="shared" ca="1" si="29"/>
        <v>-15416.769999999999</v>
      </c>
      <c r="DH29" s="31">
        <f t="shared" ca="1" si="29"/>
        <v>-28554.790000000005</v>
      </c>
      <c r="DI29" s="32">
        <f t="shared" ca="1" si="22"/>
        <v>-610.96</v>
      </c>
      <c r="DJ29" s="32">
        <f t="shared" ca="1" si="22"/>
        <v>-423.27</v>
      </c>
      <c r="DK29" s="32">
        <f t="shared" ca="1" si="22"/>
        <v>-358.64</v>
      </c>
      <c r="DL29" s="32">
        <f t="shared" ca="1" si="22"/>
        <v>-368.79</v>
      </c>
      <c r="DM29" s="32">
        <f t="shared" ca="1" si="22"/>
        <v>-1105.8599999999999</v>
      </c>
      <c r="DN29" s="32">
        <f t="shared" ca="1" si="22"/>
        <v>-88.1</v>
      </c>
      <c r="DO29" s="32">
        <f t="shared" ca="1" si="22"/>
        <v>-8</v>
      </c>
      <c r="DP29" s="32">
        <f t="shared" ca="1" si="22"/>
        <v>-105.42</v>
      </c>
      <c r="DQ29" s="32">
        <f t="shared" ca="1" si="22"/>
        <v>-152.49</v>
      </c>
      <c r="DR29" s="32">
        <f t="shared" ca="1" si="22"/>
        <v>-241.19</v>
      </c>
      <c r="DS29" s="32">
        <f t="shared" ca="1" si="22"/>
        <v>-770.84</v>
      </c>
      <c r="DT29" s="32">
        <f t="shared" ca="1" si="22"/>
        <v>-1427.74</v>
      </c>
      <c r="DU29" s="31">
        <f t="shared" ca="1" si="23"/>
        <v>-3615.27</v>
      </c>
      <c r="DV29" s="31">
        <f t="shared" ca="1" si="23"/>
        <v>-2490.2600000000002</v>
      </c>
      <c r="DW29" s="31">
        <f t="shared" ca="1" si="23"/>
        <v>-2099</v>
      </c>
      <c r="DX29" s="31">
        <f t="shared" ca="1" si="23"/>
        <v>-2145.92</v>
      </c>
      <c r="DY29" s="31">
        <f t="shared" ca="1" si="23"/>
        <v>-6398.38</v>
      </c>
      <c r="DZ29" s="31">
        <f t="shared" ca="1" si="23"/>
        <v>-506.75</v>
      </c>
      <c r="EA29" s="31">
        <f t="shared" ca="1" si="23"/>
        <v>-45.69</v>
      </c>
      <c r="EB29" s="31">
        <f t="shared" ca="1" si="23"/>
        <v>-598</v>
      </c>
      <c r="EC29" s="31">
        <f t="shared" ca="1" si="23"/>
        <v>-858.51</v>
      </c>
      <c r="ED29" s="31">
        <f t="shared" ca="1" si="23"/>
        <v>-1347.01</v>
      </c>
      <c r="EE29" s="31">
        <f t="shared" ca="1" si="23"/>
        <v>-4268.95</v>
      </c>
      <c r="EF29" s="31">
        <f t="shared" ca="1" si="23"/>
        <v>-7842.37</v>
      </c>
      <c r="EG29" s="32">
        <f t="shared" ca="1" si="24"/>
        <v>-16445.379999999997</v>
      </c>
      <c r="EH29" s="32">
        <f t="shared" ca="1" si="24"/>
        <v>-11378.89</v>
      </c>
      <c r="EI29" s="32">
        <f t="shared" ca="1" si="24"/>
        <v>-9630.36</v>
      </c>
      <c r="EJ29" s="32">
        <f t="shared" ca="1" si="24"/>
        <v>-9890.6000000000022</v>
      </c>
      <c r="EK29" s="32">
        <f t="shared" ca="1" si="24"/>
        <v>-29621.500000000004</v>
      </c>
      <c r="EL29" s="32">
        <f t="shared" ca="1" si="24"/>
        <v>-2356.8799999999997</v>
      </c>
      <c r="EM29" s="32">
        <f t="shared" ca="1" si="24"/>
        <v>-213.6</v>
      </c>
      <c r="EN29" s="32">
        <f t="shared" ca="1" si="24"/>
        <v>-2811.8500000000004</v>
      </c>
      <c r="EO29" s="32">
        <f t="shared" ca="1" si="24"/>
        <v>-4060.79</v>
      </c>
      <c r="EP29" s="32">
        <f t="shared" ca="1" si="24"/>
        <v>-6412.079999999999</v>
      </c>
      <c r="EQ29" s="32">
        <f t="shared" ca="1" si="24"/>
        <v>-20456.559999999998</v>
      </c>
      <c r="ER29" s="32">
        <f t="shared" ca="1" si="24"/>
        <v>-37824.900000000009</v>
      </c>
    </row>
    <row r="30" spans="1:148" x14ac:dyDescent="0.25">
      <c r="A30" t="s">
        <v>538</v>
      </c>
      <c r="B30" s="1" t="s">
        <v>309</v>
      </c>
      <c r="C30" t="str">
        <f t="shared" ca="1" si="1"/>
        <v>BCHEXP</v>
      </c>
      <c r="D30" t="str">
        <f t="shared" ca="1" si="2"/>
        <v>Alberta-BC Intertie - Export</v>
      </c>
      <c r="E30" s="51">
        <v>12</v>
      </c>
      <c r="Q30" s="32">
        <v>161.16</v>
      </c>
      <c r="R30" s="32"/>
      <c r="S30" s="32"/>
      <c r="T30" s="32"/>
      <c r="U30" s="32"/>
      <c r="V30" s="32"/>
      <c r="W30" s="32"/>
      <c r="X30" s="32"/>
      <c r="Y30" s="32"/>
      <c r="Z30" s="32"/>
      <c r="AA30" s="32"/>
      <c r="AB30" s="32"/>
      <c r="AC30" s="2">
        <v>0.95</v>
      </c>
      <c r="AO30" s="33">
        <v>1.53</v>
      </c>
      <c r="AP30" s="33"/>
      <c r="AQ30" s="33"/>
      <c r="AR30" s="33"/>
      <c r="AS30" s="33"/>
      <c r="AT30" s="33"/>
      <c r="AU30" s="33"/>
      <c r="AV30" s="33"/>
      <c r="AW30" s="33"/>
      <c r="AX30" s="33"/>
      <c r="AY30" s="33"/>
      <c r="AZ30" s="33"/>
      <c r="BA30" s="31">
        <f t="shared" si="26"/>
        <v>-0.24</v>
      </c>
      <c r="BB30" s="31">
        <f t="shared" si="26"/>
        <v>0</v>
      </c>
      <c r="BC30" s="31">
        <f t="shared" si="26"/>
        <v>0</v>
      </c>
      <c r="BD30" s="31">
        <f t="shared" si="26"/>
        <v>0</v>
      </c>
      <c r="BE30" s="31">
        <f t="shared" si="26"/>
        <v>0</v>
      </c>
      <c r="BF30" s="31">
        <f t="shared" si="26"/>
        <v>0</v>
      </c>
      <c r="BG30" s="31">
        <f t="shared" si="26"/>
        <v>0</v>
      </c>
      <c r="BH30" s="31">
        <f t="shared" si="26"/>
        <v>0</v>
      </c>
      <c r="BI30" s="31">
        <f t="shared" si="26"/>
        <v>0</v>
      </c>
      <c r="BJ30" s="31">
        <f t="shared" si="26"/>
        <v>0</v>
      </c>
      <c r="BK30" s="31">
        <f t="shared" si="26"/>
        <v>0</v>
      </c>
      <c r="BL30" s="31">
        <f t="shared" si="26"/>
        <v>0</v>
      </c>
      <c r="BM30" s="6">
        <f t="shared" ca="1" si="27"/>
        <v>1.06E-2</v>
      </c>
      <c r="BN30" s="6">
        <f t="shared" ca="1" si="27"/>
        <v>1.06E-2</v>
      </c>
      <c r="BO30" s="6">
        <f t="shared" ca="1" si="27"/>
        <v>1.06E-2</v>
      </c>
      <c r="BP30" s="6">
        <f t="shared" ca="1" si="27"/>
        <v>1.06E-2</v>
      </c>
      <c r="BQ30" s="6">
        <f t="shared" ca="1" si="27"/>
        <v>1.06E-2</v>
      </c>
      <c r="BR30" s="6">
        <f t="shared" ca="1" si="27"/>
        <v>1.06E-2</v>
      </c>
      <c r="BS30" s="6">
        <f t="shared" ca="1" si="27"/>
        <v>1.06E-2</v>
      </c>
      <c r="BT30" s="6">
        <f t="shared" ca="1" si="27"/>
        <v>1.06E-2</v>
      </c>
      <c r="BU30" s="6">
        <f t="shared" ca="1" si="27"/>
        <v>1.06E-2</v>
      </c>
      <c r="BV30" s="6">
        <f t="shared" ca="1" si="27"/>
        <v>1.06E-2</v>
      </c>
      <c r="BW30" s="6">
        <f t="shared" ca="1" si="27"/>
        <v>1.06E-2</v>
      </c>
      <c r="BX30" s="6">
        <f t="shared" ca="1" si="27"/>
        <v>1.06E-2</v>
      </c>
      <c r="BY30" s="31">
        <f t="shared" ca="1" si="31"/>
        <v>1.71</v>
      </c>
      <c r="BZ30" s="31">
        <f t="shared" ca="1" si="31"/>
        <v>0</v>
      </c>
      <c r="CA30" s="31">
        <f t="shared" ca="1" si="31"/>
        <v>0</v>
      </c>
      <c r="CB30" s="31">
        <f t="shared" ca="1" si="30"/>
        <v>0</v>
      </c>
      <c r="CC30" s="31">
        <f t="shared" ca="1" si="30"/>
        <v>0</v>
      </c>
      <c r="CD30" s="31">
        <f t="shared" ca="1" si="30"/>
        <v>0</v>
      </c>
      <c r="CE30" s="31">
        <f t="shared" ca="1" si="30"/>
        <v>0</v>
      </c>
      <c r="CF30" s="31">
        <f t="shared" ca="1" si="30"/>
        <v>0</v>
      </c>
      <c r="CG30" s="31">
        <f t="shared" ca="1" si="30"/>
        <v>0</v>
      </c>
      <c r="CH30" s="31">
        <f t="shared" ca="1" si="30"/>
        <v>0</v>
      </c>
      <c r="CI30" s="31">
        <f t="shared" ca="1" si="30"/>
        <v>0</v>
      </c>
      <c r="CJ30" s="31">
        <f t="shared" ca="1" si="30"/>
        <v>0</v>
      </c>
      <c r="CK30" s="32">
        <f t="shared" ca="1" si="28"/>
        <v>0.32</v>
      </c>
      <c r="CL30" s="32">
        <f t="shared" ca="1" si="28"/>
        <v>0</v>
      </c>
      <c r="CM30" s="32">
        <f t="shared" ca="1" si="28"/>
        <v>0</v>
      </c>
      <c r="CN30" s="32">
        <f t="shared" ca="1" si="28"/>
        <v>0</v>
      </c>
      <c r="CO30" s="32">
        <f t="shared" ca="1" si="28"/>
        <v>0</v>
      </c>
      <c r="CP30" s="32">
        <f t="shared" ca="1" si="28"/>
        <v>0</v>
      </c>
      <c r="CQ30" s="32">
        <f t="shared" ca="1" si="28"/>
        <v>0</v>
      </c>
      <c r="CR30" s="32">
        <f t="shared" ca="1" si="28"/>
        <v>0</v>
      </c>
      <c r="CS30" s="32">
        <f t="shared" ca="1" si="28"/>
        <v>0</v>
      </c>
      <c r="CT30" s="32">
        <f t="shared" ca="1" si="28"/>
        <v>0</v>
      </c>
      <c r="CU30" s="32">
        <f t="shared" ca="1" si="28"/>
        <v>0</v>
      </c>
      <c r="CV30" s="32">
        <f t="shared" ca="1" si="28"/>
        <v>0</v>
      </c>
      <c r="CW30" s="31">
        <f t="shared" ca="1" si="29"/>
        <v>0.73999999999999977</v>
      </c>
      <c r="CX30" s="31">
        <f t="shared" ca="1" si="29"/>
        <v>0</v>
      </c>
      <c r="CY30" s="31">
        <f t="shared" ca="1" si="29"/>
        <v>0</v>
      </c>
      <c r="CZ30" s="31">
        <f t="shared" ca="1" si="29"/>
        <v>0</v>
      </c>
      <c r="DA30" s="31">
        <f t="shared" ca="1" si="29"/>
        <v>0</v>
      </c>
      <c r="DB30" s="31">
        <f t="shared" ca="1" si="29"/>
        <v>0</v>
      </c>
      <c r="DC30" s="31">
        <f t="shared" ca="1" si="29"/>
        <v>0</v>
      </c>
      <c r="DD30" s="31">
        <f t="shared" ca="1" si="29"/>
        <v>0</v>
      </c>
      <c r="DE30" s="31">
        <f t="shared" ca="1" si="29"/>
        <v>0</v>
      </c>
      <c r="DF30" s="31">
        <f t="shared" ca="1" si="29"/>
        <v>0</v>
      </c>
      <c r="DG30" s="31">
        <f t="shared" ca="1" si="29"/>
        <v>0</v>
      </c>
      <c r="DH30" s="31">
        <f t="shared" ca="1" si="29"/>
        <v>0</v>
      </c>
      <c r="DI30" s="32">
        <f t="shared" ca="1" si="22"/>
        <v>0.04</v>
      </c>
      <c r="DJ30" s="32">
        <f t="shared" ca="1" si="22"/>
        <v>0</v>
      </c>
      <c r="DK30" s="32">
        <f t="shared" ca="1" si="22"/>
        <v>0</v>
      </c>
      <c r="DL30" s="32">
        <f t="shared" ca="1" si="22"/>
        <v>0</v>
      </c>
      <c r="DM30" s="32">
        <f t="shared" ca="1" si="22"/>
        <v>0</v>
      </c>
      <c r="DN30" s="32">
        <f t="shared" ca="1" si="22"/>
        <v>0</v>
      </c>
      <c r="DO30" s="32">
        <f t="shared" ca="1" si="22"/>
        <v>0</v>
      </c>
      <c r="DP30" s="32">
        <f t="shared" ca="1" si="22"/>
        <v>0</v>
      </c>
      <c r="DQ30" s="32">
        <f t="shared" ca="1" si="22"/>
        <v>0</v>
      </c>
      <c r="DR30" s="32">
        <f t="shared" ca="1" si="22"/>
        <v>0</v>
      </c>
      <c r="DS30" s="32">
        <f t="shared" ca="1" si="22"/>
        <v>0</v>
      </c>
      <c r="DT30" s="32">
        <f t="shared" ca="1" si="22"/>
        <v>0</v>
      </c>
      <c r="DU30" s="31">
        <f t="shared" ca="1" si="23"/>
        <v>0.22</v>
      </c>
      <c r="DV30" s="31">
        <f t="shared" ca="1" si="23"/>
        <v>0</v>
      </c>
      <c r="DW30" s="31">
        <f t="shared" ca="1" si="23"/>
        <v>0</v>
      </c>
      <c r="DX30" s="31">
        <f t="shared" ca="1" si="23"/>
        <v>0</v>
      </c>
      <c r="DY30" s="31">
        <f t="shared" ca="1" si="23"/>
        <v>0</v>
      </c>
      <c r="DZ30" s="31">
        <f t="shared" ca="1" si="23"/>
        <v>0</v>
      </c>
      <c r="EA30" s="31">
        <f t="shared" ca="1" si="23"/>
        <v>0</v>
      </c>
      <c r="EB30" s="31">
        <f t="shared" ca="1" si="23"/>
        <v>0</v>
      </c>
      <c r="EC30" s="31">
        <f t="shared" ca="1" si="23"/>
        <v>0</v>
      </c>
      <c r="ED30" s="31">
        <f t="shared" ca="1" si="23"/>
        <v>0</v>
      </c>
      <c r="EE30" s="31">
        <f t="shared" ca="1" si="23"/>
        <v>0</v>
      </c>
      <c r="EF30" s="31">
        <f t="shared" ca="1" si="23"/>
        <v>0</v>
      </c>
      <c r="EG30" s="32">
        <f t="shared" ca="1" si="24"/>
        <v>0.99999999999999978</v>
      </c>
      <c r="EH30" s="32">
        <f t="shared" ca="1" si="24"/>
        <v>0</v>
      </c>
      <c r="EI30" s="32">
        <f t="shared" ca="1" si="24"/>
        <v>0</v>
      </c>
      <c r="EJ30" s="32">
        <f t="shared" ca="1" si="24"/>
        <v>0</v>
      </c>
      <c r="EK30" s="32">
        <f t="shared" ca="1" si="24"/>
        <v>0</v>
      </c>
      <c r="EL30" s="32">
        <f t="shared" ca="1" si="24"/>
        <v>0</v>
      </c>
      <c r="EM30" s="32">
        <f t="shared" ca="1" si="24"/>
        <v>0</v>
      </c>
      <c r="EN30" s="32">
        <f t="shared" ca="1" si="24"/>
        <v>0</v>
      </c>
      <c r="EO30" s="32">
        <f t="shared" ca="1" si="24"/>
        <v>0</v>
      </c>
      <c r="EP30" s="32">
        <f t="shared" ca="1" si="24"/>
        <v>0</v>
      </c>
      <c r="EQ30" s="32">
        <f t="shared" ca="1" si="24"/>
        <v>0</v>
      </c>
      <c r="ER30" s="32">
        <f t="shared" ca="1" si="24"/>
        <v>0</v>
      </c>
    </row>
    <row r="31" spans="1:148" x14ac:dyDescent="0.25">
      <c r="A31" t="s">
        <v>443</v>
      </c>
      <c r="B31" s="1" t="s">
        <v>34</v>
      </c>
      <c r="C31" t="str">
        <f t="shared" ca="1" si="1"/>
        <v>CES1/CES2</v>
      </c>
      <c r="D31" t="str">
        <f t="shared" ca="1" si="2"/>
        <v>Calgary Energy Centre</v>
      </c>
      <c r="E31" s="51">
        <v>18315.253000000001</v>
      </c>
      <c r="F31" s="51">
        <v>25376.944299999999</v>
      </c>
      <c r="G31" s="51">
        <v>0</v>
      </c>
      <c r="H31" s="51">
        <v>38870.655500000001</v>
      </c>
      <c r="I31" s="51">
        <v>69655.091</v>
      </c>
      <c r="J31" s="51">
        <v>54814.813000000002</v>
      </c>
      <c r="K31" s="51">
        <v>2213.931</v>
      </c>
      <c r="L31" s="51">
        <v>15873.24</v>
      </c>
      <c r="M31" s="51">
        <v>49470.3914</v>
      </c>
      <c r="N31" s="51">
        <v>46951.527000000002</v>
      </c>
      <c r="O31" s="51">
        <v>48409.6495</v>
      </c>
      <c r="P31" s="51">
        <v>62189.022799999999</v>
      </c>
      <c r="Q31" s="32">
        <v>971228.57</v>
      </c>
      <c r="R31" s="32">
        <v>1291106.48</v>
      </c>
      <c r="S31" s="32">
        <v>0</v>
      </c>
      <c r="T31" s="32">
        <v>2376204.98</v>
      </c>
      <c r="U31" s="32">
        <v>13964032.4</v>
      </c>
      <c r="V31" s="32">
        <v>4965812.12</v>
      </c>
      <c r="W31" s="32">
        <v>171519.76</v>
      </c>
      <c r="X31" s="32">
        <v>838794.44</v>
      </c>
      <c r="Y31" s="32">
        <v>1714491.19</v>
      </c>
      <c r="Z31" s="32">
        <v>1646700.52</v>
      </c>
      <c r="AA31" s="32">
        <v>3914939.54</v>
      </c>
      <c r="AB31" s="32">
        <v>5407029.4000000004</v>
      </c>
      <c r="AC31" s="2">
        <v>0.13</v>
      </c>
      <c r="AD31" s="2">
        <v>0.13</v>
      </c>
      <c r="AE31" s="2">
        <v>0.13</v>
      </c>
      <c r="AF31" s="2">
        <v>0.13</v>
      </c>
      <c r="AG31" s="2">
        <v>0.13</v>
      </c>
      <c r="AH31" s="2">
        <v>0.13</v>
      </c>
      <c r="AI31" s="2">
        <v>0.13</v>
      </c>
      <c r="AJ31" s="2">
        <v>0.13</v>
      </c>
      <c r="AK31" s="2">
        <v>0.13</v>
      </c>
      <c r="AL31" s="2">
        <v>0.13</v>
      </c>
      <c r="AM31" s="2">
        <v>0.13</v>
      </c>
      <c r="AN31" s="2">
        <v>0.13</v>
      </c>
      <c r="AO31" s="33">
        <v>1262.5999999999999</v>
      </c>
      <c r="AP31" s="33">
        <v>1678.44</v>
      </c>
      <c r="AQ31" s="33">
        <v>0</v>
      </c>
      <c r="AR31" s="33">
        <v>3089.07</v>
      </c>
      <c r="AS31" s="33">
        <v>18153.240000000002</v>
      </c>
      <c r="AT31" s="33">
        <v>6455.56</v>
      </c>
      <c r="AU31" s="33">
        <v>222.98</v>
      </c>
      <c r="AV31" s="33">
        <v>1090.43</v>
      </c>
      <c r="AW31" s="33">
        <v>2228.84</v>
      </c>
      <c r="AX31" s="33">
        <v>2140.71</v>
      </c>
      <c r="AY31" s="33">
        <v>5089.42</v>
      </c>
      <c r="AZ31" s="33">
        <v>7029.14</v>
      </c>
      <c r="BA31" s="31">
        <f t="shared" si="26"/>
        <v>-1456.84</v>
      </c>
      <c r="BB31" s="31">
        <f t="shared" si="26"/>
        <v>-1936.66</v>
      </c>
      <c r="BC31" s="31">
        <f t="shared" si="26"/>
        <v>0</v>
      </c>
      <c r="BD31" s="31">
        <f t="shared" si="26"/>
        <v>-1900.96</v>
      </c>
      <c r="BE31" s="31">
        <f t="shared" si="26"/>
        <v>-11171.23</v>
      </c>
      <c r="BF31" s="31">
        <f t="shared" si="26"/>
        <v>-3972.65</v>
      </c>
      <c r="BG31" s="31">
        <f t="shared" si="26"/>
        <v>651.78</v>
      </c>
      <c r="BH31" s="31">
        <f t="shared" si="26"/>
        <v>3187.42</v>
      </c>
      <c r="BI31" s="31">
        <f t="shared" si="26"/>
        <v>6515.07</v>
      </c>
      <c r="BJ31" s="31">
        <f t="shared" si="26"/>
        <v>7904.16</v>
      </c>
      <c r="BK31" s="31">
        <f t="shared" si="26"/>
        <v>18791.71</v>
      </c>
      <c r="BL31" s="31">
        <f t="shared" si="26"/>
        <v>25953.74</v>
      </c>
      <c r="BM31" s="6">
        <f t="shared" ca="1" si="27"/>
        <v>-3.5099999999999999E-2</v>
      </c>
      <c r="BN31" s="6">
        <f t="shared" ca="1" si="27"/>
        <v>-3.5099999999999999E-2</v>
      </c>
      <c r="BO31" s="6">
        <f t="shared" ca="1" si="27"/>
        <v>-3.5099999999999999E-2</v>
      </c>
      <c r="BP31" s="6">
        <f t="shared" ca="1" si="27"/>
        <v>-3.5099999999999999E-2</v>
      </c>
      <c r="BQ31" s="6">
        <f t="shared" ca="1" si="27"/>
        <v>-3.5099999999999999E-2</v>
      </c>
      <c r="BR31" s="6">
        <f t="shared" ca="1" si="27"/>
        <v>-3.5099999999999999E-2</v>
      </c>
      <c r="BS31" s="6">
        <f t="shared" ca="1" si="27"/>
        <v>-3.5099999999999999E-2</v>
      </c>
      <c r="BT31" s="6">
        <f t="shared" ca="1" si="27"/>
        <v>-3.5099999999999999E-2</v>
      </c>
      <c r="BU31" s="6">
        <f t="shared" ca="1" si="27"/>
        <v>-3.5099999999999999E-2</v>
      </c>
      <c r="BV31" s="6">
        <f t="shared" ca="1" si="27"/>
        <v>-3.5099999999999999E-2</v>
      </c>
      <c r="BW31" s="6">
        <f t="shared" ca="1" si="27"/>
        <v>-3.5099999999999999E-2</v>
      </c>
      <c r="BX31" s="6">
        <f t="shared" ca="1" si="27"/>
        <v>-3.5099999999999999E-2</v>
      </c>
      <c r="BY31" s="31">
        <f t="shared" ca="1" si="31"/>
        <v>-34090.120000000003</v>
      </c>
      <c r="BZ31" s="31">
        <f t="shared" ca="1" si="31"/>
        <v>-45317.84</v>
      </c>
      <c r="CA31" s="31">
        <f t="shared" ca="1" si="31"/>
        <v>0</v>
      </c>
      <c r="CB31" s="31">
        <f t="shared" ca="1" si="30"/>
        <v>-83404.789999999994</v>
      </c>
      <c r="CC31" s="31">
        <f t="shared" ca="1" si="30"/>
        <v>-490137.54</v>
      </c>
      <c r="CD31" s="31">
        <f t="shared" ca="1" si="30"/>
        <v>-174300.01</v>
      </c>
      <c r="CE31" s="31">
        <f t="shared" ca="1" si="30"/>
        <v>-6020.34</v>
      </c>
      <c r="CF31" s="31">
        <f t="shared" ca="1" si="30"/>
        <v>-29441.68</v>
      </c>
      <c r="CG31" s="31">
        <f t="shared" ca="1" si="30"/>
        <v>-60178.64</v>
      </c>
      <c r="CH31" s="31">
        <f t="shared" ca="1" si="30"/>
        <v>-57799.19</v>
      </c>
      <c r="CI31" s="31">
        <f t="shared" ca="1" si="30"/>
        <v>-137414.38</v>
      </c>
      <c r="CJ31" s="31">
        <f t="shared" ca="1" si="30"/>
        <v>-189786.73</v>
      </c>
      <c r="CK31" s="32">
        <f t="shared" ca="1" si="28"/>
        <v>1942.46</v>
      </c>
      <c r="CL31" s="32">
        <f t="shared" ca="1" si="28"/>
        <v>2582.21</v>
      </c>
      <c r="CM31" s="32">
        <f t="shared" ca="1" si="28"/>
        <v>0</v>
      </c>
      <c r="CN31" s="32">
        <f t="shared" ca="1" si="28"/>
        <v>4752.41</v>
      </c>
      <c r="CO31" s="32">
        <f t="shared" ca="1" si="28"/>
        <v>27928.06</v>
      </c>
      <c r="CP31" s="32">
        <f t="shared" ca="1" si="28"/>
        <v>9931.6200000000008</v>
      </c>
      <c r="CQ31" s="32">
        <f t="shared" ca="1" si="28"/>
        <v>343.04</v>
      </c>
      <c r="CR31" s="32">
        <f t="shared" ca="1" si="28"/>
        <v>1677.59</v>
      </c>
      <c r="CS31" s="32">
        <f t="shared" ca="1" si="28"/>
        <v>3428.98</v>
      </c>
      <c r="CT31" s="32">
        <f t="shared" ca="1" si="28"/>
        <v>3293.4</v>
      </c>
      <c r="CU31" s="32">
        <f t="shared" ca="1" si="28"/>
        <v>7829.88</v>
      </c>
      <c r="CV31" s="32">
        <f t="shared" ca="1" si="28"/>
        <v>10814.06</v>
      </c>
      <c r="CW31" s="31">
        <f t="shared" ca="1" si="29"/>
        <v>-31953.420000000002</v>
      </c>
      <c r="CX31" s="31">
        <f t="shared" ca="1" si="29"/>
        <v>-42477.409999999996</v>
      </c>
      <c r="CY31" s="31">
        <f t="shared" ca="1" si="29"/>
        <v>0</v>
      </c>
      <c r="CZ31" s="31">
        <f t="shared" ca="1" si="29"/>
        <v>-79840.489999999991</v>
      </c>
      <c r="DA31" s="31">
        <f t="shared" ca="1" si="29"/>
        <v>-469191.49</v>
      </c>
      <c r="DB31" s="31">
        <f t="shared" ca="1" si="29"/>
        <v>-166851.30000000002</v>
      </c>
      <c r="DC31" s="31">
        <f t="shared" ca="1" si="29"/>
        <v>-6552.0599999999995</v>
      </c>
      <c r="DD31" s="31">
        <f t="shared" ca="1" si="29"/>
        <v>-32041.940000000002</v>
      </c>
      <c r="DE31" s="31">
        <f t="shared" ca="1" si="29"/>
        <v>-65493.57</v>
      </c>
      <c r="DF31" s="31">
        <f t="shared" ca="1" si="29"/>
        <v>-64550.66</v>
      </c>
      <c r="DG31" s="31">
        <f t="shared" ca="1" si="29"/>
        <v>-153465.63</v>
      </c>
      <c r="DH31" s="31">
        <f t="shared" ca="1" si="29"/>
        <v>-211955.55000000002</v>
      </c>
      <c r="DI31" s="32">
        <f t="shared" ca="1" si="22"/>
        <v>-1597.67</v>
      </c>
      <c r="DJ31" s="32">
        <f t="shared" ca="1" si="22"/>
        <v>-2123.87</v>
      </c>
      <c r="DK31" s="32">
        <f t="shared" ca="1" si="22"/>
        <v>0</v>
      </c>
      <c r="DL31" s="32">
        <f t="shared" ca="1" si="22"/>
        <v>-3992.02</v>
      </c>
      <c r="DM31" s="32">
        <f t="shared" ca="1" si="22"/>
        <v>-23459.57</v>
      </c>
      <c r="DN31" s="32">
        <f t="shared" ca="1" si="22"/>
        <v>-8342.57</v>
      </c>
      <c r="DO31" s="32">
        <f t="shared" ca="1" si="22"/>
        <v>-327.60000000000002</v>
      </c>
      <c r="DP31" s="32">
        <f t="shared" ca="1" si="22"/>
        <v>-1602.1</v>
      </c>
      <c r="DQ31" s="32">
        <f t="shared" ca="1" si="22"/>
        <v>-3274.68</v>
      </c>
      <c r="DR31" s="32">
        <f t="shared" ca="1" si="22"/>
        <v>-3227.53</v>
      </c>
      <c r="DS31" s="32">
        <f t="shared" ca="1" si="22"/>
        <v>-7673.28</v>
      </c>
      <c r="DT31" s="32">
        <f t="shared" ca="1" si="22"/>
        <v>-10597.78</v>
      </c>
      <c r="DU31" s="31">
        <f t="shared" ca="1" si="23"/>
        <v>-9454.02</v>
      </c>
      <c r="DV31" s="31">
        <f t="shared" ca="1" si="23"/>
        <v>-12495.59</v>
      </c>
      <c r="DW31" s="31">
        <f t="shared" ca="1" si="23"/>
        <v>0</v>
      </c>
      <c r="DX31" s="31">
        <f t="shared" ca="1" si="23"/>
        <v>-23228.58</v>
      </c>
      <c r="DY31" s="31">
        <f t="shared" ca="1" si="23"/>
        <v>-135734.04</v>
      </c>
      <c r="DZ31" s="31">
        <f t="shared" ca="1" si="23"/>
        <v>-47985.57</v>
      </c>
      <c r="EA31" s="31">
        <f t="shared" ca="1" si="23"/>
        <v>-1872.22</v>
      </c>
      <c r="EB31" s="31">
        <f t="shared" ca="1" si="23"/>
        <v>-9087.81</v>
      </c>
      <c r="EC31" s="31">
        <f t="shared" ca="1" si="23"/>
        <v>-18436.37</v>
      </c>
      <c r="ED31" s="31">
        <f t="shared" ca="1" si="23"/>
        <v>-18025.04</v>
      </c>
      <c r="EE31" s="31">
        <f t="shared" ca="1" si="23"/>
        <v>-42495.1</v>
      </c>
      <c r="EF31" s="31">
        <f t="shared" ca="1" si="23"/>
        <v>-58212.06</v>
      </c>
      <c r="EG31" s="32">
        <f t="shared" ca="1" si="24"/>
        <v>-43005.11</v>
      </c>
      <c r="EH31" s="32">
        <f t="shared" ca="1" si="24"/>
        <v>-57096.869999999995</v>
      </c>
      <c r="EI31" s="32">
        <f t="shared" ca="1" si="24"/>
        <v>0</v>
      </c>
      <c r="EJ31" s="32">
        <f t="shared" ca="1" si="24"/>
        <v>-107061.09</v>
      </c>
      <c r="EK31" s="32">
        <f t="shared" ca="1" si="24"/>
        <v>-628385.1</v>
      </c>
      <c r="EL31" s="32">
        <f t="shared" ca="1" si="24"/>
        <v>-223179.44000000003</v>
      </c>
      <c r="EM31" s="32">
        <f t="shared" ca="1" si="24"/>
        <v>-8751.8799999999992</v>
      </c>
      <c r="EN31" s="32">
        <f t="shared" ca="1" si="24"/>
        <v>-42731.85</v>
      </c>
      <c r="EO31" s="32">
        <f t="shared" ca="1" si="24"/>
        <v>-87204.62</v>
      </c>
      <c r="EP31" s="32">
        <f t="shared" ca="1" si="24"/>
        <v>-85803.23000000001</v>
      </c>
      <c r="EQ31" s="32">
        <f t="shared" ca="1" si="24"/>
        <v>-203634.01</v>
      </c>
      <c r="ER31" s="32">
        <f t="shared" ca="1" si="24"/>
        <v>-280765.39</v>
      </c>
    </row>
    <row r="32" spans="1:148" x14ac:dyDescent="0.25">
      <c r="A32" t="s">
        <v>443</v>
      </c>
      <c r="B32" s="1" t="s">
        <v>35</v>
      </c>
      <c r="C32" t="str">
        <f t="shared" ca="1" si="1"/>
        <v>CES1/CES2</v>
      </c>
      <c r="D32" t="str">
        <f t="shared" ca="1" si="2"/>
        <v>Calgary Energy Centre</v>
      </c>
      <c r="E32" s="51">
        <v>10554.0448</v>
      </c>
      <c r="F32" s="51">
        <v>14943.216</v>
      </c>
      <c r="G32" s="51">
        <v>0</v>
      </c>
      <c r="H32" s="51">
        <v>24659.164000000001</v>
      </c>
      <c r="I32" s="51">
        <v>45172.883999999998</v>
      </c>
      <c r="J32" s="51">
        <v>34635.879399999998</v>
      </c>
      <c r="K32" s="51">
        <v>0</v>
      </c>
      <c r="L32" s="51">
        <v>9479.7960000000003</v>
      </c>
      <c r="M32" s="51">
        <v>30165.968000000001</v>
      </c>
      <c r="N32" s="51">
        <v>28893.279999999999</v>
      </c>
      <c r="O32" s="51">
        <v>28112.334599999998</v>
      </c>
      <c r="P32" s="51">
        <v>38334.694000000003</v>
      </c>
      <c r="Q32" s="32">
        <v>562913.88</v>
      </c>
      <c r="R32" s="32">
        <v>762182.13</v>
      </c>
      <c r="S32" s="32">
        <v>0</v>
      </c>
      <c r="T32" s="32">
        <v>1548830.26</v>
      </c>
      <c r="U32" s="32">
        <v>9502594.8300000001</v>
      </c>
      <c r="V32" s="32">
        <v>3368009.63</v>
      </c>
      <c r="W32" s="32">
        <v>0</v>
      </c>
      <c r="X32" s="32">
        <v>538580.99</v>
      </c>
      <c r="Y32" s="32">
        <v>1054926.46</v>
      </c>
      <c r="Z32" s="32">
        <v>1003228.83</v>
      </c>
      <c r="AA32" s="32">
        <v>2270422.54</v>
      </c>
      <c r="AB32" s="32">
        <v>3429453.09</v>
      </c>
      <c r="AC32" s="2">
        <v>0.13</v>
      </c>
      <c r="AD32" s="2">
        <v>0.13</v>
      </c>
      <c r="AE32" s="2">
        <v>0.13</v>
      </c>
      <c r="AF32" s="2">
        <v>0.13</v>
      </c>
      <c r="AG32" s="2">
        <v>0.13</v>
      </c>
      <c r="AH32" s="2">
        <v>0.13</v>
      </c>
      <c r="AI32" s="2">
        <v>0.13</v>
      </c>
      <c r="AJ32" s="2">
        <v>0.13</v>
      </c>
      <c r="AK32" s="2">
        <v>0.13</v>
      </c>
      <c r="AL32" s="2">
        <v>0.13</v>
      </c>
      <c r="AM32" s="2">
        <v>0.13</v>
      </c>
      <c r="AN32" s="2">
        <v>0.13</v>
      </c>
      <c r="AO32" s="33">
        <v>731.79</v>
      </c>
      <c r="AP32" s="33">
        <v>990.84</v>
      </c>
      <c r="AQ32" s="33">
        <v>0</v>
      </c>
      <c r="AR32" s="33">
        <v>2013.48</v>
      </c>
      <c r="AS32" s="33">
        <v>12353.37</v>
      </c>
      <c r="AT32" s="33">
        <v>4378.41</v>
      </c>
      <c r="AU32" s="33">
        <v>0</v>
      </c>
      <c r="AV32" s="33">
        <v>700.16</v>
      </c>
      <c r="AW32" s="33">
        <v>1371.4</v>
      </c>
      <c r="AX32" s="33">
        <v>1304.2</v>
      </c>
      <c r="AY32" s="33">
        <v>2951.55</v>
      </c>
      <c r="AZ32" s="33">
        <v>4458.29</v>
      </c>
      <c r="BA32" s="31">
        <f t="shared" si="26"/>
        <v>-844.37</v>
      </c>
      <c r="BB32" s="31">
        <f t="shared" si="26"/>
        <v>-1143.27</v>
      </c>
      <c r="BC32" s="31">
        <f t="shared" si="26"/>
        <v>0</v>
      </c>
      <c r="BD32" s="31">
        <f t="shared" si="26"/>
        <v>-1239.06</v>
      </c>
      <c r="BE32" s="31">
        <f t="shared" si="26"/>
        <v>-7602.08</v>
      </c>
      <c r="BF32" s="31">
        <f t="shared" si="26"/>
        <v>-2694.41</v>
      </c>
      <c r="BG32" s="31">
        <f t="shared" si="26"/>
        <v>0</v>
      </c>
      <c r="BH32" s="31">
        <f t="shared" si="26"/>
        <v>2046.61</v>
      </c>
      <c r="BI32" s="31">
        <f t="shared" si="26"/>
        <v>4008.72</v>
      </c>
      <c r="BJ32" s="31">
        <f t="shared" si="26"/>
        <v>4815.5</v>
      </c>
      <c r="BK32" s="31">
        <f t="shared" si="26"/>
        <v>10898.03</v>
      </c>
      <c r="BL32" s="31">
        <f t="shared" si="26"/>
        <v>16461.37</v>
      </c>
      <c r="BM32" s="6">
        <f t="shared" ca="1" si="27"/>
        <v>-3.5099999999999999E-2</v>
      </c>
      <c r="BN32" s="6">
        <f t="shared" ca="1" si="27"/>
        <v>-3.5099999999999999E-2</v>
      </c>
      <c r="BO32" s="6">
        <f t="shared" ca="1" si="27"/>
        <v>-3.5099999999999999E-2</v>
      </c>
      <c r="BP32" s="6">
        <f t="shared" ca="1" si="27"/>
        <v>-3.5099999999999999E-2</v>
      </c>
      <c r="BQ32" s="6">
        <f t="shared" ca="1" si="27"/>
        <v>-3.5099999999999999E-2</v>
      </c>
      <c r="BR32" s="6">
        <f t="shared" ca="1" si="27"/>
        <v>-3.5099999999999999E-2</v>
      </c>
      <c r="BS32" s="6">
        <f t="shared" ca="1" si="27"/>
        <v>-3.5099999999999999E-2</v>
      </c>
      <c r="BT32" s="6">
        <f t="shared" ca="1" si="27"/>
        <v>-3.5099999999999999E-2</v>
      </c>
      <c r="BU32" s="6">
        <f t="shared" ca="1" si="27"/>
        <v>-3.5099999999999999E-2</v>
      </c>
      <c r="BV32" s="6">
        <f t="shared" ca="1" si="27"/>
        <v>-3.5099999999999999E-2</v>
      </c>
      <c r="BW32" s="6">
        <f t="shared" ca="1" si="27"/>
        <v>-3.5099999999999999E-2</v>
      </c>
      <c r="BX32" s="6">
        <f t="shared" ca="1" si="27"/>
        <v>-3.5099999999999999E-2</v>
      </c>
      <c r="BY32" s="31">
        <f t="shared" ca="1" si="31"/>
        <v>-19758.28</v>
      </c>
      <c r="BZ32" s="31">
        <f t="shared" ca="1" si="31"/>
        <v>-26752.59</v>
      </c>
      <c r="CA32" s="31">
        <f t="shared" ca="1" si="31"/>
        <v>0</v>
      </c>
      <c r="CB32" s="31">
        <f t="shared" ca="1" si="30"/>
        <v>-54363.94</v>
      </c>
      <c r="CC32" s="31">
        <f t="shared" ca="1" si="30"/>
        <v>-333541.08</v>
      </c>
      <c r="CD32" s="31">
        <f t="shared" ca="1" si="30"/>
        <v>-118217.14</v>
      </c>
      <c r="CE32" s="31">
        <f t="shared" ca="1" si="30"/>
        <v>0</v>
      </c>
      <c r="CF32" s="31">
        <f t="shared" ca="1" si="30"/>
        <v>-18904.189999999999</v>
      </c>
      <c r="CG32" s="31">
        <f t="shared" ca="1" si="30"/>
        <v>-37027.919999999998</v>
      </c>
      <c r="CH32" s="31">
        <f t="shared" ca="1" si="30"/>
        <v>-35213.33</v>
      </c>
      <c r="CI32" s="31">
        <f t="shared" ca="1" si="30"/>
        <v>-79691.83</v>
      </c>
      <c r="CJ32" s="31">
        <f t="shared" ca="1" si="30"/>
        <v>-120373.8</v>
      </c>
      <c r="CK32" s="32">
        <f t="shared" ca="1" si="28"/>
        <v>1125.83</v>
      </c>
      <c r="CL32" s="32">
        <f t="shared" ca="1" si="28"/>
        <v>1524.36</v>
      </c>
      <c r="CM32" s="32">
        <f t="shared" ca="1" si="28"/>
        <v>0</v>
      </c>
      <c r="CN32" s="32">
        <f t="shared" ca="1" si="28"/>
        <v>3097.66</v>
      </c>
      <c r="CO32" s="32">
        <f t="shared" ca="1" si="28"/>
        <v>19005.189999999999</v>
      </c>
      <c r="CP32" s="32">
        <f t="shared" ca="1" si="28"/>
        <v>6736.02</v>
      </c>
      <c r="CQ32" s="32">
        <f t="shared" ca="1" si="28"/>
        <v>0</v>
      </c>
      <c r="CR32" s="32">
        <f t="shared" ca="1" si="28"/>
        <v>1077.1600000000001</v>
      </c>
      <c r="CS32" s="32">
        <f t="shared" ca="1" si="28"/>
        <v>2109.85</v>
      </c>
      <c r="CT32" s="32">
        <f t="shared" ca="1" si="28"/>
        <v>2006.46</v>
      </c>
      <c r="CU32" s="32">
        <f t="shared" ca="1" si="28"/>
        <v>4540.8500000000004</v>
      </c>
      <c r="CV32" s="32">
        <f t="shared" ca="1" si="28"/>
        <v>6858.91</v>
      </c>
      <c r="CW32" s="31">
        <f t="shared" ca="1" si="29"/>
        <v>-18519.87</v>
      </c>
      <c r="CX32" s="31">
        <f t="shared" ca="1" si="29"/>
        <v>-25075.8</v>
      </c>
      <c r="CY32" s="31">
        <f t="shared" ca="1" si="29"/>
        <v>0</v>
      </c>
      <c r="CZ32" s="31">
        <f t="shared" ca="1" si="29"/>
        <v>-52040.700000000004</v>
      </c>
      <c r="DA32" s="31">
        <f t="shared" ca="1" si="29"/>
        <v>-319287.18</v>
      </c>
      <c r="DB32" s="31">
        <f t="shared" ca="1" si="29"/>
        <v>-113165.12</v>
      </c>
      <c r="DC32" s="31">
        <f t="shared" ca="1" si="29"/>
        <v>0</v>
      </c>
      <c r="DD32" s="31">
        <f t="shared" ca="1" si="29"/>
        <v>-20573.8</v>
      </c>
      <c r="DE32" s="31">
        <f t="shared" ca="1" si="29"/>
        <v>-40298.19</v>
      </c>
      <c r="DF32" s="31">
        <f t="shared" ca="1" si="29"/>
        <v>-39326.57</v>
      </c>
      <c r="DG32" s="31">
        <f t="shared" ca="1" si="29"/>
        <v>-89000.56</v>
      </c>
      <c r="DH32" s="31">
        <f t="shared" ca="1" si="29"/>
        <v>-134434.54999999999</v>
      </c>
      <c r="DI32" s="32">
        <f t="shared" ca="1" si="22"/>
        <v>-925.99</v>
      </c>
      <c r="DJ32" s="32">
        <f t="shared" ca="1" si="22"/>
        <v>-1253.79</v>
      </c>
      <c r="DK32" s="32">
        <f t="shared" ca="1" si="22"/>
        <v>0</v>
      </c>
      <c r="DL32" s="32">
        <f t="shared" ca="1" si="22"/>
        <v>-2602.04</v>
      </c>
      <c r="DM32" s="32">
        <f t="shared" ca="1" si="22"/>
        <v>-15964.36</v>
      </c>
      <c r="DN32" s="32">
        <f t="shared" ca="1" si="22"/>
        <v>-5658.26</v>
      </c>
      <c r="DO32" s="32">
        <f t="shared" ca="1" si="22"/>
        <v>0</v>
      </c>
      <c r="DP32" s="32">
        <f t="shared" ca="1" si="22"/>
        <v>-1028.69</v>
      </c>
      <c r="DQ32" s="32">
        <f t="shared" ca="1" si="22"/>
        <v>-2014.91</v>
      </c>
      <c r="DR32" s="32">
        <f t="shared" ca="1" si="22"/>
        <v>-1966.33</v>
      </c>
      <c r="DS32" s="32">
        <f t="shared" ca="1" si="22"/>
        <v>-4450.03</v>
      </c>
      <c r="DT32" s="32">
        <f t="shared" ca="1" si="22"/>
        <v>-6721.73</v>
      </c>
      <c r="DU32" s="31">
        <f t="shared" ca="1" si="23"/>
        <v>-5479.45</v>
      </c>
      <c r="DV32" s="31">
        <f t="shared" ca="1" si="23"/>
        <v>-7376.55</v>
      </c>
      <c r="DW32" s="31">
        <f t="shared" ca="1" si="23"/>
        <v>0</v>
      </c>
      <c r="DX32" s="31">
        <f t="shared" ca="1" si="23"/>
        <v>-15140.58</v>
      </c>
      <c r="DY32" s="31">
        <f t="shared" ca="1" si="23"/>
        <v>-92367.7</v>
      </c>
      <c r="DZ32" s="31">
        <f t="shared" ca="1" si="23"/>
        <v>-32545.7</v>
      </c>
      <c r="EA32" s="31">
        <f t="shared" ca="1" si="23"/>
        <v>0</v>
      </c>
      <c r="EB32" s="31">
        <f t="shared" ca="1" si="23"/>
        <v>-5835.19</v>
      </c>
      <c r="EC32" s="31">
        <f t="shared" ca="1" si="23"/>
        <v>-11343.9</v>
      </c>
      <c r="ED32" s="31">
        <f t="shared" ca="1" si="23"/>
        <v>-10981.5</v>
      </c>
      <c r="EE32" s="31">
        <f t="shared" ca="1" si="23"/>
        <v>-24644.53</v>
      </c>
      <c r="EF32" s="31">
        <f t="shared" ca="1" si="23"/>
        <v>-36921.480000000003</v>
      </c>
      <c r="EG32" s="32">
        <f t="shared" ca="1" si="24"/>
        <v>-24925.31</v>
      </c>
      <c r="EH32" s="32">
        <f t="shared" ca="1" si="24"/>
        <v>-33706.14</v>
      </c>
      <c r="EI32" s="32">
        <f t="shared" ca="1" si="24"/>
        <v>0</v>
      </c>
      <c r="EJ32" s="32">
        <f t="shared" ca="1" si="24"/>
        <v>-69783.320000000007</v>
      </c>
      <c r="EK32" s="32">
        <f t="shared" ca="1" si="24"/>
        <v>-427619.24</v>
      </c>
      <c r="EL32" s="32">
        <f t="shared" ca="1" si="24"/>
        <v>-151369.07999999999</v>
      </c>
      <c r="EM32" s="32">
        <f t="shared" ca="1" si="24"/>
        <v>0</v>
      </c>
      <c r="EN32" s="32">
        <f t="shared" ca="1" si="24"/>
        <v>-27437.679999999997</v>
      </c>
      <c r="EO32" s="32">
        <f t="shared" ca="1" si="24"/>
        <v>-53657.000000000007</v>
      </c>
      <c r="EP32" s="32">
        <f t="shared" ca="1" si="24"/>
        <v>-52274.400000000001</v>
      </c>
      <c r="EQ32" s="32">
        <f t="shared" ca="1" si="24"/>
        <v>-118095.12</v>
      </c>
      <c r="ER32" s="32">
        <f t="shared" ca="1" si="24"/>
        <v>-178077.76</v>
      </c>
    </row>
    <row r="33" spans="1:148" x14ac:dyDescent="0.25">
      <c r="A33" t="s">
        <v>548</v>
      </c>
      <c r="B33" s="1" t="s">
        <v>368</v>
      </c>
      <c r="C33" t="str">
        <f t="shared" ca="1" si="1"/>
        <v>BCHIMP</v>
      </c>
      <c r="D33" t="str">
        <f t="shared" ca="1" si="2"/>
        <v>Alberta-BC Intertie - Import</v>
      </c>
      <c r="E33" s="51">
        <v>1520</v>
      </c>
      <c r="F33" s="51">
        <v>2044</v>
      </c>
      <c r="G33" s="51">
        <v>1336</v>
      </c>
      <c r="H33" s="51">
        <v>25</v>
      </c>
      <c r="K33" s="51">
        <v>100</v>
      </c>
      <c r="L33" s="51">
        <v>206</v>
      </c>
      <c r="Q33" s="32">
        <v>88303.43</v>
      </c>
      <c r="R33" s="32">
        <v>103823.46</v>
      </c>
      <c r="S33" s="32">
        <v>58837.29</v>
      </c>
      <c r="T33" s="32">
        <v>888</v>
      </c>
      <c r="U33" s="32"/>
      <c r="V33" s="32"/>
      <c r="W33" s="32">
        <v>4600</v>
      </c>
      <c r="X33" s="32">
        <v>10275.61</v>
      </c>
      <c r="Y33" s="32"/>
      <c r="Z33" s="32"/>
      <c r="AA33" s="32"/>
      <c r="AB33" s="32"/>
      <c r="AC33" s="2">
        <v>1.0900000000000001</v>
      </c>
      <c r="AD33" s="2">
        <v>1.0900000000000001</v>
      </c>
      <c r="AE33" s="2">
        <v>1.0900000000000001</v>
      </c>
      <c r="AF33" s="2">
        <v>1.0900000000000001</v>
      </c>
      <c r="AI33" s="2">
        <v>1.0900000000000001</v>
      </c>
      <c r="AJ33" s="2">
        <v>1.0900000000000001</v>
      </c>
      <c r="AO33" s="33">
        <v>962.51</v>
      </c>
      <c r="AP33" s="33">
        <v>1131.68</v>
      </c>
      <c r="AQ33" s="33">
        <v>641.33000000000004</v>
      </c>
      <c r="AR33" s="33">
        <v>9.68</v>
      </c>
      <c r="AS33" s="33"/>
      <c r="AT33" s="33"/>
      <c r="AU33" s="33">
        <v>50.14</v>
      </c>
      <c r="AV33" s="33">
        <v>112</v>
      </c>
      <c r="AW33" s="33"/>
      <c r="AX33" s="33"/>
      <c r="AY33" s="33"/>
      <c r="AZ33" s="33"/>
      <c r="BA33" s="31">
        <f t="shared" si="26"/>
        <v>-132.46</v>
      </c>
      <c r="BB33" s="31">
        <f t="shared" si="26"/>
        <v>-155.74</v>
      </c>
      <c r="BC33" s="31">
        <f t="shared" si="26"/>
        <v>-88.26</v>
      </c>
      <c r="BD33" s="31">
        <f t="shared" si="26"/>
        <v>-0.71</v>
      </c>
      <c r="BE33" s="31">
        <f t="shared" si="26"/>
        <v>0</v>
      </c>
      <c r="BF33" s="31">
        <f t="shared" si="26"/>
        <v>0</v>
      </c>
      <c r="BG33" s="31">
        <f t="shared" si="26"/>
        <v>17.48</v>
      </c>
      <c r="BH33" s="31">
        <f t="shared" si="26"/>
        <v>39.049999999999997</v>
      </c>
      <c r="BI33" s="31">
        <f t="shared" si="26"/>
        <v>0</v>
      </c>
      <c r="BJ33" s="31">
        <f t="shared" si="26"/>
        <v>0</v>
      </c>
      <c r="BK33" s="31">
        <f t="shared" si="26"/>
        <v>0</v>
      </c>
      <c r="BL33" s="31">
        <f t="shared" si="26"/>
        <v>0</v>
      </c>
      <c r="BM33" s="6">
        <f t="shared" ca="1" si="27"/>
        <v>-1.4E-2</v>
      </c>
      <c r="BN33" s="6">
        <f t="shared" ca="1" si="27"/>
        <v>-1.4E-2</v>
      </c>
      <c r="BO33" s="6">
        <f t="shared" ca="1" si="27"/>
        <v>-1.4E-2</v>
      </c>
      <c r="BP33" s="6">
        <f t="shared" ca="1" si="27"/>
        <v>-1.4E-2</v>
      </c>
      <c r="BQ33" s="6">
        <f t="shared" ca="1" si="27"/>
        <v>-1.4E-2</v>
      </c>
      <c r="BR33" s="6">
        <f t="shared" ca="1" si="27"/>
        <v>-1.4E-2</v>
      </c>
      <c r="BS33" s="6">
        <f t="shared" ca="1" si="27"/>
        <v>-1.4E-2</v>
      </c>
      <c r="BT33" s="6">
        <f t="shared" ca="1" si="27"/>
        <v>-1.4E-2</v>
      </c>
      <c r="BU33" s="6">
        <f t="shared" ca="1" si="27"/>
        <v>-1.4E-2</v>
      </c>
      <c r="BV33" s="6">
        <f t="shared" ca="1" si="27"/>
        <v>-1.4E-2</v>
      </c>
      <c r="BW33" s="6">
        <f t="shared" ca="1" si="27"/>
        <v>-1.4E-2</v>
      </c>
      <c r="BX33" s="6">
        <f t="shared" ca="1" si="27"/>
        <v>-1.4E-2</v>
      </c>
      <c r="BY33" s="31">
        <f t="shared" ca="1" si="31"/>
        <v>-1236.25</v>
      </c>
      <c r="BZ33" s="31">
        <f t="shared" ca="1" si="31"/>
        <v>-1453.53</v>
      </c>
      <c r="CA33" s="31">
        <f t="shared" ca="1" si="31"/>
        <v>-823.72</v>
      </c>
      <c r="CB33" s="31">
        <f t="shared" ca="1" si="30"/>
        <v>-12.43</v>
      </c>
      <c r="CC33" s="31">
        <f t="shared" ca="1" si="30"/>
        <v>0</v>
      </c>
      <c r="CD33" s="31">
        <f t="shared" ca="1" si="30"/>
        <v>0</v>
      </c>
      <c r="CE33" s="31">
        <f t="shared" ca="1" si="30"/>
        <v>-64.400000000000006</v>
      </c>
      <c r="CF33" s="31">
        <f t="shared" ca="1" si="30"/>
        <v>-143.86000000000001</v>
      </c>
      <c r="CG33" s="31">
        <f t="shared" ca="1" si="30"/>
        <v>0</v>
      </c>
      <c r="CH33" s="31">
        <f t="shared" ca="1" si="30"/>
        <v>0</v>
      </c>
      <c r="CI33" s="31">
        <f t="shared" ca="1" si="30"/>
        <v>0</v>
      </c>
      <c r="CJ33" s="31">
        <f t="shared" ca="1" si="30"/>
        <v>0</v>
      </c>
      <c r="CK33" s="32">
        <f t="shared" ca="1" si="28"/>
        <v>176.61</v>
      </c>
      <c r="CL33" s="32">
        <f t="shared" ca="1" si="28"/>
        <v>207.65</v>
      </c>
      <c r="CM33" s="32">
        <f t="shared" ca="1" si="28"/>
        <v>117.67</v>
      </c>
      <c r="CN33" s="32">
        <f t="shared" ca="1" si="28"/>
        <v>1.78</v>
      </c>
      <c r="CO33" s="32">
        <f t="shared" ca="1" si="28"/>
        <v>0</v>
      </c>
      <c r="CP33" s="32">
        <f t="shared" ca="1" si="28"/>
        <v>0</v>
      </c>
      <c r="CQ33" s="32">
        <f t="shared" ca="1" si="28"/>
        <v>9.1999999999999993</v>
      </c>
      <c r="CR33" s="32">
        <f t="shared" ca="1" si="28"/>
        <v>20.55</v>
      </c>
      <c r="CS33" s="32">
        <f t="shared" ca="1" si="28"/>
        <v>0</v>
      </c>
      <c r="CT33" s="32">
        <f t="shared" ca="1" si="28"/>
        <v>0</v>
      </c>
      <c r="CU33" s="32">
        <f t="shared" ca="1" si="28"/>
        <v>0</v>
      </c>
      <c r="CV33" s="32">
        <f t="shared" ca="1" si="28"/>
        <v>0</v>
      </c>
      <c r="CW33" s="31">
        <f t="shared" ca="1" si="29"/>
        <v>-1889.6899999999998</v>
      </c>
      <c r="CX33" s="31">
        <f t="shared" ca="1" si="29"/>
        <v>-2221.8199999999997</v>
      </c>
      <c r="CY33" s="31">
        <f t="shared" ca="1" si="29"/>
        <v>-1259.1200000000001</v>
      </c>
      <c r="CZ33" s="31">
        <f t="shared" ca="1" si="29"/>
        <v>-19.619999999999997</v>
      </c>
      <c r="DA33" s="31">
        <f t="shared" ca="1" si="29"/>
        <v>0</v>
      </c>
      <c r="DB33" s="31">
        <f t="shared" ca="1" si="29"/>
        <v>0</v>
      </c>
      <c r="DC33" s="31">
        <f t="shared" ca="1" si="29"/>
        <v>-122.82000000000001</v>
      </c>
      <c r="DD33" s="31">
        <f t="shared" ca="1" si="29"/>
        <v>-274.36</v>
      </c>
      <c r="DE33" s="31">
        <f t="shared" ca="1" si="29"/>
        <v>0</v>
      </c>
      <c r="DF33" s="31">
        <f t="shared" ca="1" si="29"/>
        <v>0</v>
      </c>
      <c r="DG33" s="31">
        <f t="shared" ca="1" si="29"/>
        <v>0</v>
      </c>
      <c r="DH33" s="31">
        <f t="shared" ca="1" si="29"/>
        <v>0</v>
      </c>
      <c r="DI33" s="32">
        <f t="shared" ca="1" si="22"/>
        <v>-94.48</v>
      </c>
      <c r="DJ33" s="32">
        <f t="shared" ca="1" si="22"/>
        <v>-111.09</v>
      </c>
      <c r="DK33" s="32">
        <f t="shared" ca="1" si="22"/>
        <v>-62.96</v>
      </c>
      <c r="DL33" s="32">
        <f t="shared" ca="1" si="22"/>
        <v>-0.98</v>
      </c>
      <c r="DM33" s="32">
        <f t="shared" ca="1" si="22"/>
        <v>0</v>
      </c>
      <c r="DN33" s="32">
        <f t="shared" ca="1" si="22"/>
        <v>0</v>
      </c>
      <c r="DO33" s="32">
        <f t="shared" ca="1" si="22"/>
        <v>-6.14</v>
      </c>
      <c r="DP33" s="32">
        <f t="shared" ca="1" si="22"/>
        <v>-13.72</v>
      </c>
      <c r="DQ33" s="32">
        <f t="shared" ca="1" si="22"/>
        <v>0</v>
      </c>
      <c r="DR33" s="32">
        <f t="shared" ca="1" si="22"/>
        <v>0</v>
      </c>
      <c r="DS33" s="32">
        <f t="shared" ca="1" si="22"/>
        <v>0</v>
      </c>
      <c r="DT33" s="32">
        <f t="shared" ca="1" si="22"/>
        <v>0</v>
      </c>
      <c r="DU33" s="31">
        <f t="shared" ca="1" si="23"/>
        <v>-559.1</v>
      </c>
      <c r="DV33" s="31">
        <f t="shared" ca="1" si="23"/>
        <v>-653.59</v>
      </c>
      <c r="DW33" s="31">
        <f t="shared" ca="1" si="23"/>
        <v>-368.46</v>
      </c>
      <c r="DX33" s="31">
        <f t="shared" ca="1" si="23"/>
        <v>-5.71</v>
      </c>
      <c r="DY33" s="31">
        <f t="shared" ca="1" si="23"/>
        <v>0</v>
      </c>
      <c r="DZ33" s="31">
        <f t="shared" ca="1" si="23"/>
        <v>0</v>
      </c>
      <c r="EA33" s="31">
        <f t="shared" ca="1" si="23"/>
        <v>-35.1</v>
      </c>
      <c r="EB33" s="31">
        <f t="shared" ca="1" si="23"/>
        <v>-77.81</v>
      </c>
      <c r="EC33" s="31">
        <f t="shared" ca="1" si="23"/>
        <v>0</v>
      </c>
      <c r="ED33" s="31">
        <f t="shared" ca="1" si="23"/>
        <v>0</v>
      </c>
      <c r="EE33" s="31">
        <f t="shared" ca="1" si="23"/>
        <v>0</v>
      </c>
      <c r="EF33" s="31">
        <f t="shared" ca="1" si="23"/>
        <v>0</v>
      </c>
      <c r="EG33" s="32">
        <f t="shared" ca="1" si="24"/>
        <v>-2543.27</v>
      </c>
      <c r="EH33" s="32">
        <f t="shared" ca="1" si="24"/>
        <v>-2986.5</v>
      </c>
      <c r="EI33" s="32">
        <f t="shared" ca="1" si="24"/>
        <v>-1690.5400000000002</v>
      </c>
      <c r="EJ33" s="32">
        <f t="shared" ca="1" si="24"/>
        <v>-26.31</v>
      </c>
      <c r="EK33" s="32">
        <f t="shared" ca="1" si="24"/>
        <v>0</v>
      </c>
      <c r="EL33" s="32">
        <f t="shared" ca="1" si="24"/>
        <v>0</v>
      </c>
      <c r="EM33" s="32">
        <f t="shared" ca="1" si="24"/>
        <v>-164.06</v>
      </c>
      <c r="EN33" s="32">
        <f t="shared" ca="1" si="24"/>
        <v>-365.89000000000004</v>
      </c>
      <c r="EO33" s="32">
        <f t="shared" ca="1" si="24"/>
        <v>0</v>
      </c>
      <c r="EP33" s="32">
        <f t="shared" ca="1" si="24"/>
        <v>0</v>
      </c>
      <c r="EQ33" s="32">
        <f t="shared" ca="1" si="24"/>
        <v>0</v>
      </c>
      <c r="ER33" s="32">
        <f t="shared" ca="1" si="24"/>
        <v>0</v>
      </c>
    </row>
    <row r="34" spans="1:148" x14ac:dyDescent="0.25">
      <c r="A34" t="s">
        <v>444</v>
      </c>
      <c r="B34" s="1" t="s">
        <v>44</v>
      </c>
      <c r="C34" t="str">
        <f t="shared" ca="1" si="1"/>
        <v>CMH1</v>
      </c>
      <c r="D34" t="str">
        <f t="shared" ca="1" si="2"/>
        <v>City of Medicine Hat</v>
      </c>
      <c r="E34" s="51">
        <v>6880.2151000000003</v>
      </c>
      <c r="F34" s="51">
        <v>8616.1746000000003</v>
      </c>
      <c r="G34" s="51">
        <v>3131.0569999999998</v>
      </c>
      <c r="H34" s="51">
        <v>11261.5411</v>
      </c>
      <c r="I34" s="51">
        <v>32660.9735</v>
      </c>
      <c r="J34" s="51">
        <v>22653.652900000001</v>
      </c>
      <c r="K34" s="51">
        <v>16172.2016</v>
      </c>
      <c r="L34" s="51">
        <v>14028.359200000001</v>
      </c>
      <c r="M34" s="51">
        <v>8356.4138999999996</v>
      </c>
      <c r="N34" s="51">
        <v>9587.7093000000004</v>
      </c>
      <c r="O34" s="51">
        <v>7507.7893000000004</v>
      </c>
      <c r="P34" s="51">
        <v>11918.2644</v>
      </c>
      <c r="Q34" s="32">
        <v>375235.93</v>
      </c>
      <c r="R34" s="32">
        <v>449968.26</v>
      </c>
      <c r="S34" s="32">
        <v>247519.03</v>
      </c>
      <c r="T34" s="32">
        <v>743444.01</v>
      </c>
      <c r="U34" s="32">
        <v>6935123.6699999999</v>
      </c>
      <c r="V34" s="32">
        <v>2328722.0299999998</v>
      </c>
      <c r="W34" s="32">
        <v>1105601.1200000001</v>
      </c>
      <c r="X34" s="32">
        <v>765397.2</v>
      </c>
      <c r="Y34" s="32">
        <v>340156.25</v>
      </c>
      <c r="Z34" s="32">
        <v>393865.57</v>
      </c>
      <c r="AA34" s="32">
        <v>692763.5</v>
      </c>
      <c r="AB34" s="32">
        <v>1602855.59</v>
      </c>
      <c r="AC34" s="2">
        <v>0.36</v>
      </c>
      <c r="AD34" s="2">
        <v>0.36</v>
      </c>
      <c r="AE34" s="2">
        <v>0.36</v>
      </c>
      <c r="AF34" s="2">
        <v>0.36</v>
      </c>
      <c r="AG34" s="2">
        <v>0.36</v>
      </c>
      <c r="AH34" s="2">
        <v>0.36</v>
      </c>
      <c r="AI34" s="2">
        <v>0.36</v>
      </c>
      <c r="AJ34" s="2">
        <v>0.36</v>
      </c>
      <c r="AK34" s="2">
        <v>0.36</v>
      </c>
      <c r="AL34" s="2">
        <v>0.36</v>
      </c>
      <c r="AM34" s="2">
        <v>0.36</v>
      </c>
      <c r="AN34" s="2">
        <v>0.36</v>
      </c>
      <c r="AO34" s="33">
        <v>1350.85</v>
      </c>
      <c r="AP34" s="33">
        <v>1619.89</v>
      </c>
      <c r="AQ34" s="33">
        <v>891.07</v>
      </c>
      <c r="AR34" s="33">
        <v>2676.4</v>
      </c>
      <c r="AS34" s="33">
        <v>24966.45</v>
      </c>
      <c r="AT34" s="33">
        <v>8383.4</v>
      </c>
      <c r="AU34" s="33">
        <v>3980.16</v>
      </c>
      <c r="AV34" s="33">
        <v>2755.43</v>
      </c>
      <c r="AW34" s="33">
        <v>1224.56</v>
      </c>
      <c r="AX34" s="33">
        <v>1417.92</v>
      </c>
      <c r="AY34" s="33">
        <v>2493.9499999999998</v>
      </c>
      <c r="AZ34" s="33">
        <v>5770.28</v>
      </c>
      <c r="BA34" s="31">
        <f t="shared" si="26"/>
        <v>-562.85</v>
      </c>
      <c r="BB34" s="31">
        <f t="shared" si="26"/>
        <v>-674.95</v>
      </c>
      <c r="BC34" s="31">
        <f t="shared" si="26"/>
        <v>-371.28</v>
      </c>
      <c r="BD34" s="31">
        <f t="shared" si="26"/>
        <v>-594.76</v>
      </c>
      <c r="BE34" s="31">
        <f t="shared" si="26"/>
        <v>-5548.1</v>
      </c>
      <c r="BF34" s="31">
        <f t="shared" si="26"/>
        <v>-1862.98</v>
      </c>
      <c r="BG34" s="31">
        <f t="shared" si="26"/>
        <v>4201.28</v>
      </c>
      <c r="BH34" s="31">
        <f t="shared" si="26"/>
        <v>2908.51</v>
      </c>
      <c r="BI34" s="31">
        <f t="shared" si="26"/>
        <v>1292.5899999999999</v>
      </c>
      <c r="BJ34" s="31">
        <f t="shared" si="26"/>
        <v>1890.55</v>
      </c>
      <c r="BK34" s="31">
        <f t="shared" si="26"/>
        <v>3325.26</v>
      </c>
      <c r="BL34" s="31">
        <f t="shared" si="26"/>
        <v>7693.71</v>
      </c>
      <c r="BM34" s="6">
        <f t="shared" ca="1" si="27"/>
        <v>-3.4799999999999998E-2</v>
      </c>
      <c r="BN34" s="6">
        <f t="shared" ca="1" si="27"/>
        <v>-3.4799999999999998E-2</v>
      </c>
      <c r="BO34" s="6">
        <f t="shared" ca="1" si="27"/>
        <v>-3.4799999999999998E-2</v>
      </c>
      <c r="BP34" s="6">
        <f t="shared" ca="1" si="27"/>
        <v>-3.4799999999999998E-2</v>
      </c>
      <c r="BQ34" s="6">
        <f t="shared" ca="1" si="27"/>
        <v>-3.4799999999999998E-2</v>
      </c>
      <c r="BR34" s="6">
        <f t="shared" ca="1" si="27"/>
        <v>-3.4799999999999998E-2</v>
      </c>
      <c r="BS34" s="6">
        <f t="shared" ca="1" si="27"/>
        <v>-3.4799999999999998E-2</v>
      </c>
      <c r="BT34" s="6">
        <f t="shared" ca="1" si="27"/>
        <v>-3.4799999999999998E-2</v>
      </c>
      <c r="BU34" s="6">
        <f t="shared" ca="1" si="27"/>
        <v>-3.4799999999999998E-2</v>
      </c>
      <c r="BV34" s="6">
        <f t="shared" ca="1" si="27"/>
        <v>-3.4799999999999998E-2</v>
      </c>
      <c r="BW34" s="6">
        <f t="shared" ca="1" si="27"/>
        <v>-3.4799999999999998E-2</v>
      </c>
      <c r="BX34" s="6">
        <f t="shared" ca="1" si="27"/>
        <v>-3.4799999999999998E-2</v>
      </c>
      <c r="BY34" s="31">
        <f t="shared" ca="1" si="31"/>
        <v>-13058.21</v>
      </c>
      <c r="BZ34" s="31">
        <f t="shared" ca="1" si="31"/>
        <v>-15658.9</v>
      </c>
      <c r="CA34" s="31">
        <f t="shared" ca="1" si="31"/>
        <v>-8613.66</v>
      </c>
      <c r="CB34" s="31">
        <f t="shared" ca="1" si="30"/>
        <v>-25871.85</v>
      </c>
      <c r="CC34" s="31">
        <f t="shared" ca="1" si="30"/>
        <v>-241342.3</v>
      </c>
      <c r="CD34" s="31">
        <f t="shared" ca="1" si="30"/>
        <v>-81039.53</v>
      </c>
      <c r="CE34" s="31">
        <f t="shared" ca="1" si="30"/>
        <v>-38474.92</v>
      </c>
      <c r="CF34" s="31">
        <f t="shared" ca="1" si="30"/>
        <v>-26635.82</v>
      </c>
      <c r="CG34" s="31">
        <f t="shared" ca="1" si="30"/>
        <v>-11837.44</v>
      </c>
      <c r="CH34" s="31">
        <f t="shared" ca="1" si="30"/>
        <v>-13706.52</v>
      </c>
      <c r="CI34" s="31">
        <f t="shared" ca="1" si="30"/>
        <v>-24108.17</v>
      </c>
      <c r="CJ34" s="31">
        <f t="shared" ca="1" si="30"/>
        <v>-55779.37</v>
      </c>
      <c r="CK34" s="32">
        <f t="shared" ca="1" si="28"/>
        <v>750.47</v>
      </c>
      <c r="CL34" s="32">
        <f t="shared" ca="1" si="28"/>
        <v>899.94</v>
      </c>
      <c r="CM34" s="32">
        <f t="shared" ca="1" si="28"/>
        <v>495.04</v>
      </c>
      <c r="CN34" s="32">
        <f t="shared" ca="1" si="28"/>
        <v>1486.89</v>
      </c>
      <c r="CO34" s="32">
        <f t="shared" ca="1" si="28"/>
        <v>13870.25</v>
      </c>
      <c r="CP34" s="32">
        <f t="shared" ca="1" si="28"/>
        <v>4657.4399999999996</v>
      </c>
      <c r="CQ34" s="32">
        <f t="shared" ca="1" si="28"/>
        <v>2211.1999999999998</v>
      </c>
      <c r="CR34" s="32">
        <f t="shared" ca="1" si="28"/>
        <v>1530.79</v>
      </c>
      <c r="CS34" s="32">
        <f t="shared" ca="1" si="28"/>
        <v>680.31</v>
      </c>
      <c r="CT34" s="32">
        <f t="shared" ca="1" si="28"/>
        <v>787.73</v>
      </c>
      <c r="CU34" s="32">
        <f t="shared" ca="1" si="28"/>
        <v>1385.53</v>
      </c>
      <c r="CV34" s="32">
        <f t="shared" ca="1" si="28"/>
        <v>3205.71</v>
      </c>
      <c r="CW34" s="31">
        <f t="shared" ca="1" si="29"/>
        <v>-13095.74</v>
      </c>
      <c r="CX34" s="31">
        <f t="shared" ca="1" si="29"/>
        <v>-15703.899999999998</v>
      </c>
      <c r="CY34" s="31">
        <f t="shared" ca="1" si="29"/>
        <v>-8638.41</v>
      </c>
      <c r="CZ34" s="31">
        <f t="shared" ca="1" si="29"/>
        <v>-26466.600000000002</v>
      </c>
      <c r="DA34" s="31">
        <f t="shared" ca="1" si="29"/>
        <v>-246890.4</v>
      </c>
      <c r="DB34" s="31">
        <f t="shared" ca="1" si="29"/>
        <v>-82902.509999999995</v>
      </c>
      <c r="DC34" s="31">
        <f t="shared" ca="1" si="29"/>
        <v>-44445.16</v>
      </c>
      <c r="DD34" s="31">
        <f t="shared" ca="1" si="29"/>
        <v>-30768.97</v>
      </c>
      <c r="DE34" s="31">
        <f t="shared" ca="1" si="29"/>
        <v>-13674.28</v>
      </c>
      <c r="DF34" s="31">
        <f t="shared" ca="1" si="29"/>
        <v>-16227.26</v>
      </c>
      <c r="DG34" s="31">
        <f t="shared" ca="1" si="29"/>
        <v>-28541.85</v>
      </c>
      <c r="DH34" s="31">
        <f t="shared" ca="1" si="29"/>
        <v>-66037.650000000009</v>
      </c>
      <c r="DI34" s="32">
        <f t="shared" ca="1" si="22"/>
        <v>-654.79</v>
      </c>
      <c r="DJ34" s="32">
        <f t="shared" ca="1" si="22"/>
        <v>-785.2</v>
      </c>
      <c r="DK34" s="32">
        <f t="shared" ca="1" si="22"/>
        <v>-431.92</v>
      </c>
      <c r="DL34" s="32">
        <f t="shared" ca="1" si="22"/>
        <v>-1323.33</v>
      </c>
      <c r="DM34" s="32">
        <f t="shared" ca="1" si="22"/>
        <v>-12344.52</v>
      </c>
      <c r="DN34" s="32">
        <f t="shared" ca="1" si="22"/>
        <v>-4145.13</v>
      </c>
      <c r="DO34" s="32">
        <f t="shared" ca="1" si="22"/>
        <v>-2222.2600000000002</v>
      </c>
      <c r="DP34" s="32">
        <f t="shared" ca="1" si="22"/>
        <v>-1538.45</v>
      </c>
      <c r="DQ34" s="32">
        <f t="shared" ca="1" si="22"/>
        <v>-683.71</v>
      </c>
      <c r="DR34" s="32">
        <f t="shared" ca="1" si="22"/>
        <v>-811.36</v>
      </c>
      <c r="DS34" s="32">
        <f t="shared" ca="1" si="22"/>
        <v>-1427.09</v>
      </c>
      <c r="DT34" s="32">
        <f t="shared" ca="1" si="22"/>
        <v>-3301.88</v>
      </c>
      <c r="DU34" s="31">
        <f t="shared" ca="1" si="23"/>
        <v>-3874.62</v>
      </c>
      <c r="DV34" s="31">
        <f t="shared" ca="1" si="23"/>
        <v>-4619.62</v>
      </c>
      <c r="DW34" s="31">
        <f t="shared" ca="1" si="23"/>
        <v>-2527.91</v>
      </c>
      <c r="DX34" s="31">
        <f t="shared" ca="1" si="23"/>
        <v>-7700.12</v>
      </c>
      <c r="DY34" s="31">
        <f t="shared" ca="1" si="23"/>
        <v>-71423.78</v>
      </c>
      <c r="DZ34" s="31">
        <f t="shared" ca="1" si="23"/>
        <v>-23842.33</v>
      </c>
      <c r="EA34" s="31">
        <f t="shared" ca="1" si="23"/>
        <v>-12700.01</v>
      </c>
      <c r="EB34" s="31">
        <f t="shared" ca="1" si="23"/>
        <v>-8726.76</v>
      </c>
      <c r="EC34" s="31">
        <f t="shared" ca="1" si="23"/>
        <v>-3849.3</v>
      </c>
      <c r="ED34" s="31">
        <f t="shared" ca="1" si="23"/>
        <v>-4531.28</v>
      </c>
      <c r="EE34" s="31">
        <f t="shared" ca="1" si="23"/>
        <v>-7903.33</v>
      </c>
      <c r="EF34" s="31">
        <f t="shared" ca="1" si="23"/>
        <v>-18136.759999999998</v>
      </c>
      <c r="EG34" s="32">
        <f t="shared" ca="1" si="24"/>
        <v>-17625.149999999998</v>
      </c>
      <c r="EH34" s="32">
        <f t="shared" ca="1" si="24"/>
        <v>-21108.719999999998</v>
      </c>
      <c r="EI34" s="32">
        <f t="shared" ca="1" si="24"/>
        <v>-11598.24</v>
      </c>
      <c r="EJ34" s="32">
        <f t="shared" ca="1" si="24"/>
        <v>-35490.050000000003</v>
      </c>
      <c r="EK34" s="32">
        <f t="shared" ca="1" si="24"/>
        <v>-330658.69999999995</v>
      </c>
      <c r="EL34" s="32">
        <f t="shared" ca="1" si="24"/>
        <v>-110889.97</v>
      </c>
      <c r="EM34" s="32">
        <f t="shared" ca="1" si="24"/>
        <v>-59367.430000000008</v>
      </c>
      <c r="EN34" s="32">
        <f t="shared" ca="1" si="24"/>
        <v>-41034.18</v>
      </c>
      <c r="EO34" s="32">
        <f t="shared" ca="1" si="24"/>
        <v>-18207.29</v>
      </c>
      <c r="EP34" s="32">
        <f t="shared" ca="1" si="24"/>
        <v>-21569.899999999998</v>
      </c>
      <c r="EQ34" s="32">
        <f t="shared" ca="1" si="24"/>
        <v>-37872.269999999997</v>
      </c>
      <c r="ER34" s="32">
        <f t="shared" ca="1" si="24"/>
        <v>-87476.290000000008</v>
      </c>
    </row>
    <row r="35" spans="1:148" x14ac:dyDescent="0.25">
      <c r="A35" t="s">
        <v>445</v>
      </c>
      <c r="B35" s="1" t="s">
        <v>45</v>
      </c>
      <c r="C35" t="str">
        <f t="shared" ca="1" si="1"/>
        <v>CNR5</v>
      </c>
      <c r="D35" t="str">
        <f t="shared" ca="1" si="2"/>
        <v>CNRL Horizon Industrial System</v>
      </c>
      <c r="E35" s="51">
        <v>9668.0339999999997</v>
      </c>
      <c r="F35" s="51">
        <v>5297.5439999999999</v>
      </c>
      <c r="G35" s="51">
        <v>2542.5619999999999</v>
      </c>
      <c r="H35" s="51">
        <v>1727.046</v>
      </c>
      <c r="I35" s="51">
        <v>965.01400000000001</v>
      </c>
      <c r="J35" s="51">
        <v>2943.7460000000001</v>
      </c>
      <c r="K35" s="51">
        <v>7824.7280000000001</v>
      </c>
      <c r="L35" s="51">
        <v>8634.43</v>
      </c>
      <c r="M35" s="51">
        <v>5062.8999999999996</v>
      </c>
      <c r="N35" s="51">
        <v>4078.12</v>
      </c>
      <c r="O35" s="51">
        <v>3158.348</v>
      </c>
      <c r="P35" s="51">
        <v>4275.768</v>
      </c>
      <c r="Q35" s="32">
        <v>421602.43</v>
      </c>
      <c r="R35" s="32">
        <v>228591.51</v>
      </c>
      <c r="S35" s="32">
        <v>88265.55</v>
      </c>
      <c r="T35" s="32">
        <v>89806.19</v>
      </c>
      <c r="U35" s="32">
        <v>51311.08</v>
      </c>
      <c r="V35" s="32">
        <v>177358.14</v>
      </c>
      <c r="W35" s="32">
        <v>341753.07</v>
      </c>
      <c r="X35" s="32">
        <v>340410.05</v>
      </c>
      <c r="Y35" s="32">
        <v>149179.62</v>
      </c>
      <c r="Z35" s="32">
        <v>143699.29</v>
      </c>
      <c r="AA35" s="32">
        <v>99020.95</v>
      </c>
      <c r="AB35" s="32">
        <v>215816.27</v>
      </c>
      <c r="AC35" s="2">
        <v>6.61</v>
      </c>
      <c r="AD35" s="2">
        <v>6.61</v>
      </c>
      <c r="AE35" s="2">
        <v>6.61</v>
      </c>
      <c r="AF35" s="2">
        <v>6.61</v>
      </c>
      <c r="AG35" s="2">
        <v>6.61</v>
      </c>
      <c r="AH35" s="2">
        <v>6.61</v>
      </c>
      <c r="AI35" s="2">
        <v>6.61</v>
      </c>
      <c r="AJ35" s="2">
        <v>6.61</v>
      </c>
      <c r="AK35" s="2">
        <v>6.61</v>
      </c>
      <c r="AL35" s="2">
        <v>6.61</v>
      </c>
      <c r="AM35" s="2">
        <v>6.61</v>
      </c>
      <c r="AN35" s="2">
        <v>6.61</v>
      </c>
      <c r="AO35" s="33">
        <v>27867.919999999998</v>
      </c>
      <c r="AP35" s="33">
        <v>15109.9</v>
      </c>
      <c r="AQ35" s="33">
        <v>5834.35</v>
      </c>
      <c r="AR35" s="33">
        <v>5936.19</v>
      </c>
      <c r="AS35" s="33">
        <v>3391.66</v>
      </c>
      <c r="AT35" s="33">
        <v>11723.37</v>
      </c>
      <c r="AU35" s="33">
        <v>22589.88</v>
      </c>
      <c r="AV35" s="33">
        <v>22501.1</v>
      </c>
      <c r="AW35" s="33">
        <v>9860.77</v>
      </c>
      <c r="AX35" s="33">
        <v>9498.52</v>
      </c>
      <c r="AY35" s="33">
        <v>6545.28</v>
      </c>
      <c r="AZ35" s="33">
        <v>14265.46</v>
      </c>
      <c r="BA35" s="31">
        <f t="shared" si="26"/>
        <v>-632.4</v>
      </c>
      <c r="BB35" s="31">
        <f t="shared" si="26"/>
        <v>-342.89</v>
      </c>
      <c r="BC35" s="31">
        <f t="shared" si="26"/>
        <v>-132.4</v>
      </c>
      <c r="BD35" s="31">
        <f t="shared" si="26"/>
        <v>-71.84</v>
      </c>
      <c r="BE35" s="31">
        <f t="shared" si="26"/>
        <v>-41.05</v>
      </c>
      <c r="BF35" s="31">
        <f t="shared" si="26"/>
        <v>-141.88999999999999</v>
      </c>
      <c r="BG35" s="31">
        <f t="shared" si="26"/>
        <v>1298.6600000000001</v>
      </c>
      <c r="BH35" s="31">
        <f t="shared" si="26"/>
        <v>1293.56</v>
      </c>
      <c r="BI35" s="31">
        <f t="shared" si="26"/>
        <v>566.88</v>
      </c>
      <c r="BJ35" s="31">
        <f t="shared" si="26"/>
        <v>689.76</v>
      </c>
      <c r="BK35" s="31">
        <f t="shared" si="26"/>
        <v>475.3</v>
      </c>
      <c r="BL35" s="31">
        <f t="shared" si="26"/>
        <v>1035.92</v>
      </c>
      <c r="BM35" s="6">
        <f t="shared" ca="1" si="27"/>
        <v>8.9599999999999999E-2</v>
      </c>
      <c r="BN35" s="6">
        <f t="shared" ca="1" si="27"/>
        <v>8.9599999999999999E-2</v>
      </c>
      <c r="BO35" s="6">
        <f t="shared" ca="1" si="27"/>
        <v>8.9599999999999999E-2</v>
      </c>
      <c r="BP35" s="6">
        <f t="shared" ca="1" si="27"/>
        <v>8.9599999999999999E-2</v>
      </c>
      <c r="BQ35" s="6">
        <f t="shared" ca="1" si="27"/>
        <v>8.9599999999999999E-2</v>
      </c>
      <c r="BR35" s="6">
        <f t="shared" ca="1" si="27"/>
        <v>8.9599999999999999E-2</v>
      </c>
      <c r="BS35" s="6">
        <f t="shared" ca="1" si="27"/>
        <v>8.9599999999999999E-2</v>
      </c>
      <c r="BT35" s="6">
        <f t="shared" ca="1" si="27"/>
        <v>8.9599999999999999E-2</v>
      </c>
      <c r="BU35" s="6">
        <f t="shared" ca="1" si="27"/>
        <v>8.9599999999999999E-2</v>
      </c>
      <c r="BV35" s="6">
        <f t="shared" ca="1" si="27"/>
        <v>8.9599999999999999E-2</v>
      </c>
      <c r="BW35" s="6">
        <f t="shared" ca="1" si="27"/>
        <v>8.9599999999999999E-2</v>
      </c>
      <c r="BX35" s="6">
        <f t="shared" ca="1" si="27"/>
        <v>8.9599999999999999E-2</v>
      </c>
      <c r="BY35" s="31">
        <f t="shared" ca="1" si="31"/>
        <v>37775.58</v>
      </c>
      <c r="BZ35" s="31">
        <f t="shared" ca="1" si="31"/>
        <v>20481.8</v>
      </c>
      <c r="CA35" s="31">
        <f t="shared" ca="1" si="31"/>
        <v>7908.59</v>
      </c>
      <c r="CB35" s="31">
        <f t="shared" ca="1" si="30"/>
        <v>8046.63</v>
      </c>
      <c r="CC35" s="31">
        <f t="shared" ca="1" si="30"/>
        <v>4597.47</v>
      </c>
      <c r="CD35" s="31">
        <f t="shared" ca="1" si="30"/>
        <v>15891.29</v>
      </c>
      <c r="CE35" s="31">
        <f t="shared" ca="1" si="30"/>
        <v>30621.08</v>
      </c>
      <c r="CF35" s="31">
        <f t="shared" ca="1" si="30"/>
        <v>30500.74</v>
      </c>
      <c r="CG35" s="31">
        <f t="shared" ca="1" si="30"/>
        <v>13366.49</v>
      </c>
      <c r="CH35" s="31">
        <f t="shared" ca="1" si="30"/>
        <v>12875.46</v>
      </c>
      <c r="CI35" s="31">
        <f t="shared" ca="1" si="30"/>
        <v>8872.2800000000007</v>
      </c>
      <c r="CJ35" s="31">
        <f t="shared" ca="1" si="30"/>
        <v>19337.14</v>
      </c>
      <c r="CK35" s="32">
        <f t="shared" ca="1" si="28"/>
        <v>843.2</v>
      </c>
      <c r="CL35" s="32">
        <f t="shared" ca="1" si="28"/>
        <v>457.18</v>
      </c>
      <c r="CM35" s="32">
        <f t="shared" ca="1" si="28"/>
        <v>176.53</v>
      </c>
      <c r="CN35" s="32">
        <f t="shared" ca="1" si="28"/>
        <v>179.61</v>
      </c>
      <c r="CO35" s="32">
        <f t="shared" ca="1" si="28"/>
        <v>102.62</v>
      </c>
      <c r="CP35" s="32">
        <f t="shared" ca="1" si="28"/>
        <v>354.72</v>
      </c>
      <c r="CQ35" s="32">
        <f t="shared" ca="1" si="28"/>
        <v>683.51</v>
      </c>
      <c r="CR35" s="32">
        <f t="shared" ca="1" si="28"/>
        <v>680.82</v>
      </c>
      <c r="CS35" s="32">
        <f t="shared" ca="1" si="28"/>
        <v>298.36</v>
      </c>
      <c r="CT35" s="32">
        <f t="shared" ca="1" si="28"/>
        <v>287.39999999999998</v>
      </c>
      <c r="CU35" s="32">
        <f t="shared" ca="1" si="28"/>
        <v>198.04</v>
      </c>
      <c r="CV35" s="32">
        <f t="shared" ca="1" si="28"/>
        <v>431.63</v>
      </c>
      <c r="CW35" s="31">
        <f t="shared" ca="1" si="29"/>
        <v>11383.26</v>
      </c>
      <c r="CX35" s="31">
        <f t="shared" ca="1" si="29"/>
        <v>6171.97</v>
      </c>
      <c r="CY35" s="31">
        <f t="shared" ca="1" si="29"/>
        <v>2383.1699999999996</v>
      </c>
      <c r="CZ35" s="31">
        <f t="shared" ca="1" si="29"/>
        <v>2361.8900000000003</v>
      </c>
      <c r="DA35" s="31">
        <f t="shared" ca="1" si="29"/>
        <v>1349.4800000000002</v>
      </c>
      <c r="DB35" s="31">
        <f t="shared" ca="1" si="29"/>
        <v>4664.53</v>
      </c>
      <c r="DC35" s="31">
        <f t="shared" ca="1" si="29"/>
        <v>7416.0499999999993</v>
      </c>
      <c r="DD35" s="31">
        <f t="shared" ca="1" si="29"/>
        <v>7386.9000000000033</v>
      </c>
      <c r="DE35" s="31">
        <f t="shared" ca="1" si="29"/>
        <v>3237.2</v>
      </c>
      <c r="DF35" s="31">
        <f t="shared" ca="1" si="29"/>
        <v>2974.5799999999981</v>
      </c>
      <c r="DG35" s="31">
        <f t="shared" ca="1" si="29"/>
        <v>2049.7400000000016</v>
      </c>
      <c r="DH35" s="31">
        <f t="shared" ca="1" si="29"/>
        <v>4467.3900000000012</v>
      </c>
      <c r="DI35" s="32">
        <f t="shared" ca="1" si="22"/>
        <v>569.16</v>
      </c>
      <c r="DJ35" s="32">
        <f t="shared" ca="1" si="22"/>
        <v>308.60000000000002</v>
      </c>
      <c r="DK35" s="32">
        <f t="shared" ca="1" si="22"/>
        <v>119.16</v>
      </c>
      <c r="DL35" s="32">
        <f t="shared" ca="1" si="22"/>
        <v>118.09</v>
      </c>
      <c r="DM35" s="32">
        <f t="shared" ca="1" si="22"/>
        <v>67.47</v>
      </c>
      <c r="DN35" s="32">
        <f t="shared" ca="1" si="22"/>
        <v>233.23</v>
      </c>
      <c r="DO35" s="32">
        <f t="shared" ca="1" si="22"/>
        <v>370.8</v>
      </c>
      <c r="DP35" s="32">
        <f t="shared" ca="1" si="22"/>
        <v>369.35</v>
      </c>
      <c r="DQ35" s="32">
        <f t="shared" ca="1" si="22"/>
        <v>161.86000000000001</v>
      </c>
      <c r="DR35" s="32">
        <f t="shared" ca="1" si="22"/>
        <v>148.72999999999999</v>
      </c>
      <c r="DS35" s="32">
        <f t="shared" ca="1" si="22"/>
        <v>102.49</v>
      </c>
      <c r="DT35" s="32">
        <f t="shared" ca="1" si="22"/>
        <v>223.37</v>
      </c>
      <c r="DU35" s="31">
        <f t="shared" ca="1" si="23"/>
        <v>3367.95</v>
      </c>
      <c r="DV35" s="31">
        <f t="shared" ca="1" si="23"/>
        <v>1815.61</v>
      </c>
      <c r="DW35" s="31">
        <f t="shared" ca="1" si="23"/>
        <v>697.4</v>
      </c>
      <c r="DX35" s="31">
        <f t="shared" ca="1" si="23"/>
        <v>687.16</v>
      </c>
      <c r="DY35" s="31">
        <f t="shared" ca="1" si="23"/>
        <v>390.4</v>
      </c>
      <c r="DZ35" s="31">
        <f t="shared" ca="1" si="23"/>
        <v>1341.49</v>
      </c>
      <c r="EA35" s="31">
        <f t="shared" ca="1" si="23"/>
        <v>2119.1</v>
      </c>
      <c r="EB35" s="31">
        <f t="shared" ca="1" si="23"/>
        <v>2095.09</v>
      </c>
      <c r="EC35" s="31">
        <f t="shared" ca="1" si="23"/>
        <v>911.27</v>
      </c>
      <c r="ED35" s="31">
        <f t="shared" ca="1" si="23"/>
        <v>830.62</v>
      </c>
      <c r="EE35" s="31">
        <f t="shared" ca="1" si="23"/>
        <v>567.58000000000004</v>
      </c>
      <c r="EF35" s="31">
        <f t="shared" ca="1" si="23"/>
        <v>1226.94</v>
      </c>
      <c r="EG35" s="32">
        <f t="shared" ca="1" si="24"/>
        <v>15320.369999999999</v>
      </c>
      <c r="EH35" s="32">
        <f t="shared" ca="1" si="24"/>
        <v>8296.18</v>
      </c>
      <c r="EI35" s="32">
        <f t="shared" ca="1" si="24"/>
        <v>3199.7299999999996</v>
      </c>
      <c r="EJ35" s="32">
        <f t="shared" ca="1" si="24"/>
        <v>3167.1400000000003</v>
      </c>
      <c r="EK35" s="32">
        <f t="shared" ca="1" si="24"/>
        <v>1807.3500000000004</v>
      </c>
      <c r="EL35" s="32">
        <f t="shared" ca="1" si="24"/>
        <v>6239.2499999999991</v>
      </c>
      <c r="EM35" s="32">
        <f t="shared" ca="1" si="24"/>
        <v>9905.9499999999989</v>
      </c>
      <c r="EN35" s="32">
        <f t="shared" ca="1" si="24"/>
        <v>9851.3400000000038</v>
      </c>
      <c r="EO35" s="32">
        <f t="shared" ca="1" si="24"/>
        <v>4310.33</v>
      </c>
      <c r="EP35" s="32">
        <f t="shared" ca="1" si="24"/>
        <v>3953.929999999998</v>
      </c>
      <c r="EQ35" s="32">
        <f t="shared" ca="1" si="24"/>
        <v>2719.8100000000013</v>
      </c>
      <c r="ER35" s="32">
        <f t="shared" ca="1" si="24"/>
        <v>5917.7000000000007</v>
      </c>
    </row>
    <row r="36" spans="1:148" x14ac:dyDescent="0.25">
      <c r="A36" t="s">
        <v>439</v>
      </c>
      <c r="B36" s="1" t="s">
        <v>159</v>
      </c>
      <c r="C36" t="str">
        <f t="shared" ca="1" si="1"/>
        <v>CR1</v>
      </c>
      <c r="D36" t="str">
        <f t="shared" ca="1" si="2"/>
        <v>Castle River #1 Wind Facility</v>
      </c>
      <c r="E36" s="51">
        <v>8554.6684000000005</v>
      </c>
      <c r="F36" s="51">
        <v>7077.7397000000001</v>
      </c>
      <c r="G36" s="51">
        <v>12736.6567</v>
      </c>
      <c r="H36" s="51">
        <v>6818.5648000000001</v>
      </c>
      <c r="I36" s="51">
        <v>5024.9259000000002</v>
      </c>
      <c r="J36" s="51">
        <v>5591.5527000000002</v>
      </c>
      <c r="K36" s="51">
        <v>5888.75</v>
      </c>
      <c r="L36" s="51">
        <v>4492.0460000000003</v>
      </c>
      <c r="M36" s="51">
        <v>6098.0726999999997</v>
      </c>
      <c r="N36" s="51">
        <v>7493.9971999999998</v>
      </c>
      <c r="O36" s="51">
        <v>10451.1405</v>
      </c>
      <c r="P36" s="51">
        <v>9250.0403999999999</v>
      </c>
      <c r="Q36" s="32">
        <v>343066.84</v>
      </c>
      <c r="R36" s="32">
        <v>291493.36</v>
      </c>
      <c r="S36" s="32">
        <v>380727.43</v>
      </c>
      <c r="T36" s="32">
        <v>298674.09000000003</v>
      </c>
      <c r="U36" s="32">
        <v>346406.87</v>
      </c>
      <c r="V36" s="32">
        <v>235841.34</v>
      </c>
      <c r="W36" s="32">
        <v>226448.43</v>
      </c>
      <c r="X36" s="32">
        <v>177717.3</v>
      </c>
      <c r="Y36" s="32">
        <v>157445.42000000001</v>
      </c>
      <c r="Z36" s="32">
        <v>208832.46</v>
      </c>
      <c r="AA36" s="32">
        <v>317337.94</v>
      </c>
      <c r="AB36" s="32">
        <v>435626.99</v>
      </c>
      <c r="AC36" s="2">
        <v>2.5099999999999998</v>
      </c>
      <c r="AD36" s="2">
        <v>2.5099999999999998</v>
      </c>
      <c r="AE36" s="2">
        <v>2.5099999999999998</v>
      </c>
      <c r="AF36" s="2">
        <v>2.5099999999999998</v>
      </c>
      <c r="AG36" s="2">
        <v>2.5099999999999998</v>
      </c>
      <c r="AH36" s="2">
        <v>2.5099999999999998</v>
      </c>
      <c r="AI36" s="2">
        <v>2.5099999999999998</v>
      </c>
      <c r="AJ36" s="2">
        <v>2.5099999999999998</v>
      </c>
      <c r="AK36" s="2">
        <v>2.5099999999999998</v>
      </c>
      <c r="AL36" s="2">
        <v>2.5099999999999998</v>
      </c>
      <c r="AM36" s="2">
        <v>2.5099999999999998</v>
      </c>
      <c r="AN36" s="2">
        <v>2.5099999999999998</v>
      </c>
      <c r="AO36" s="33">
        <v>8610.98</v>
      </c>
      <c r="AP36" s="33">
        <v>7316.48</v>
      </c>
      <c r="AQ36" s="33">
        <v>9556.26</v>
      </c>
      <c r="AR36" s="33">
        <v>7496.72</v>
      </c>
      <c r="AS36" s="33">
        <v>8694.81</v>
      </c>
      <c r="AT36" s="33">
        <v>5919.62</v>
      </c>
      <c r="AU36" s="33">
        <v>5683.86</v>
      </c>
      <c r="AV36" s="33">
        <v>4460.7</v>
      </c>
      <c r="AW36" s="33">
        <v>3951.88</v>
      </c>
      <c r="AX36" s="33">
        <v>5241.6899999999996</v>
      </c>
      <c r="AY36" s="33">
        <v>7965.18</v>
      </c>
      <c r="AZ36" s="33">
        <v>10934.24</v>
      </c>
      <c r="BA36" s="31">
        <f t="shared" si="26"/>
        <v>-514.6</v>
      </c>
      <c r="BB36" s="31">
        <f t="shared" si="26"/>
        <v>-437.24</v>
      </c>
      <c r="BC36" s="31">
        <f t="shared" si="26"/>
        <v>-571.09</v>
      </c>
      <c r="BD36" s="31">
        <f t="shared" si="26"/>
        <v>-238.94</v>
      </c>
      <c r="BE36" s="31">
        <f t="shared" si="26"/>
        <v>-277.13</v>
      </c>
      <c r="BF36" s="31">
        <f t="shared" si="26"/>
        <v>-188.67</v>
      </c>
      <c r="BG36" s="31">
        <f t="shared" si="26"/>
        <v>860.5</v>
      </c>
      <c r="BH36" s="31">
        <f t="shared" si="26"/>
        <v>675.33</v>
      </c>
      <c r="BI36" s="31">
        <f t="shared" si="26"/>
        <v>598.29</v>
      </c>
      <c r="BJ36" s="31">
        <f t="shared" si="26"/>
        <v>1002.4</v>
      </c>
      <c r="BK36" s="31">
        <f t="shared" si="26"/>
        <v>1523.22</v>
      </c>
      <c r="BL36" s="31">
        <f t="shared" si="26"/>
        <v>2091.0100000000002</v>
      </c>
      <c r="BM36" s="6">
        <f t="shared" ca="1" si="27"/>
        <v>2.86E-2</v>
      </c>
      <c r="BN36" s="6">
        <f t="shared" ca="1" si="27"/>
        <v>2.86E-2</v>
      </c>
      <c r="BO36" s="6">
        <f t="shared" ca="1" si="27"/>
        <v>2.86E-2</v>
      </c>
      <c r="BP36" s="6">
        <f t="shared" ca="1" si="27"/>
        <v>2.86E-2</v>
      </c>
      <c r="BQ36" s="6">
        <f t="shared" ca="1" si="27"/>
        <v>2.86E-2</v>
      </c>
      <c r="BR36" s="6">
        <f t="shared" ca="1" si="27"/>
        <v>2.86E-2</v>
      </c>
      <c r="BS36" s="6">
        <f t="shared" ca="1" si="27"/>
        <v>2.86E-2</v>
      </c>
      <c r="BT36" s="6">
        <f t="shared" ca="1" si="27"/>
        <v>2.86E-2</v>
      </c>
      <c r="BU36" s="6">
        <f t="shared" ca="1" si="27"/>
        <v>2.86E-2</v>
      </c>
      <c r="BV36" s="6">
        <f t="shared" ca="1" si="27"/>
        <v>2.86E-2</v>
      </c>
      <c r="BW36" s="6">
        <f t="shared" ca="1" si="27"/>
        <v>2.86E-2</v>
      </c>
      <c r="BX36" s="6">
        <f t="shared" ca="1" si="27"/>
        <v>2.86E-2</v>
      </c>
      <c r="BY36" s="31">
        <f t="shared" ca="1" si="31"/>
        <v>9811.7099999999991</v>
      </c>
      <c r="BZ36" s="31">
        <f t="shared" ca="1" si="31"/>
        <v>8336.7099999999991</v>
      </c>
      <c r="CA36" s="31">
        <f t="shared" ca="1" si="31"/>
        <v>10888.8</v>
      </c>
      <c r="CB36" s="31">
        <f t="shared" ca="1" si="30"/>
        <v>8542.08</v>
      </c>
      <c r="CC36" s="31">
        <f t="shared" ca="1" si="30"/>
        <v>9907.24</v>
      </c>
      <c r="CD36" s="31">
        <f t="shared" ca="1" si="30"/>
        <v>6745.06</v>
      </c>
      <c r="CE36" s="31">
        <f t="shared" ca="1" si="30"/>
        <v>6476.43</v>
      </c>
      <c r="CF36" s="31">
        <f t="shared" ca="1" si="30"/>
        <v>5082.71</v>
      </c>
      <c r="CG36" s="31">
        <f t="shared" ca="1" si="30"/>
        <v>4502.9399999999996</v>
      </c>
      <c r="CH36" s="31">
        <f t="shared" ca="1" si="30"/>
        <v>5972.61</v>
      </c>
      <c r="CI36" s="31">
        <f t="shared" ca="1" si="30"/>
        <v>9075.8700000000008</v>
      </c>
      <c r="CJ36" s="31">
        <f t="shared" ca="1" si="30"/>
        <v>12458.93</v>
      </c>
      <c r="CK36" s="32">
        <f t="shared" ca="1" si="28"/>
        <v>686.13</v>
      </c>
      <c r="CL36" s="32">
        <f t="shared" ca="1" si="28"/>
        <v>582.99</v>
      </c>
      <c r="CM36" s="32">
        <f t="shared" ca="1" si="28"/>
        <v>761.45</v>
      </c>
      <c r="CN36" s="32">
        <f t="shared" ca="1" si="28"/>
        <v>597.35</v>
      </c>
      <c r="CO36" s="32">
        <f t="shared" ca="1" si="28"/>
        <v>692.81</v>
      </c>
      <c r="CP36" s="32">
        <f t="shared" ca="1" si="28"/>
        <v>471.68</v>
      </c>
      <c r="CQ36" s="32">
        <f t="shared" ca="1" si="28"/>
        <v>452.9</v>
      </c>
      <c r="CR36" s="32">
        <f t="shared" ca="1" si="28"/>
        <v>355.43</v>
      </c>
      <c r="CS36" s="32">
        <f t="shared" ca="1" si="28"/>
        <v>314.89</v>
      </c>
      <c r="CT36" s="32">
        <f t="shared" ca="1" si="28"/>
        <v>417.66</v>
      </c>
      <c r="CU36" s="32">
        <f t="shared" ca="1" si="28"/>
        <v>634.67999999999995</v>
      </c>
      <c r="CV36" s="32">
        <f t="shared" ca="1" si="28"/>
        <v>871.25</v>
      </c>
      <c r="CW36" s="31">
        <f t="shared" ca="1" si="29"/>
        <v>2401.4599999999987</v>
      </c>
      <c r="CX36" s="31">
        <f t="shared" ca="1" si="29"/>
        <v>2040.4599999999994</v>
      </c>
      <c r="CY36" s="31">
        <f t="shared" ca="1" si="29"/>
        <v>2665.08</v>
      </c>
      <c r="CZ36" s="31">
        <f t="shared" ca="1" si="29"/>
        <v>1881.65</v>
      </c>
      <c r="DA36" s="31">
        <f t="shared" ca="1" si="29"/>
        <v>2182.37</v>
      </c>
      <c r="DB36" s="31">
        <f t="shared" ca="1" si="29"/>
        <v>1485.7900000000009</v>
      </c>
      <c r="DC36" s="31">
        <f t="shared" ca="1" si="29"/>
        <v>384.97000000000025</v>
      </c>
      <c r="DD36" s="31">
        <f t="shared" ca="1" si="29"/>
        <v>302.11000000000047</v>
      </c>
      <c r="DE36" s="31">
        <f t="shared" ca="1" si="29"/>
        <v>267.65999999999985</v>
      </c>
      <c r="DF36" s="31">
        <f t="shared" ca="1" si="29"/>
        <v>146.17999999999995</v>
      </c>
      <c r="DG36" s="31">
        <f t="shared" ca="1" si="29"/>
        <v>222.15000000000077</v>
      </c>
      <c r="DH36" s="31">
        <f t="shared" ca="1" si="29"/>
        <v>304.93000000000029</v>
      </c>
      <c r="DI36" s="32">
        <f t="shared" ca="1" si="22"/>
        <v>120.07</v>
      </c>
      <c r="DJ36" s="32">
        <f t="shared" ca="1" si="22"/>
        <v>102.02</v>
      </c>
      <c r="DK36" s="32">
        <f t="shared" ca="1" si="22"/>
        <v>133.25</v>
      </c>
      <c r="DL36" s="32">
        <f t="shared" ca="1" si="22"/>
        <v>94.08</v>
      </c>
      <c r="DM36" s="32">
        <f t="shared" ca="1" si="22"/>
        <v>109.12</v>
      </c>
      <c r="DN36" s="32">
        <f t="shared" ca="1" si="22"/>
        <v>74.290000000000006</v>
      </c>
      <c r="DO36" s="32">
        <f t="shared" ca="1" si="22"/>
        <v>19.25</v>
      </c>
      <c r="DP36" s="32">
        <f t="shared" ca="1" si="22"/>
        <v>15.11</v>
      </c>
      <c r="DQ36" s="32">
        <f t="shared" ca="1" si="22"/>
        <v>13.38</v>
      </c>
      <c r="DR36" s="32">
        <f t="shared" ca="1" si="22"/>
        <v>7.31</v>
      </c>
      <c r="DS36" s="32">
        <f t="shared" ca="1" si="22"/>
        <v>11.11</v>
      </c>
      <c r="DT36" s="32">
        <f t="shared" ca="1" si="22"/>
        <v>15.25</v>
      </c>
      <c r="DU36" s="31">
        <f t="shared" ca="1" si="23"/>
        <v>710.52</v>
      </c>
      <c r="DV36" s="31">
        <f t="shared" ca="1" si="23"/>
        <v>600.24</v>
      </c>
      <c r="DW36" s="31">
        <f t="shared" ca="1" si="23"/>
        <v>779.9</v>
      </c>
      <c r="DX36" s="31">
        <f t="shared" ca="1" si="23"/>
        <v>547.44000000000005</v>
      </c>
      <c r="DY36" s="31">
        <f t="shared" ca="1" si="23"/>
        <v>631.35</v>
      </c>
      <c r="DZ36" s="31">
        <f t="shared" ca="1" si="23"/>
        <v>427.31</v>
      </c>
      <c r="EA36" s="31">
        <f t="shared" ca="1" si="23"/>
        <v>110</v>
      </c>
      <c r="EB36" s="31">
        <f t="shared" ca="1" si="23"/>
        <v>85.69</v>
      </c>
      <c r="EC36" s="31">
        <f t="shared" ca="1" si="23"/>
        <v>75.349999999999994</v>
      </c>
      <c r="ED36" s="31">
        <f t="shared" ca="1" si="23"/>
        <v>40.82</v>
      </c>
      <c r="EE36" s="31">
        <f t="shared" ca="1" si="23"/>
        <v>61.51</v>
      </c>
      <c r="EF36" s="31">
        <f t="shared" ca="1" si="23"/>
        <v>83.75</v>
      </c>
      <c r="EG36" s="32">
        <f t="shared" ca="1" si="24"/>
        <v>3232.0499999999988</v>
      </c>
      <c r="EH36" s="32">
        <f t="shared" ca="1" si="24"/>
        <v>2742.7199999999993</v>
      </c>
      <c r="EI36" s="32">
        <f t="shared" ca="1" si="24"/>
        <v>3578.23</v>
      </c>
      <c r="EJ36" s="32">
        <f t="shared" ca="1" si="24"/>
        <v>2523.17</v>
      </c>
      <c r="EK36" s="32">
        <f t="shared" ca="1" si="24"/>
        <v>2922.8399999999997</v>
      </c>
      <c r="EL36" s="32">
        <f t="shared" ca="1" si="24"/>
        <v>1987.3900000000008</v>
      </c>
      <c r="EM36" s="32">
        <f t="shared" ca="1" si="24"/>
        <v>514.22000000000025</v>
      </c>
      <c r="EN36" s="32">
        <f t="shared" ca="1" si="24"/>
        <v>402.91000000000048</v>
      </c>
      <c r="EO36" s="32">
        <f t="shared" ca="1" si="24"/>
        <v>356.38999999999987</v>
      </c>
      <c r="EP36" s="32">
        <f t="shared" ca="1" si="24"/>
        <v>194.30999999999995</v>
      </c>
      <c r="EQ36" s="32">
        <f t="shared" ca="1" si="24"/>
        <v>294.77000000000078</v>
      </c>
      <c r="ER36" s="32">
        <f t="shared" ca="1" si="24"/>
        <v>403.93000000000029</v>
      </c>
    </row>
    <row r="37" spans="1:148" x14ac:dyDescent="0.25">
      <c r="A37" t="s">
        <v>515</v>
      </c>
      <c r="B37" s="1" t="s">
        <v>229</v>
      </c>
      <c r="C37" t="str">
        <f t="shared" ca="1" si="1"/>
        <v>CRE1</v>
      </c>
      <c r="D37" t="str">
        <f t="shared" ca="1" si="2"/>
        <v>Cowley Ridge Expansion #1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4.49</v>
      </c>
      <c r="AD37" s="2">
        <v>4.49</v>
      </c>
      <c r="AE37" s="2">
        <v>4.49</v>
      </c>
      <c r="AF37" s="2">
        <v>4.49</v>
      </c>
      <c r="AG37" s="2">
        <v>4.49</v>
      </c>
      <c r="AH37" s="2">
        <v>4.49</v>
      </c>
      <c r="AI37" s="2">
        <v>4.49</v>
      </c>
      <c r="AJ37" s="2">
        <v>4.49</v>
      </c>
      <c r="AK37" s="2">
        <v>4.49</v>
      </c>
      <c r="AL37" s="2">
        <v>4.49</v>
      </c>
      <c r="AM37" s="2">
        <v>4.49</v>
      </c>
      <c r="AN37" s="2">
        <v>4.49</v>
      </c>
      <c r="AO37" s="33">
        <v>0</v>
      </c>
      <c r="AP37" s="33">
        <v>0</v>
      </c>
      <c r="AQ37" s="33">
        <v>0</v>
      </c>
      <c r="AR37" s="33">
        <v>0</v>
      </c>
      <c r="AS37" s="33">
        <v>0</v>
      </c>
      <c r="AT37" s="33">
        <v>0</v>
      </c>
      <c r="AU37" s="33">
        <v>0</v>
      </c>
      <c r="AV37" s="33">
        <v>0</v>
      </c>
      <c r="AW37" s="33">
        <v>0</v>
      </c>
      <c r="AX37" s="33">
        <v>0</v>
      </c>
      <c r="AY37" s="33">
        <v>0</v>
      </c>
      <c r="AZ37" s="33">
        <v>0</v>
      </c>
      <c r="BA37" s="31">
        <f t="shared" si="26"/>
        <v>0</v>
      </c>
      <c r="BB37" s="31">
        <f t="shared" si="26"/>
        <v>0</v>
      </c>
      <c r="BC37" s="31">
        <f t="shared" si="26"/>
        <v>0</v>
      </c>
      <c r="BD37" s="31">
        <f t="shared" si="26"/>
        <v>0</v>
      </c>
      <c r="BE37" s="31">
        <f t="shared" si="26"/>
        <v>0</v>
      </c>
      <c r="BF37" s="31">
        <f t="shared" si="26"/>
        <v>0</v>
      </c>
      <c r="BG37" s="31">
        <f t="shared" si="26"/>
        <v>0</v>
      </c>
      <c r="BH37" s="31">
        <f t="shared" si="26"/>
        <v>0</v>
      </c>
      <c r="BI37" s="31">
        <f t="shared" si="26"/>
        <v>0</v>
      </c>
      <c r="BJ37" s="31">
        <f t="shared" si="26"/>
        <v>0</v>
      </c>
      <c r="BK37" s="31">
        <f t="shared" si="26"/>
        <v>0</v>
      </c>
      <c r="BL37" s="31">
        <f t="shared" si="26"/>
        <v>0</v>
      </c>
      <c r="BM37" s="6">
        <f t="shared" ca="1" si="27"/>
        <v>0.12</v>
      </c>
      <c r="BN37" s="6">
        <f t="shared" ca="1" si="27"/>
        <v>0.12</v>
      </c>
      <c r="BO37" s="6">
        <f t="shared" ca="1" si="27"/>
        <v>0.12</v>
      </c>
      <c r="BP37" s="6">
        <f t="shared" ca="1" si="27"/>
        <v>0.12</v>
      </c>
      <c r="BQ37" s="6">
        <f t="shared" ca="1" si="27"/>
        <v>0.12</v>
      </c>
      <c r="BR37" s="6">
        <f t="shared" ca="1" si="27"/>
        <v>0.12</v>
      </c>
      <c r="BS37" s="6">
        <f t="shared" ca="1" si="27"/>
        <v>0.12</v>
      </c>
      <c r="BT37" s="6">
        <f t="shared" ca="1" si="27"/>
        <v>0.12</v>
      </c>
      <c r="BU37" s="6">
        <f t="shared" ca="1" si="27"/>
        <v>0.12</v>
      </c>
      <c r="BV37" s="6">
        <f t="shared" ca="1" si="27"/>
        <v>0.12</v>
      </c>
      <c r="BW37" s="6">
        <f t="shared" ca="1" si="27"/>
        <v>0.12</v>
      </c>
      <c r="BX37" s="6">
        <f t="shared" ca="1" si="27"/>
        <v>0.12</v>
      </c>
      <c r="BY37" s="31">
        <f t="shared" ca="1" si="31"/>
        <v>0</v>
      </c>
      <c r="BZ37" s="31">
        <f t="shared" ca="1" si="31"/>
        <v>0</v>
      </c>
      <c r="CA37" s="31">
        <f t="shared" ca="1" si="31"/>
        <v>0</v>
      </c>
      <c r="CB37" s="31">
        <f t="shared" ca="1" si="30"/>
        <v>0</v>
      </c>
      <c r="CC37" s="31">
        <f t="shared" ca="1" si="30"/>
        <v>0</v>
      </c>
      <c r="CD37" s="31">
        <f t="shared" ca="1" si="30"/>
        <v>0</v>
      </c>
      <c r="CE37" s="31">
        <f t="shared" ca="1" si="30"/>
        <v>0</v>
      </c>
      <c r="CF37" s="31">
        <f t="shared" ca="1" si="30"/>
        <v>0</v>
      </c>
      <c r="CG37" s="31">
        <f t="shared" ca="1" si="30"/>
        <v>0</v>
      </c>
      <c r="CH37" s="31">
        <f t="shared" ca="1" si="30"/>
        <v>0</v>
      </c>
      <c r="CI37" s="31">
        <f t="shared" ca="1" si="30"/>
        <v>0</v>
      </c>
      <c r="CJ37" s="31">
        <f t="shared" ca="1" si="30"/>
        <v>0</v>
      </c>
      <c r="CK37" s="32">
        <f t="shared" ca="1" si="28"/>
        <v>0</v>
      </c>
      <c r="CL37" s="32">
        <f t="shared" ca="1" si="28"/>
        <v>0</v>
      </c>
      <c r="CM37" s="32">
        <f t="shared" ca="1" si="28"/>
        <v>0</v>
      </c>
      <c r="CN37" s="32">
        <f t="shared" ca="1" si="28"/>
        <v>0</v>
      </c>
      <c r="CO37" s="32">
        <f t="shared" ca="1" si="28"/>
        <v>0</v>
      </c>
      <c r="CP37" s="32">
        <f t="shared" ca="1" si="28"/>
        <v>0</v>
      </c>
      <c r="CQ37" s="32">
        <f t="shared" ca="1" si="28"/>
        <v>0</v>
      </c>
      <c r="CR37" s="32">
        <f t="shared" ca="1" si="28"/>
        <v>0</v>
      </c>
      <c r="CS37" s="32">
        <f t="shared" ca="1" si="28"/>
        <v>0</v>
      </c>
      <c r="CT37" s="32">
        <f t="shared" ca="1" si="28"/>
        <v>0</v>
      </c>
      <c r="CU37" s="32">
        <f t="shared" ca="1" si="28"/>
        <v>0</v>
      </c>
      <c r="CV37" s="32">
        <f t="shared" ca="1" si="28"/>
        <v>0</v>
      </c>
      <c r="CW37" s="31">
        <f t="shared" ca="1" si="29"/>
        <v>0</v>
      </c>
      <c r="CX37" s="31">
        <f t="shared" ca="1" si="29"/>
        <v>0</v>
      </c>
      <c r="CY37" s="31">
        <f t="shared" ca="1" si="29"/>
        <v>0</v>
      </c>
      <c r="CZ37" s="31">
        <f t="shared" ca="1" si="29"/>
        <v>0</v>
      </c>
      <c r="DA37" s="31">
        <f t="shared" ca="1" si="29"/>
        <v>0</v>
      </c>
      <c r="DB37" s="31">
        <f t="shared" ca="1" si="29"/>
        <v>0</v>
      </c>
      <c r="DC37" s="31">
        <f t="shared" ca="1" si="29"/>
        <v>0</v>
      </c>
      <c r="DD37" s="31">
        <f t="shared" ca="1" si="29"/>
        <v>0</v>
      </c>
      <c r="DE37" s="31">
        <f t="shared" ca="1" si="29"/>
        <v>0</v>
      </c>
      <c r="DF37" s="31">
        <f t="shared" ca="1" si="29"/>
        <v>0</v>
      </c>
      <c r="DG37" s="31">
        <f t="shared" ca="1" si="29"/>
        <v>0</v>
      </c>
      <c r="DH37" s="31">
        <f t="shared" ca="1" si="29"/>
        <v>0</v>
      </c>
      <c r="DI37" s="32">
        <f t="shared" ca="1" si="22"/>
        <v>0</v>
      </c>
      <c r="DJ37" s="32">
        <f t="shared" ca="1" si="22"/>
        <v>0</v>
      </c>
      <c r="DK37" s="32">
        <f t="shared" ca="1" si="22"/>
        <v>0</v>
      </c>
      <c r="DL37" s="32">
        <f t="shared" ca="1" si="22"/>
        <v>0</v>
      </c>
      <c r="DM37" s="32">
        <f t="shared" ca="1" si="22"/>
        <v>0</v>
      </c>
      <c r="DN37" s="32">
        <f t="shared" ca="1" si="22"/>
        <v>0</v>
      </c>
      <c r="DO37" s="32">
        <f t="shared" ca="1" si="22"/>
        <v>0</v>
      </c>
      <c r="DP37" s="32">
        <f t="shared" ca="1" si="22"/>
        <v>0</v>
      </c>
      <c r="DQ37" s="32">
        <f t="shared" ca="1" si="22"/>
        <v>0</v>
      </c>
      <c r="DR37" s="32">
        <f t="shared" ca="1" si="22"/>
        <v>0</v>
      </c>
      <c r="DS37" s="32">
        <f t="shared" ca="1" si="22"/>
        <v>0</v>
      </c>
      <c r="DT37" s="32">
        <f t="shared" ca="1" si="22"/>
        <v>0</v>
      </c>
      <c r="DU37" s="31">
        <f t="shared" ca="1" si="23"/>
        <v>0</v>
      </c>
      <c r="DV37" s="31">
        <f t="shared" ca="1" si="23"/>
        <v>0</v>
      </c>
      <c r="DW37" s="31">
        <f t="shared" ca="1" si="23"/>
        <v>0</v>
      </c>
      <c r="DX37" s="31">
        <f t="shared" ca="1" si="23"/>
        <v>0</v>
      </c>
      <c r="DY37" s="31">
        <f t="shared" ca="1" si="23"/>
        <v>0</v>
      </c>
      <c r="DZ37" s="31">
        <f t="shared" ca="1" si="23"/>
        <v>0</v>
      </c>
      <c r="EA37" s="31">
        <f t="shared" ca="1" si="23"/>
        <v>0</v>
      </c>
      <c r="EB37" s="31">
        <f t="shared" ca="1" si="23"/>
        <v>0</v>
      </c>
      <c r="EC37" s="31">
        <f t="shared" ca="1" si="23"/>
        <v>0</v>
      </c>
      <c r="ED37" s="31">
        <f t="shared" ca="1" si="23"/>
        <v>0</v>
      </c>
      <c r="EE37" s="31">
        <f t="shared" ca="1" si="23"/>
        <v>0</v>
      </c>
      <c r="EF37" s="31">
        <f t="shared" ca="1" si="23"/>
        <v>0</v>
      </c>
      <c r="EG37" s="32">
        <f t="shared" ca="1" si="24"/>
        <v>0</v>
      </c>
      <c r="EH37" s="32">
        <f t="shared" ca="1" si="24"/>
        <v>0</v>
      </c>
      <c r="EI37" s="32">
        <f t="shared" ca="1" si="24"/>
        <v>0</v>
      </c>
      <c r="EJ37" s="32">
        <f t="shared" ca="1" si="24"/>
        <v>0</v>
      </c>
      <c r="EK37" s="32">
        <f t="shared" ca="1" si="24"/>
        <v>0</v>
      </c>
      <c r="EL37" s="32">
        <f t="shared" ca="1" si="24"/>
        <v>0</v>
      </c>
      <c r="EM37" s="32">
        <f t="shared" ca="1" si="24"/>
        <v>0</v>
      </c>
      <c r="EN37" s="32">
        <f t="shared" ca="1" si="24"/>
        <v>0</v>
      </c>
      <c r="EO37" s="32">
        <f t="shared" ca="1" si="24"/>
        <v>0</v>
      </c>
      <c r="EP37" s="32">
        <f t="shared" ca="1" si="24"/>
        <v>0</v>
      </c>
      <c r="EQ37" s="32">
        <f t="shared" ca="1" si="24"/>
        <v>0</v>
      </c>
      <c r="ER37" s="32">
        <f t="shared" ca="1" si="24"/>
        <v>0</v>
      </c>
    </row>
    <row r="38" spans="1:148" x14ac:dyDescent="0.25">
      <c r="A38" t="s">
        <v>515</v>
      </c>
      <c r="B38" s="1" t="s">
        <v>231</v>
      </c>
      <c r="C38" t="str">
        <f t="shared" ca="1" si="1"/>
        <v>CRE2</v>
      </c>
      <c r="D38" t="str">
        <f t="shared" ca="1" si="2"/>
        <v>Cowley Ridge Expansion #2 Wind Facility</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4.49</v>
      </c>
      <c r="AD38" s="2">
        <v>4.49</v>
      </c>
      <c r="AE38" s="2">
        <v>4.49</v>
      </c>
      <c r="AF38" s="2">
        <v>4.49</v>
      </c>
      <c r="AG38" s="2">
        <v>4.49</v>
      </c>
      <c r="AH38" s="2">
        <v>4.49</v>
      </c>
      <c r="AI38" s="2">
        <v>4.49</v>
      </c>
      <c r="AJ38" s="2">
        <v>4.49</v>
      </c>
      <c r="AK38" s="2">
        <v>4.49</v>
      </c>
      <c r="AL38" s="2">
        <v>4.49</v>
      </c>
      <c r="AM38" s="2">
        <v>4.49</v>
      </c>
      <c r="AN38" s="2">
        <v>4.49</v>
      </c>
      <c r="AO38" s="33">
        <v>0</v>
      </c>
      <c r="AP38" s="33">
        <v>0</v>
      </c>
      <c r="AQ38" s="33">
        <v>0</v>
      </c>
      <c r="AR38" s="33">
        <v>0</v>
      </c>
      <c r="AS38" s="33">
        <v>0</v>
      </c>
      <c r="AT38" s="33">
        <v>0</v>
      </c>
      <c r="AU38" s="33">
        <v>0</v>
      </c>
      <c r="AV38" s="33">
        <v>0</v>
      </c>
      <c r="AW38" s="33">
        <v>0</v>
      </c>
      <c r="AX38" s="33">
        <v>0</v>
      </c>
      <c r="AY38" s="33">
        <v>0</v>
      </c>
      <c r="AZ38" s="33">
        <v>0</v>
      </c>
      <c r="BA38" s="31">
        <f t="shared" si="26"/>
        <v>0</v>
      </c>
      <c r="BB38" s="31">
        <f t="shared" si="26"/>
        <v>0</v>
      </c>
      <c r="BC38" s="31">
        <f t="shared" si="26"/>
        <v>0</v>
      </c>
      <c r="BD38" s="31">
        <f t="shared" si="26"/>
        <v>0</v>
      </c>
      <c r="BE38" s="31">
        <f t="shared" si="26"/>
        <v>0</v>
      </c>
      <c r="BF38" s="31">
        <f t="shared" si="26"/>
        <v>0</v>
      </c>
      <c r="BG38" s="31">
        <f t="shared" si="26"/>
        <v>0</v>
      </c>
      <c r="BH38" s="31">
        <f t="shared" si="26"/>
        <v>0</v>
      </c>
      <c r="BI38" s="31">
        <f t="shared" si="26"/>
        <v>0</v>
      </c>
      <c r="BJ38" s="31">
        <f t="shared" si="26"/>
        <v>0</v>
      </c>
      <c r="BK38" s="31">
        <f t="shared" si="26"/>
        <v>0</v>
      </c>
      <c r="BL38" s="31">
        <f t="shared" si="26"/>
        <v>0</v>
      </c>
      <c r="BM38" s="6">
        <f t="shared" ca="1" si="27"/>
        <v>0.12</v>
      </c>
      <c r="BN38" s="6">
        <f t="shared" ca="1" si="27"/>
        <v>0.12</v>
      </c>
      <c r="BO38" s="6">
        <f t="shared" ca="1" si="27"/>
        <v>0.12</v>
      </c>
      <c r="BP38" s="6">
        <f t="shared" ca="1" si="27"/>
        <v>0.12</v>
      </c>
      <c r="BQ38" s="6">
        <f t="shared" ca="1" si="27"/>
        <v>0.12</v>
      </c>
      <c r="BR38" s="6">
        <f t="shared" ca="1" si="27"/>
        <v>0.12</v>
      </c>
      <c r="BS38" s="6">
        <f t="shared" ca="1" si="27"/>
        <v>0.12</v>
      </c>
      <c r="BT38" s="6">
        <f t="shared" ca="1" si="27"/>
        <v>0.12</v>
      </c>
      <c r="BU38" s="6">
        <f t="shared" ca="1" si="27"/>
        <v>0.12</v>
      </c>
      <c r="BV38" s="6">
        <f t="shared" ca="1" si="27"/>
        <v>0.12</v>
      </c>
      <c r="BW38" s="6">
        <f t="shared" ca="1" si="27"/>
        <v>0.12</v>
      </c>
      <c r="BX38" s="6">
        <f t="shared" ca="1" si="27"/>
        <v>0.12</v>
      </c>
      <c r="BY38" s="31">
        <f t="shared" ca="1" si="31"/>
        <v>0</v>
      </c>
      <c r="BZ38" s="31">
        <f t="shared" ca="1" si="31"/>
        <v>0</v>
      </c>
      <c r="CA38" s="31">
        <f t="shared" ca="1" si="31"/>
        <v>0</v>
      </c>
      <c r="CB38" s="31">
        <f t="shared" ca="1" si="30"/>
        <v>0</v>
      </c>
      <c r="CC38" s="31">
        <f t="shared" ca="1" si="30"/>
        <v>0</v>
      </c>
      <c r="CD38" s="31">
        <f t="shared" ca="1" si="30"/>
        <v>0</v>
      </c>
      <c r="CE38" s="31">
        <f t="shared" ca="1" si="30"/>
        <v>0</v>
      </c>
      <c r="CF38" s="31">
        <f t="shared" ca="1" si="30"/>
        <v>0</v>
      </c>
      <c r="CG38" s="31">
        <f t="shared" ca="1" si="30"/>
        <v>0</v>
      </c>
      <c r="CH38" s="31">
        <f t="shared" ca="1" si="30"/>
        <v>0</v>
      </c>
      <c r="CI38" s="31">
        <f t="shared" ca="1" si="30"/>
        <v>0</v>
      </c>
      <c r="CJ38" s="31">
        <f t="shared" ca="1" si="30"/>
        <v>0</v>
      </c>
      <c r="CK38" s="32">
        <f t="shared" ca="1" si="28"/>
        <v>0</v>
      </c>
      <c r="CL38" s="32">
        <f t="shared" ca="1" si="28"/>
        <v>0</v>
      </c>
      <c r="CM38" s="32">
        <f t="shared" ca="1" si="28"/>
        <v>0</v>
      </c>
      <c r="CN38" s="32">
        <f t="shared" ca="1" si="28"/>
        <v>0</v>
      </c>
      <c r="CO38" s="32">
        <f t="shared" ca="1" si="28"/>
        <v>0</v>
      </c>
      <c r="CP38" s="32">
        <f t="shared" ca="1" si="28"/>
        <v>0</v>
      </c>
      <c r="CQ38" s="32">
        <f t="shared" ca="1" si="28"/>
        <v>0</v>
      </c>
      <c r="CR38" s="32">
        <f t="shared" ca="1" si="28"/>
        <v>0</v>
      </c>
      <c r="CS38" s="32">
        <f t="shared" ca="1" si="28"/>
        <v>0</v>
      </c>
      <c r="CT38" s="32">
        <f t="shared" ca="1" si="28"/>
        <v>0</v>
      </c>
      <c r="CU38" s="32">
        <f t="shared" ca="1" si="28"/>
        <v>0</v>
      </c>
      <c r="CV38" s="32">
        <f t="shared" ca="1" si="28"/>
        <v>0</v>
      </c>
      <c r="CW38" s="31">
        <f t="shared" ca="1" si="29"/>
        <v>0</v>
      </c>
      <c r="CX38" s="31">
        <f t="shared" ca="1" si="29"/>
        <v>0</v>
      </c>
      <c r="CY38" s="31">
        <f t="shared" ca="1" si="29"/>
        <v>0</v>
      </c>
      <c r="CZ38" s="31">
        <f t="shared" ca="1" si="29"/>
        <v>0</v>
      </c>
      <c r="DA38" s="31">
        <f t="shared" ca="1" si="29"/>
        <v>0</v>
      </c>
      <c r="DB38" s="31">
        <f t="shared" ca="1" si="29"/>
        <v>0</v>
      </c>
      <c r="DC38" s="31">
        <f t="shared" ca="1" si="29"/>
        <v>0</v>
      </c>
      <c r="DD38" s="31">
        <f t="shared" ca="1" si="29"/>
        <v>0</v>
      </c>
      <c r="DE38" s="31">
        <f t="shared" ca="1" si="29"/>
        <v>0</v>
      </c>
      <c r="DF38" s="31">
        <f t="shared" ca="1" si="29"/>
        <v>0</v>
      </c>
      <c r="DG38" s="31">
        <f t="shared" ca="1" si="29"/>
        <v>0</v>
      </c>
      <c r="DH38" s="31">
        <f t="shared" ca="1" si="29"/>
        <v>0</v>
      </c>
      <c r="DI38" s="32">
        <f t="shared" ca="1" si="22"/>
        <v>0</v>
      </c>
      <c r="DJ38" s="32">
        <f t="shared" ca="1" si="22"/>
        <v>0</v>
      </c>
      <c r="DK38" s="32">
        <f t="shared" ca="1" si="22"/>
        <v>0</v>
      </c>
      <c r="DL38" s="32">
        <f t="shared" ca="1" si="22"/>
        <v>0</v>
      </c>
      <c r="DM38" s="32">
        <f t="shared" ca="1" si="22"/>
        <v>0</v>
      </c>
      <c r="DN38" s="32">
        <f t="shared" ca="1" si="22"/>
        <v>0</v>
      </c>
      <c r="DO38" s="32">
        <f t="shared" ca="1" si="22"/>
        <v>0</v>
      </c>
      <c r="DP38" s="32">
        <f t="shared" ca="1" si="22"/>
        <v>0</v>
      </c>
      <c r="DQ38" s="32">
        <f t="shared" ca="1" si="22"/>
        <v>0</v>
      </c>
      <c r="DR38" s="32">
        <f t="shared" ca="1" si="22"/>
        <v>0</v>
      </c>
      <c r="DS38" s="32">
        <f t="shared" ca="1" si="22"/>
        <v>0</v>
      </c>
      <c r="DT38" s="32">
        <f t="shared" ca="1" si="22"/>
        <v>0</v>
      </c>
      <c r="DU38" s="31">
        <f t="shared" ca="1" si="23"/>
        <v>0</v>
      </c>
      <c r="DV38" s="31">
        <f t="shared" ca="1" si="23"/>
        <v>0</v>
      </c>
      <c r="DW38" s="31">
        <f t="shared" ca="1" si="23"/>
        <v>0</v>
      </c>
      <c r="DX38" s="31">
        <f t="shared" ca="1" si="23"/>
        <v>0</v>
      </c>
      <c r="DY38" s="31">
        <f t="shared" ca="1" si="23"/>
        <v>0</v>
      </c>
      <c r="DZ38" s="31">
        <f t="shared" ca="1" si="23"/>
        <v>0</v>
      </c>
      <c r="EA38" s="31">
        <f t="shared" ca="1" si="23"/>
        <v>0</v>
      </c>
      <c r="EB38" s="31">
        <f t="shared" ca="1" si="23"/>
        <v>0</v>
      </c>
      <c r="EC38" s="31">
        <f t="shared" ca="1" si="23"/>
        <v>0</v>
      </c>
      <c r="ED38" s="31">
        <f t="shared" ca="1" si="23"/>
        <v>0</v>
      </c>
      <c r="EE38" s="31">
        <f t="shared" ca="1" si="23"/>
        <v>0</v>
      </c>
      <c r="EF38" s="31">
        <f t="shared" ca="1" si="23"/>
        <v>0</v>
      </c>
      <c r="EG38" s="32">
        <f t="shared" ca="1" si="24"/>
        <v>0</v>
      </c>
      <c r="EH38" s="32">
        <f t="shared" ca="1" si="24"/>
        <v>0</v>
      </c>
      <c r="EI38" s="32">
        <f t="shared" ca="1" si="24"/>
        <v>0</v>
      </c>
      <c r="EJ38" s="32">
        <f t="shared" ca="1" si="24"/>
        <v>0</v>
      </c>
      <c r="EK38" s="32">
        <f t="shared" ca="1" si="24"/>
        <v>0</v>
      </c>
      <c r="EL38" s="32">
        <f t="shared" ca="1" si="24"/>
        <v>0</v>
      </c>
      <c r="EM38" s="32">
        <f t="shared" ca="1" si="24"/>
        <v>0</v>
      </c>
      <c r="EN38" s="32">
        <f t="shared" ca="1" si="24"/>
        <v>0</v>
      </c>
      <c r="EO38" s="32">
        <f t="shared" ca="1" si="24"/>
        <v>0</v>
      </c>
      <c r="EP38" s="32">
        <f t="shared" ca="1" si="24"/>
        <v>0</v>
      </c>
      <c r="EQ38" s="32">
        <f t="shared" ca="1" si="24"/>
        <v>0</v>
      </c>
      <c r="ER38" s="32">
        <f t="shared" ca="1" si="24"/>
        <v>0</v>
      </c>
    </row>
    <row r="39" spans="1:148" x14ac:dyDescent="0.25">
      <c r="A39" t="s">
        <v>515</v>
      </c>
      <c r="B39" s="1" t="s">
        <v>160</v>
      </c>
      <c r="C39" t="str">
        <f t="shared" ca="1" si="1"/>
        <v>CRE3</v>
      </c>
      <c r="D39" t="str">
        <f t="shared" ca="1" si="2"/>
        <v>Cowley North Wind Facility</v>
      </c>
      <c r="E39" s="51">
        <v>4639.0405000000001</v>
      </c>
      <c r="F39" s="51">
        <v>3081.2766000000001</v>
      </c>
      <c r="G39" s="51">
        <v>6128.6482999999998</v>
      </c>
      <c r="H39" s="51">
        <v>3346.7914000000001</v>
      </c>
      <c r="I39" s="51">
        <v>2390.0954999999999</v>
      </c>
      <c r="J39" s="51">
        <v>2701.4616999999998</v>
      </c>
      <c r="K39" s="51">
        <v>2737.8443000000002</v>
      </c>
      <c r="L39" s="51">
        <v>2433.7453999999998</v>
      </c>
      <c r="M39" s="51">
        <v>2677.8782000000001</v>
      </c>
      <c r="N39" s="51">
        <v>3899.5677999999998</v>
      </c>
      <c r="O39" s="51">
        <v>4848.8977000000004</v>
      </c>
      <c r="P39" s="51">
        <v>5060.4614000000001</v>
      </c>
      <c r="Q39" s="32">
        <v>187785.93</v>
      </c>
      <c r="R39" s="32">
        <v>125088.46</v>
      </c>
      <c r="S39" s="32">
        <v>185381.54</v>
      </c>
      <c r="T39" s="32">
        <v>155050.32999999999</v>
      </c>
      <c r="U39" s="32">
        <v>193786.16</v>
      </c>
      <c r="V39" s="32">
        <v>142037.47</v>
      </c>
      <c r="W39" s="32">
        <v>102543.03999999999</v>
      </c>
      <c r="X39" s="32">
        <v>96505.54</v>
      </c>
      <c r="Y39" s="32">
        <v>69023.740000000005</v>
      </c>
      <c r="Z39" s="32">
        <v>109895.17</v>
      </c>
      <c r="AA39" s="32">
        <v>143698.59</v>
      </c>
      <c r="AB39" s="32">
        <v>236990.5</v>
      </c>
      <c r="AC39" s="2">
        <v>4.49</v>
      </c>
      <c r="AD39" s="2">
        <v>4.49</v>
      </c>
      <c r="AE39" s="2">
        <v>4.49</v>
      </c>
      <c r="AF39" s="2">
        <v>4.49</v>
      </c>
      <c r="AG39" s="2">
        <v>4.49</v>
      </c>
      <c r="AH39" s="2">
        <v>4.49</v>
      </c>
      <c r="AI39" s="2">
        <v>4.49</v>
      </c>
      <c r="AJ39" s="2">
        <v>4.49</v>
      </c>
      <c r="AK39" s="2">
        <v>4.49</v>
      </c>
      <c r="AL39" s="2">
        <v>4.49</v>
      </c>
      <c r="AM39" s="2">
        <v>4.49</v>
      </c>
      <c r="AN39" s="2">
        <v>4.49</v>
      </c>
      <c r="AO39" s="33">
        <v>8431.59</v>
      </c>
      <c r="AP39" s="33">
        <v>5616.47</v>
      </c>
      <c r="AQ39" s="33">
        <v>8323.6299999999992</v>
      </c>
      <c r="AR39" s="33">
        <v>6961.76</v>
      </c>
      <c r="AS39" s="33">
        <v>8701</v>
      </c>
      <c r="AT39" s="33">
        <v>6377.48</v>
      </c>
      <c r="AU39" s="33">
        <v>4604.18</v>
      </c>
      <c r="AV39" s="33">
        <v>4333.1000000000004</v>
      </c>
      <c r="AW39" s="33">
        <v>3099.17</v>
      </c>
      <c r="AX39" s="33">
        <v>4934.29</v>
      </c>
      <c r="AY39" s="33">
        <v>6452.07</v>
      </c>
      <c r="AZ39" s="33">
        <v>10640.87</v>
      </c>
      <c r="BA39" s="31">
        <f t="shared" si="26"/>
        <v>-281.68</v>
      </c>
      <c r="BB39" s="31">
        <f t="shared" si="26"/>
        <v>-187.63</v>
      </c>
      <c r="BC39" s="31">
        <f t="shared" si="26"/>
        <v>-278.07</v>
      </c>
      <c r="BD39" s="31">
        <f t="shared" si="26"/>
        <v>-124.04</v>
      </c>
      <c r="BE39" s="31">
        <f t="shared" si="26"/>
        <v>-155.03</v>
      </c>
      <c r="BF39" s="31">
        <f t="shared" si="26"/>
        <v>-113.63</v>
      </c>
      <c r="BG39" s="31">
        <f t="shared" si="26"/>
        <v>389.66</v>
      </c>
      <c r="BH39" s="31">
        <f t="shared" si="26"/>
        <v>366.72</v>
      </c>
      <c r="BI39" s="31">
        <f t="shared" si="26"/>
        <v>262.29000000000002</v>
      </c>
      <c r="BJ39" s="31">
        <f t="shared" si="26"/>
        <v>527.5</v>
      </c>
      <c r="BK39" s="31">
        <f t="shared" si="26"/>
        <v>689.75</v>
      </c>
      <c r="BL39" s="31">
        <f t="shared" si="26"/>
        <v>1137.55</v>
      </c>
      <c r="BM39" s="6">
        <f t="shared" ca="1" si="27"/>
        <v>8.6300000000000002E-2</v>
      </c>
      <c r="BN39" s="6">
        <f t="shared" ca="1" si="27"/>
        <v>8.6300000000000002E-2</v>
      </c>
      <c r="BO39" s="6">
        <f t="shared" ca="1" si="27"/>
        <v>8.6300000000000002E-2</v>
      </c>
      <c r="BP39" s="6">
        <f t="shared" ca="1" si="27"/>
        <v>8.6300000000000002E-2</v>
      </c>
      <c r="BQ39" s="6">
        <f t="shared" ca="1" si="27"/>
        <v>8.6300000000000002E-2</v>
      </c>
      <c r="BR39" s="6">
        <f t="shared" ca="1" si="27"/>
        <v>8.6300000000000002E-2</v>
      </c>
      <c r="BS39" s="6">
        <f t="shared" ca="1" si="27"/>
        <v>8.6300000000000002E-2</v>
      </c>
      <c r="BT39" s="6">
        <f t="shared" ca="1" si="27"/>
        <v>8.6300000000000002E-2</v>
      </c>
      <c r="BU39" s="6">
        <f t="shared" ca="1" si="27"/>
        <v>8.6300000000000002E-2</v>
      </c>
      <c r="BV39" s="6">
        <f t="shared" ca="1" si="27"/>
        <v>8.6300000000000002E-2</v>
      </c>
      <c r="BW39" s="6">
        <f t="shared" ca="1" si="27"/>
        <v>8.6300000000000002E-2</v>
      </c>
      <c r="BX39" s="6">
        <f t="shared" ca="1" si="27"/>
        <v>8.6300000000000002E-2</v>
      </c>
      <c r="BY39" s="31">
        <f t="shared" ca="1" si="31"/>
        <v>16205.93</v>
      </c>
      <c r="BZ39" s="31">
        <f t="shared" ca="1" si="31"/>
        <v>10795.13</v>
      </c>
      <c r="CA39" s="31">
        <f t="shared" ca="1" si="31"/>
        <v>15998.43</v>
      </c>
      <c r="CB39" s="31">
        <f t="shared" ca="1" si="30"/>
        <v>13380.84</v>
      </c>
      <c r="CC39" s="31">
        <f t="shared" ca="1" si="30"/>
        <v>16723.75</v>
      </c>
      <c r="CD39" s="31">
        <f t="shared" ca="1" si="30"/>
        <v>12257.83</v>
      </c>
      <c r="CE39" s="31">
        <f t="shared" ca="1" si="30"/>
        <v>8849.4599999999991</v>
      </c>
      <c r="CF39" s="31">
        <f t="shared" ca="1" si="30"/>
        <v>8328.43</v>
      </c>
      <c r="CG39" s="31">
        <f t="shared" ca="1" si="30"/>
        <v>5956.75</v>
      </c>
      <c r="CH39" s="31">
        <f t="shared" ca="1" si="30"/>
        <v>9483.9500000000007</v>
      </c>
      <c r="CI39" s="31">
        <f t="shared" ca="1" si="30"/>
        <v>12401.19</v>
      </c>
      <c r="CJ39" s="31">
        <f t="shared" ca="1" si="30"/>
        <v>20452.28</v>
      </c>
      <c r="CK39" s="32">
        <f t="shared" ca="1" si="28"/>
        <v>375.57</v>
      </c>
      <c r="CL39" s="32">
        <f t="shared" ca="1" si="28"/>
        <v>250.18</v>
      </c>
      <c r="CM39" s="32">
        <f t="shared" ca="1" si="28"/>
        <v>370.76</v>
      </c>
      <c r="CN39" s="32">
        <f t="shared" ca="1" si="28"/>
        <v>310.10000000000002</v>
      </c>
      <c r="CO39" s="32">
        <f t="shared" ca="1" si="28"/>
        <v>387.57</v>
      </c>
      <c r="CP39" s="32">
        <f t="shared" ca="1" si="28"/>
        <v>284.07</v>
      </c>
      <c r="CQ39" s="32">
        <f t="shared" ca="1" si="28"/>
        <v>205.09</v>
      </c>
      <c r="CR39" s="32">
        <f t="shared" ca="1" si="28"/>
        <v>193.01</v>
      </c>
      <c r="CS39" s="32">
        <f t="shared" ca="1" si="28"/>
        <v>138.05000000000001</v>
      </c>
      <c r="CT39" s="32">
        <f t="shared" ca="1" si="28"/>
        <v>219.79</v>
      </c>
      <c r="CU39" s="32">
        <f t="shared" ca="1" si="28"/>
        <v>287.39999999999998</v>
      </c>
      <c r="CV39" s="32">
        <f t="shared" ca="1" si="28"/>
        <v>473.98</v>
      </c>
      <c r="CW39" s="31">
        <f t="shared" ca="1" si="29"/>
        <v>8431.59</v>
      </c>
      <c r="CX39" s="31">
        <f t="shared" ca="1" si="29"/>
        <v>5616.4699999999993</v>
      </c>
      <c r="CY39" s="31">
        <f t="shared" ca="1" si="29"/>
        <v>8323.630000000001</v>
      </c>
      <c r="CZ39" s="31">
        <f t="shared" ca="1" si="29"/>
        <v>6853.22</v>
      </c>
      <c r="DA39" s="31">
        <f t="shared" ca="1" si="29"/>
        <v>8565.35</v>
      </c>
      <c r="DB39" s="31">
        <f t="shared" ca="1" si="29"/>
        <v>6278.05</v>
      </c>
      <c r="DC39" s="31">
        <f t="shared" ca="1" si="29"/>
        <v>4060.7099999999991</v>
      </c>
      <c r="DD39" s="31">
        <f t="shared" ca="1" si="29"/>
        <v>3821.62</v>
      </c>
      <c r="DE39" s="31">
        <f t="shared" ca="1" si="29"/>
        <v>2733.34</v>
      </c>
      <c r="DF39" s="31">
        <f t="shared" ca="1" si="29"/>
        <v>4241.9500000000016</v>
      </c>
      <c r="DG39" s="31">
        <f t="shared" ca="1" si="29"/>
        <v>5546.77</v>
      </c>
      <c r="DH39" s="31">
        <f t="shared" ca="1" si="29"/>
        <v>9147.8399999999983</v>
      </c>
      <c r="DI39" s="32">
        <f t="shared" ca="1" si="22"/>
        <v>421.58</v>
      </c>
      <c r="DJ39" s="32">
        <f t="shared" ca="1" si="22"/>
        <v>280.82</v>
      </c>
      <c r="DK39" s="32">
        <f t="shared" ca="1" si="22"/>
        <v>416.18</v>
      </c>
      <c r="DL39" s="32">
        <f t="shared" ca="1" si="22"/>
        <v>342.66</v>
      </c>
      <c r="DM39" s="32">
        <f t="shared" ca="1" si="22"/>
        <v>428.27</v>
      </c>
      <c r="DN39" s="32">
        <f t="shared" ca="1" si="22"/>
        <v>313.89999999999998</v>
      </c>
      <c r="DO39" s="32">
        <f t="shared" ca="1" si="22"/>
        <v>203.04</v>
      </c>
      <c r="DP39" s="32">
        <f t="shared" ca="1" si="22"/>
        <v>191.08</v>
      </c>
      <c r="DQ39" s="32">
        <f t="shared" ca="1" si="22"/>
        <v>136.66999999999999</v>
      </c>
      <c r="DR39" s="32">
        <f t="shared" ca="1" si="22"/>
        <v>212.1</v>
      </c>
      <c r="DS39" s="32">
        <f t="shared" ca="1" si="22"/>
        <v>277.33999999999997</v>
      </c>
      <c r="DT39" s="32">
        <f t="shared" ca="1" si="22"/>
        <v>457.39</v>
      </c>
      <c r="DU39" s="31">
        <f t="shared" ca="1" si="23"/>
        <v>2494.64</v>
      </c>
      <c r="DV39" s="31">
        <f t="shared" ca="1" si="23"/>
        <v>1652.2</v>
      </c>
      <c r="DW39" s="31">
        <f t="shared" ca="1" si="23"/>
        <v>2435.79</v>
      </c>
      <c r="DX39" s="31">
        <f t="shared" ca="1" si="23"/>
        <v>1993.86</v>
      </c>
      <c r="DY39" s="31">
        <f t="shared" ca="1" si="23"/>
        <v>2477.9</v>
      </c>
      <c r="DZ39" s="31">
        <f t="shared" ca="1" si="23"/>
        <v>1805.53</v>
      </c>
      <c r="EA39" s="31">
        <f t="shared" ca="1" si="23"/>
        <v>1160.33</v>
      </c>
      <c r="EB39" s="31">
        <f t="shared" ca="1" si="23"/>
        <v>1083.9000000000001</v>
      </c>
      <c r="EC39" s="31">
        <f t="shared" ca="1" si="23"/>
        <v>769.43</v>
      </c>
      <c r="ED39" s="31">
        <f t="shared" ca="1" si="23"/>
        <v>1184.52</v>
      </c>
      <c r="EE39" s="31">
        <f t="shared" ca="1" si="23"/>
        <v>1535.92</v>
      </c>
      <c r="EF39" s="31">
        <f t="shared" ca="1" si="23"/>
        <v>2512.39</v>
      </c>
      <c r="EG39" s="32">
        <f t="shared" ca="1" si="24"/>
        <v>11347.81</v>
      </c>
      <c r="EH39" s="32">
        <f t="shared" ca="1" si="24"/>
        <v>7549.4899999999989</v>
      </c>
      <c r="EI39" s="32">
        <f t="shared" ca="1" si="24"/>
        <v>11175.600000000002</v>
      </c>
      <c r="EJ39" s="32">
        <f t="shared" ca="1" si="24"/>
        <v>9189.74</v>
      </c>
      <c r="EK39" s="32">
        <f t="shared" ca="1" si="24"/>
        <v>11471.52</v>
      </c>
      <c r="EL39" s="32">
        <f t="shared" ca="1" si="24"/>
        <v>8397.48</v>
      </c>
      <c r="EM39" s="32">
        <f t="shared" ca="1" si="24"/>
        <v>5424.079999999999</v>
      </c>
      <c r="EN39" s="32">
        <f t="shared" ca="1" si="24"/>
        <v>5096.6000000000004</v>
      </c>
      <c r="EO39" s="32">
        <f t="shared" ca="1" si="24"/>
        <v>3639.44</v>
      </c>
      <c r="EP39" s="32">
        <f t="shared" ca="1" si="24"/>
        <v>5638.5700000000015</v>
      </c>
      <c r="EQ39" s="32">
        <f t="shared" ca="1" si="24"/>
        <v>7360.0300000000007</v>
      </c>
      <c r="ER39" s="32">
        <f t="shared" ca="1" si="24"/>
        <v>12117.619999999997</v>
      </c>
    </row>
    <row r="40" spans="1:148" x14ac:dyDescent="0.25">
      <c r="A40" t="s">
        <v>446</v>
      </c>
      <c r="B40" s="1" t="s">
        <v>69</v>
      </c>
      <c r="C40" t="str">
        <f t="shared" ca="1" si="1"/>
        <v>CRS1</v>
      </c>
      <c r="D40" t="str">
        <f t="shared" ca="1" si="2"/>
        <v>Crossfield Energy Centre #1</v>
      </c>
      <c r="E40" s="51">
        <v>2031.6445286000001</v>
      </c>
      <c r="F40" s="51">
        <v>1306.1999143</v>
      </c>
      <c r="G40" s="51">
        <v>1722.9906089000001</v>
      </c>
      <c r="H40" s="51">
        <v>5694.9710377000001</v>
      </c>
      <c r="I40" s="51">
        <v>5752.5074375000004</v>
      </c>
      <c r="J40" s="51">
        <v>8109.9021845999996</v>
      </c>
      <c r="K40" s="51">
        <v>9158.1582808000003</v>
      </c>
      <c r="L40" s="51">
        <v>6571.1601146000003</v>
      </c>
      <c r="M40" s="51">
        <v>3704.9090627999999</v>
      </c>
      <c r="N40" s="51">
        <v>1875.6756829000001</v>
      </c>
      <c r="O40" s="51">
        <v>6794.5088993999998</v>
      </c>
      <c r="P40" s="51">
        <v>4158.3335877999998</v>
      </c>
      <c r="Q40" s="32">
        <v>116360.55</v>
      </c>
      <c r="R40" s="32">
        <v>68773.399999999994</v>
      </c>
      <c r="S40" s="32">
        <v>171980.75</v>
      </c>
      <c r="T40" s="32">
        <v>518504.65</v>
      </c>
      <c r="U40" s="32">
        <v>1860684.77</v>
      </c>
      <c r="V40" s="32">
        <v>1033130.59</v>
      </c>
      <c r="W40" s="32">
        <v>648019.52</v>
      </c>
      <c r="X40" s="32">
        <v>425005.9</v>
      </c>
      <c r="Y40" s="32">
        <v>175828.32</v>
      </c>
      <c r="Z40" s="32">
        <v>97706.58</v>
      </c>
      <c r="AA40" s="32">
        <v>753129.51</v>
      </c>
      <c r="AB40" s="32">
        <v>651934.55000000005</v>
      </c>
      <c r="AC40" s="2">
        <v>1.02</v>
      </c>
      <c r="AD40" s="2">
        <v>1.02</v>
      </c>
      <c r="AE40" s="2">
        <v>1.02</v>
      </c>
      <c r="AF40" s="2">
        <v>1.02</v>
      </c>
      <c r="AG40" s="2">
        <v>1.02</v>
      </c>
      <c r="AH40" s="2">
        <v>1.02</v>
      </c>
      <c r="AI40" s="2">
        <v>1.02</v>
      </c>
      <c r="AJ40" s="2">
        <v>1.02</v>
      </c>
      <c r="AK40" s="2">
        <v>1.02</v>
      </c>
      <c r="AL40" s="2">
        <v>1.02</v>
      </c>
      <c r="AM40" s="2">
        <v>1.02</v>
      </c>
      <c r="AN40" s="2">
        <v>1.02</v>
      </c>
      <c r="AO40" s="33">
        <v>1186.8800000000001</v>
      </c>
      <c r="AP40" s="33">
        <v>701.49</v>
      </c>
      <c r="AQ40" s="33">
        <v>1754.2</v>
      </c>
      <c r="AR40" s="33">
        <v>5288.75</v>
      </c>
      <c r="AS40" s="33">
        <v>18978.98</v>
      </c>
      <c r="AT40" s="33">
        <v>10537.93</v>
      </c>
      <c r="AU40" s="33">
        <v>6609.8</v>
      </c>
      <c r="AV40" s="33">
        <v>4335.0600000000004</v>
      </c>
      <c r="AW40" s="33">
        <v>1793.45</v>
      </c>
      <c r="AX40" s="33">
        <v>996.61</v>
      </c>
      <c r="AY40" s="33">
        <v>7681.92</v>
      </c>
      <c r="AZ40" s="33">
        <v>6649.73</v>
      </c>
      <c r="BA40" s="31">
        <f t="shared" si="26"/>
        <v>-174.54</v>
      </c>
      <c r="BB40" s="31">
        <f t="shared" si="26"/>
        <v>-103.16</v>
      </c>
      <c r="BC40" s="31">
        <f t="shared" si="26"/>
        <v>-257.97000000000003</v>
      </c>
      <c r="BD40" s="31">
        <f t="shared" si="26"/>
        <v>-414.8</v>
      </c>
      <c r="BE40" s="31">
        <f t="shared" si="26"/>
        <v>-1488.55</v>
      </c>
      <c r="BF40" s="31">
        <f t="shared" si="26"/>
        <v>-826.5</v>
      </c>
      <c r="BG40" s="31">
        <f t="shared" si="26"/>
        <v>2462.4699999999998</v>
      </c>
      <c r="BH40" s="31">
        <f t="shared" si="26"/>
        <v>1615.02</v>
      </c>
      <c r="BI40" s="31">
        <f t="shared" si="26"/>
        <v>668.15</v>
      </c>
      <c r="BJ40" s="31">
        <f t="shared" si="26"/>
        <v>468.99</v>
      </c>
      <c r="BK40" s="31">
        <f t="shared" si="26"/>
        <v>3615.02</v>
      </c>
      <c r="BL40" s="31">
        <f t="shared" si="26"/>
        <v>3129.29</v>
      </c>
      <c r="BM40" s="6">
        <f t="shared" ca="1" si="27"/>
        <v>1.03E-2</v>
      </c>
      <c r="BN40" s="6">
        <f t="shared" ca="1" si="27"/>
        <v>1.03E-2</v>
      </c>
      <c r="BO40" s="6">
        <f t="shared" ca="1" si="27"/>
        <v>1.03E-2</v>
      </c>
      <c r="BP40" s="6">
        <f t="shared" ca="1" si="27"/>
        <v>1.03E-2</v>
      </c>
      <c r="BQ40" s="6">
        <f t="shared" ca="1" si="27"/>
        <v>1.03E-2</v>
      </c>
      <c r="BR40" s="6">
        <f t="shared" ca="1" si="27"/>
        <v>1.03E-2</v>
      </c>
      <c r="BS40" s="6">
        <f t="shared" ca="1" si="27"/>
        <v>1.03E-2</v>
      </c>
      <c r="BT40" s="6">
        <f t="shared" ca="1" si="27"/>
        <v>1.03E-2</v>
      </c>
      <c r="BU40" s="6">
        <f t="shared" ca="1" si="27"/>
        <v>1.03E-2</v>
      </c>
      <c r="BV40" s="6">
        <f t="shared" ca="1" si="27"/>
        <v>1.03E-2</v>
      </c>
      <c r="BW40" s="6">
        <f t="shared" ca="1" si="27"/>
        <v>1.03E-2</v>
      </c>
      <c r="BX40" s="6">
        <f t="shared" ca="1" si="27"/>
        <v>1.03E-2</v>
      </c>
      <c r="BY40" s="31">
        <f t="shared" ca="1" si="31"/>
        <v>1198.51</v>
      </c>
      <c r="BZ40" s="31">
        <f t="shared" ca="1" si="31"/>
        <v>708.37</v>
      </c>
      <c r="CA40" s="31">
        <f t="shared" ca="1" si="31"/>
        <v>1771.4</v>
      </c>
      <c r="CB40" s="31">
        <f t="shared" ca="1" si="30"/>
        <v>5340.6</v>
      </c>
      <c r="CC40" s="31">
        <f t="shared" ca="1" si="30"/>
        <v>19165.05</v>
      </c>
      <c r="CD40" s="31">
        <f t="shared" ca="1" si="30"/>
        <v>10641.25</v>
      </c>
      <c r="CE40" s="31">
        <f t="shared" ca="1" si="30"/>
        <v>6674.6</v>
      </c>
      <c r="CF40" s="31">
        <f t="shared" ca="1" si="30"/>
        <v>4377.5600000000004</v>
      </c>
      <c r="CG40" s="31">
        <f t="shared" ca="1" si="30"/>
        <v>1811.03</v>
      </c>
      <c r="CH40" s="31">
        <f t="shared" ca="1" si="30"/>
        <v>1006.38</v>
      </c>
      <c r="CI40" s="31">
        <f t="shared" ca="1" si="30"/>
        <v>7757.23</v>
      </c>
      <c r="CJ40" s="31">
        <f t="shared" ca="1" si="30"/>
        <v>6714.93</v>
      </c>
      <c r="CK40" s="32">
        <f t="shared" ca="1" si="28"/>
        <v>232.72</v>
      </c>
      <c r="CL40" s="32">
        <f t="shared" ca="1" si="28"/>
        <v>137.55000000000001</v>
      </c>
      <c r="CM40" s="32">
        <f t="shared" ca="1" si="28"/>
        <v>343.96</v>
      </c>
      <c r="CN40" s="32">
        <f t="shared" ca="1" si="28"/>
        <v>1037.01</v>
      </c>
      <c r="CO40" s="32">
        <f t="shared" ca="1" si="28"/>
        <v>3721.37</v>
      </c>
      <c r="CP40" s="32">
        <f t="shared" ca="1" si="28"/>
        <v>2066.2600000000002</v>
      </c>
      <c r="CQ40" s="32">
        <f t="shared" ca="1" si="28"/>
        <v>1296.04</v>
      </c>
      <c r="CR40" s="32">
        <f t="shared" ca="1" si="28"/>
        <v>850.01</v>
      </c>
      <c r="CS40" s="32">
        <f t="shared" ca="1" si="28"/>
        <v>351.66</v>
      </c>
      <c r="CT40" s="32">
        <f t="shared" ca="1" si="28"/>
        <v>195.41</v>
      </c>
      <c r="CU40" s="32">
        <f t="shared" ca="1" si="28"/>
        <v>1506.26</v>
      </c>
      <c r="CV40" s="32">
        <f t="shared" ca="1" si="28"/>
        <v>1303.8699999999999</v>
      </c>
      <c r="CW40" s="31">
        <f t="shared" ca="1" si="29"/>
        <v>418.88999999999987</v>
      </c>
      <c r="CX40" s="31">
        <f t="shared" ca="1" si="29"/>
        <v>247.59000000000006</v>
      </c>
      <c r="CY40" s="31">
        <f t="shared" ca="1" si="29"/>
        <v>619.13000000000011</v>
      </c>
      <c r="CZ40" s="31">
        <f t="shared" ca="1" si="29"/>
        <v>1503.6600000000005</v>
      </c>
      <c r="DA40" s="31">
        <f t="shared" ca="1" si="29"/>
        <v>5395.9899999999989</v>
      </c>
      <c r="DB40" s="31">
        <f t="shared" ca="1" si="29"/>
        <v>2996.08</v>
      </c>
      <c r="DC40" s="31">
        <f t="shared" ca="1" si="29"/>
        <v>-1101.6299999999997</v>
      </c>
      <c r="DD40" s="31">
        <f t="shared" ca="1" si="29"/>
        <v>-722.50999999999976</v>
      </c>
      <c r="DE40" s="31">
        <f t="shared" ca="1" si="29"/>
        <v>-298.90999999999997</v>
      </c>
      <c r="DF40" s="31">
        <f t="shared" ca="1" si="29"/>
        <v>-263.81000000000006</v>
      </c>
      <c r="DG40" s="31">
        <f t="shared" ca="1" si="29"/>
        <v>-2033.4500000000003</v>
      </c>
      <c r="DH40" s="31">
        <f t="shared" ca="1" si="29"/>
        <v>-1760.2199999999993</v>
      </c>
      <c r="DI40" s="32">
        <f t="shared" ca="1" si="22"/>
        <v>20.94</v>
      </c>
      <c r="DJ40" s="32">
        <f t="shared" ca="1" si="22"/>
        <v>12.38</v>
      </c>
      <c r="DK40" s="32">
        <f t="shared" ca="1" si="22"/>
        <v>30.96</v>
      </c>
      <c r="DL40" s="32">
        <f t="shared" ca="1" si="22"/>
        <v>75.180000000000007</v>
      </c>
      <c r="DM40" s="32">
        <f t="shared" ca="1" si="22"/>
        <v>269.8</v>
      </c>
      <c r="DN40" s="32">
        <f t="shared" ca="1" si="22"/>
        <v>149.80000000000001</v>
      </c>
      <c r="DO40" s="32">
        <f t="shared" ca="1" si="22"/>
        <v>-55.08</v>
      </c>
      <c r="DP40" s="32">
        <f t="shared" ca="1" si="22"/>
        <v>-36.130000000000003</v>
      </c>
      <c r="DQ40" s="32">
        <f t="shared" ca="1" si="22"/>
        <v>-14.95</v>
      </c>
      <c r="DR40" s="32">
        <f t="shared" ca="1" si="22"/>
        <v>-13.19</v>
      </c>
      <c r="DS40" s="32">
        <f t="shared" ca="1" si="22"/>
        <v>-101.67</v>
      </c>
      <c r="DT40" s="32">
        <f t="shared" ca="1" si="22"/>
        <v>-88.01</v>
      </c>
      <c r="DU40" s="31">
        <f t="shared" ca="1" si="23"/>
        <v>123.94</v>
      </c>
      <c r="DV40" s="31">
        <f t="shared" ca="1" si="23"/>
        <v>72.83</v>
      </c>
      <c r="DW40" s="31">
        <f t="shared" ca="1" si="23"/>
        <v>181.18</v>
      </c>
      <c r="DX40" s="31">
        <f t="shared" ca="1" si="23"/>
        <v>437.47</v>
      </c>
      <c r="DY40" s="31">
        <f t="shared" ca="1" si="23"/>
        <v>1561.02</v>
      </c>
      <c r="DZ40" s="31">
        <f t="shared" ca="1" si="23"/>
        <v>861.66</v>
      </c>
      <c r="EA40" s="31">
        <f t="shared" ca="1" si="23"/>
        <v>-314.79000000000002</v>
      </c>
      <c r="EB40" s="31">
        <f t="shared" ca="1" si="23"/>
        <v>-204.92</v>
      </c>
      <c r="EC40" s="31">
        <f t="shared" ca="1" si="23"/>
        <v>-84.14</v>
      </c>
      <c r="ED40" s="31">
        <f t="shared" ca="1" si="23"/>
        <v>-73.67</v>
      </c>
      <c r="EE40" s="31">
        <f t="shared" ca="1" si="23"/>
        <v>-563.07000000000005</v>
      </c>
      <c r="EF40" s="31">
        <f t="shared" ca="1" si="23"/>
        <v>-483.43</v>
      </c>
      <c r="EG40" s="32">
        <f t="shared" ca="1" si="24"/>
        <v>563.76999999999987</v>
      </c>
      <c r="EH40" s="32">
        <f t="shared" ca="1" si="24"/>
        <v>332.80000000000007</v>
      </c>
      <c r="EI40" s="32">
        <f t="shared" ca="1" si="24"/>
        <v>831.27000000000021</v>
      </c>
      <c r="EJ40" s="32">
        <f t="shared" ca="1" si="24"/>
        <v>2016.3100000000006</v>
      </c>
      <c r="EK40" s="32">
        <f t="shared" ca="1" si="24"/>
        <v>7226.8099999999995</v>
      </c>
      <c r="EL40" s="32">
        <f t="shared" ca="1" si="24"/>
        <v>4007.54</v>
      </c>
      <c r="EM40" s="32">
        <f t="shared" ca="1" si="24"/>
        <v>-1471.4999999999995</v>
      </c>
      <c r="EN40" s="32">
        <f t="shared" ca="1" si="24"/>
        <v>-963.55999999999972</v>
      </c>
      <c r="EO40" s="32">
        <f t="shared" ca="1" si="24"/>
        <v>-397.99999999999994</v>
      </c>
      <c r="EP40" s="32">
        <f t="shared" ca="1" si="24"/>
        <v>-350.67000000000007</v>
      </c>
      <c r="EQ40" s="32">
        <f t="shared" ca="1" si="24"/>
        <v>-2698.1900000000005</v>
      </c>
      <c r="ER40" s="32">
        <f t="shared" ca="1" si="24"/>
        <v>-2331.6599999999994</v>
      </c>
    </row>
    <row r="41" spans="1:148" x14ac:dyDescent="0.25">
      <c r="A41" t="s">
        <v>446</v>
      </c>
      <c r="B41" s="1" t="s">
        <v>70</v>
      </c>
      <c r="C41" t="str">
        <f t="shared" ca="1" si="1"/>
        <v>CRS2</v>
      </c>
      <c r="D41" t="str">
        <f t="shared" ca="1" si="2"/>
        <v>Crossfield Energy Centre #2</v>
      </c>
      <c r="E41" s="51">
        <v>2129.4721018999999</v>
      </c>
      <c r="F41" s="51">
        <v>2392.6985399999999</v>
      </c>
      <c r="G41" s="51">
        <v>2920.0282166000002</v>
      </c>
      <c r="H41" s="51">
        <v>6208.6751652000003</v>
      </c>
      <c r="I41" s="51">
        <v>5497.3731779</v>
      </c>
      <c r="J41" s="51">
        <v>7994.4832803999998</v>
      </c>
      <c r="K41" s="51">
        <v>10743.177486299999</v>
      </c>
      <c r="L41" s="51">
        <v>6674.3526658000001</v>
      </c>
      <c r="M41" s="51">
        <v>2754.4384525</v>
      </c>
      <c r="N41" s="51">
        <v>2930.8557273000001</v>
      </c>
      <c r="O41" s="51">
        <v>6213.5300177999998</v>
      </c>
      <c r="P41" s="51">
        <v>4119.7202397000001</v>
      </c>
      <c r="Q41" s="32">
        <v>121318.71</v>
      </c>
      <c r="R41" s="32">
        <v>125529.29</v>
      </c>
      <c r="S41" s="32">
        <v>230494.1</v>
      </c>
      <c r="T41" s="32">
        <v>564999.18999999994</v>
      </c>
      <c r="U41" s="32">
        <v>1724429.7</v>
      </c>
      <c r="V41" s="32">
        <v>1007400.32</v>
      </c>
      <c r="W41" s="32">
        <v>704636.65</v>
      </c>
      <c r="X41" s="32">
        <v>436796.34</v>
      </c>
      <c r="Y41" s="32">
        <v>143765.79999999999</v>
      </c>
      <c r="Z41" s="32">
        <v>142316.79999999999</v>
      </c>
      <c r="AA41" s="32">
        <v>583115.55000000005</v>
      </c>
      <c r="AB41" s="32">
        <v>593492.64</v>
      </c>
      <c r="AC41" s="2">
        <v>1.02</v>
      </c>
      <c r="AD41" s="2">
        <v>1.02</v>
      </c>
      <c r="AE41" s="2">
        <v>1.02</v>
      </c>
      <c r="AF41" s="2">
        <v>1.02</v>
      </c>
      <c r="AG41" s="2">
        <v>1.02</v>
      </c>
      <c r="AH41" s="2">
        <v>1.02</v>
      </c>
      <c r="AI41" s="2">
        <v>1.02</v>
      </c>
      <c r="AJ41" s="2">
        <v>1.02</v>
      </c>
      <c r="AK41" s="2">
        <v>1.02</v>
      </c>
      <c r="AL41" s="2">
        <v>1.02</v>
      </c>
      <c r="AM41" s="2">
        <v>1.02</v>
      </c>
      <c r="AN41" s="2">
        <v>1.02</v>
      </c>
      <c r="AO41" s="33">
        <v>1237.45</v>
      </c>
      <c r="AP41" s="33">
        <v>1280.4000000000001</v>
      </c>
      <c r="AQ41" s="33">
        <v>2351.04</v>
      </c>
      <c r="AR41" s="33">
        <v>5762.99</v>
      </c>
      <c r="AS41" s="33">
        <v>17589.18</v>
      </c>
      <c r="AT41" s="33">
        <v>10275.48</v>
      </c>
      <c r="AU41" s="33">
        <v>7187.29</v>
      </c>
      <c r="AV41" s="33">
        <v>4455.32</v>
      </c>
      <c r="AW41" s="33">
        <v>1466.41</v>
      </c>
      <c r="AX41" s="33">
        <v>1451.63</v>
      </c>
      <c r="AY41" s="33">
        <v>5947.78</v>
      </c>
      <c r="AZ41" s="33">
        <v>6053.62</v>
      </c>
      <c r="BA41" s="31">
        <f t="shared" si="26"/>
        <v>-181.98</v>
      </c>
      <c r="BB41" s="31">
        <f t="shared" si="26"/>
        <v>-188.29</v>
      </c>
      <c r="BC41" s="31">
        <f t="shared" si="26"/>
        <v>-345.74</v>
      </c>
      <c r="BD41" s="31">
        <f t="shared" si="26"/>
        <v>-452</v>
      </c>
      <c r="BE41" s="31">
        <f t="shared" si="26"/>
        <v>-1379.54</v>
      </c>
      <c r="BF41" s="31">
        <f t="shared" si="26"/>
        <v>-805.92</v>
      </c>
      <c r="BG41" s="31">
        <f t="shared" si="26"/>
        <v>2677.62</v>
      </c>
      <c r="BH41" s="31">
        <f t="shared" si="26"/>
        <v>1659.83</v>
      </c>
      <c r="BI41" s="31">
        <f t="shared" si="26"/>
        <v>546.30999999999995</v>
      </c>
      <c r="BJ41" s="31">
        <f t="shared" si="26"/>
        <v>683.12</v>
      </c>
      <c r="BK41" s="31">
        <f t="shared" si="26"/>
        <v>2798.95</v>
      </c>
      <c r="BL41" s="31">
        <f t="shared" si="26"/>
        <v>2848.76</v>
      </c>
      <c r="BM41" s="6">
        <f t="shared" ca="1" si="27"/>
        <v>9.7000000000000003E-3</v>
      </c>
      <c r="BN41" s="6">
        <f t="shared" ca="1" si="27"/>
        <v>9.7000000000000003E-3</v>
      </c>
      <c r="BO41" s="6">
        <f t="shared" ca="1" si="27"/>
        <v>9.7000000000000003E-3</v>
      </c>
      <c r="BP41" s="6">
        <f t="shared" ca="1" si="27"/>
        <v>9.7000000000000003E-3</v>
      </c>
      <c r="BQ41" s="6">
        <f t="shared" ca="1" si="27"/>
        <v>9.7000000000000003E-3</v>
      </c>
      <c r="BR41" s="6">
        <f t="shared" ca="1" si="27"/>
        <v>9.7000000000000003E-3</v>
      </c>
      <c r="BS41" s="6">
        <f t="shared" ca="1" si="27"/>
        <v>9.7000000000000003E-3</v>
      </c>
      <c r="BT41" s="6">
        <f t="shared" ca="1" si="27"/>
        <v>9.7000000000000003E-3</v>
      </c>
      <c r="BU41" s="6">
        <f t="shared" ca="1" si="27"/>
        <v>9.7000000000000003E-3</v>
      </c>
      <c r="BV41" s="6">
        <f t="shared" ca="1" si="27"/>
        <v>9.7000000000000003E-3</v>
      </c>
      <c r="BW41" s="6">
        <f t="shared" ca="1" si="27"/>
        <v>9.7000000000000003E-3</v>
      </c>
      <c r="BX41" s="6">
        <f t="shared" ca="1" si="27"/>
        <v>9.7000000000000003E-3</v>
      </c>
      <c r="BY41" s="31">
        <f t="shared" ca="1" si="31"/>
        <v>1176.79</v>
      </c>
      <c r="BZ41" s="31">
        <f t="shared" ca="1" si="31"/>
        <v>1217.6300000000001</v>
      </c>
      <c r="CA41" s="31">
        <f t="shared" ca="1" si="31"/>
        <v>2235.79</v>
      </c>
      <c r="CB41" s="31">
        <f t="shared" ca="1" si="30"/>
        <v>5480.49</v>
      </c>
      <c r="CC41" s="31">
        <f t="shared" ca="1" si="30"/>
        <v>16726.97</v>
      </c>
      <c r="CD41" s="31">
        <f t="shared" ca="1" si="30"/>
        <v>9771.7800000000007</v>
      </c>
      <c r="CE41" s="31">
        <f t="shared" ca="1" si="30"/>
        <v>6834.98</v>
      </c>
      <c r="CF41" s="31">
        <f t="shared" ca="1" si="30"/>
        <v>4236.92</v>
      </c>
      <c r="CG41" s="31">
        <f t="shared" ca="1" si="30"/>
        <v>1394.53</v>
      </c>
      <c r="CH41" s="31">
        <f t="shared" ca="1" si="30"/>
        <v>1380.47</v>
      </c>
      <c r="CI41" s="31">
        <f t="shared" ca="1" si="30"/>
        <v>5656.22</v>
      </c>
      <c r="CJ41" s="31">
        <f t="shared" ca="1" si="30"/>
        <v>5756.88</v>
      </c>
      <c r="CK41" s="32">
        <f t="shared" ca="1" si="28"/>
        <v>242.64</v>
      </c>
      <c r="CL41" s="32">
        <f t="shared" ca="1" si="28"/>
        <v>251.06</v>
      </c>
      <c r="CM41" s="32">
        <f t="shared" ca="1" si="28"/>
        <v>460.99</v>
      </c>
      <c r="CN41" s="32">
        <f t="shared" ca="1" si="28"/>
        <v>1130</v>
      </c>
      <c r="CO41" s="32">
        <f t="shared" ca="1" si="28"/>
        <v>3448.86</v>
      </c>
      <c r="CP41" s="32">
        <f t="shared" ca="1" si="28"/>
        <v>2014.8</v>
      </c>
      <c r="CQ41" s="32">
        <f t="shared" ca="1" si="28"/>
        <v>1409.27</v>
      </c>
      <c r="CR41" s="32">
        <f t="shared" ca="1" si="28"/>
        <v>873.59</v>
      </c>
      <c r="CS41" s="32">
        <f t="shared" ca="1" si="28"/>
        <v>287.52999999999997</v>
      </c>
      <c r="CT41" s="32">
        <f t="shared" ca="1" si="28"/>
        <v>284.63</v>
      </c>
      <c r="CU41" s="32">
        <f t="shared" ca="1" si="28"/>
        <v>1166.23</v>
      </c>
      <c r="CV41" s="32">
        <f t="shared" ca="1" si="28"/>
        <v>1186.99</v>
      </c>
      <c r="CW41" s="31">
        <f t="shared" ca="1" si="29"/>
        <v>363.95999999999981</v>
      </c>
      <c r="CX41" s="31">
        <f t="shared" ca="1" si="29"/>
        <v>376.57999999999993</v>
      </c>
      <c r="CY41" s="31">
        <f t="shared" ca="1" si="29"/>
        <v>691.47999999999979</v>
      </c>
      <c r="CZ41" s="31">
        <f t="shared" ca="1" si="29"/>
        <v>1299.5</v>
      </c>
      <c r="DA41" s="31">
        <f t="shared" ca="1" si="29"/>
        <v>3966.1900000000014</v>
      </c>
      <c r="DB41" s="31">
        <f t="shared" ca="1" si="29"/>
        <v>2317.0200000000004</v>
      </c>
      <c r="DC41" s="31">
        <f t="shared" ca="1" si="29"/>
        <v>-1620.6599999999999</v>
      </c>
      <c r="DD41" s="31">
        <f t="shared" ca="1" si="29"/>
        <v>-1004.6399999999994</v>
      </c>
      <c r="DE41" s="31">
        <f t="shared" ca="1" si="29"/>
        <v>-330.66000000000008</v>
      </c>
      <c r="DF41" s="31">
        <f t="shared" ca="1" si="29"/>
        <v>-469.6500000000002</v>
      </c>
      <c r="DG41" s="31">
        <f t="shared" ca="1" si="29"/>
        <v>-1924.2799999999988</v>
      </c>
      <c r="DH41" s="31">
        <f t="shared" ca="1" si="29"/>
        <v>-1958.5100000000002</v>
      </c>
      <c r="DI41" s="32">
        <f t="shared" ref="DI41:DT62" ca="1" si="32">ROUND(CW41*5%,2)</f>
        <v>18.2</v>
      </c>
      <c r="DJ41" s="32">
        <f t="shared" ca="1" si="32"/>
        <v>18.829999999999998</v>
      </c>
      <c r="DK41" s="32">
        <f t="shared" ca="1" si="32"/>
        <v>34.57</v>
      </c>
      <c r="DL41" s="32">
        <f t="shared" ca="1" si="32"/>
        <v>64.98</v>
      </c>
      <c r="DM41" s="32">
        <f t="shared" ca="1" si="32"/>
        <v>198.31</v>
      </c>
      <c r="DN41" s="32">
        <f t="shared" ca="1" si="32"/>
        <v>115.85</v>
      </c>
      <c r="DO41" s="32">
        <f t="shared" ca="1" si="32"/>
        <v>-81.03</v>
      </c>
      <c r="DP41" s="32">
        <f t="shared" ca="1" si="32"/>
        <v>-50.23</v>
      </c>
      <c r="DQ41" s="32">
        <f t="shared" ca="1" si="32"/>
        <v>-16.53</v>
      </c>
      <c r="DR41" s="32">
        <f t="shared" ca="1" si="32"/>
        <v>-23.48</v>
      </c>
      <c r="DS41" s="32">
        <f t="shared" ca="1" si="32"/>
        <v>-96.21</v>
      </c>
      <c r="DT41" s="32">
        <f t="shared" ca="1" si="32"/>
        <v>-97.93</v>
      </c>
      <c r="DU41" s="31">
        <f t="shared" ref="DU41:EF62" ca="1" si="33">ROUND(CW41*DU$3,2)</f>
        <v>107.68</v>
      </c>
      <c r="DV41" s="31">
        <f t="shared" ca="1" si="33"/>
        <v>110.78</v>
      </c>
      <c r="DW41" s="31">
        <f t="shared" ca="1" si="33"/>
        <v>202.35</v>
      </c>
      <c r="DX41" s="31">
        <f t="shared" ca="1" si="33"/>
        <v>378.07</v>
      </c>
      <c r="DY41" s="31">
        <f t="shared" ca="1" si="33"/>
        <v>1147.3900000000001</v>
      </c>
      <c r="DZ41" s="31">
        <f t="shared" ca="1" si="33"/>
        <v>666.36</v>
      </c>
      <c r="EA41" s="31">
        <f t="shared" ca="1" si="33"/>
        <v>-463.1</v>
      </c>
      <c r="EB41" s="31">
        <f t="shared" ca="1" si="33"/>
        <v>-284.94</v>
      </c>
      <c r="EC41" s="31">
        <f t="shared" ca="1" si="33"/>
        <v>-93.08</v>
      </c>
      <c r="ED41" s="31">
        <f t="shared" ca="1" si="33"/>
        <v>-131.13999999999999</v>
      </c>
      <c r="EE41" s="31">
        <f t="shared" ca="1" si="33"/>
        <v>-532.84</v>
      </c>
      <c r="EF41" s="31">
        <f t="shared" ca="1" si="33"/>
        <v>-537.89</v>
      </c>
      <c r="EG41" s="32">
        <f t="shared" ref="EG41:ER62" ca="1" si="34">CW41+DI41+DU41</f>
        <v>489.8399999999998</v>
      </c>
      <c r="EH41" s="32">
        <f t="shared" ca="1" si="34"/>
        <v>506.18999999999994</v>
      </c>
      <c r="EI41" s="32">
        <f t="shared" ca="1" si="34"/>
        <v>928.39999999999986</v>
      </c>
      <c r="EJ41" s="32">
        <f t="shared" ca="1" si="34"/>
        <v>1742.55</v>
      </c>
      <c r="EK41" s="32">
        <f t="shared" ca="1" si="34"/>
        <v>5311.8900000000021</v>
      </c>
      <c r="EL41" s="32">
        <f t="shared" ca="1" si="34"/>
        <v>3099.2300000000005</v>
      </c>
      <c r="EM41" s="32">
        <f t="shared" ca="1" si="34"/>
        <v>-2164.79</v>
      </c>
      <c r="EN41" s="32">
        <f t="shared" ca="1" si="34"/>
        <v>-1339.8099999999995</v>
      </c>
      <c r="EO41" s="32">
        <f t="shared" ca="1" si="34"/>
        <v>-440.27000000000004</v>
      </c>
      <c r="EP41" s="32">
        <f t="shared" ca="1" si="34"/>
        <v>-624.27000000000021</v>
      </c>
      <c r="EQ41" s="32">
        <f t="shared" ca="1" si="34"/>
        <v>-2553.329999999999</v>
      </c>
      <c r="ER41" s="32">
        <f t="shared" ca="1" si="34"/>
        <v>-2594.33</v>
      </c>
    </row>
    <row r="42" spans="1:148" x14ac:dyDescent="0.25">
      <c r="A42" t="s">
        <v>446</v>
      </c>
      <c r="B42" s="1" t="s">
        <v>71</v>
      </c>
      <c r="C42" t="str">
        <f t="shared" ca="1" si="1"/>
        <v>CRS3</v>
      </c>
      <c r="D42" t="str">
        <f t="shared" ca="1" si="2"/>
        <v>Crossfield Energy Centre #3</v>
      </c>
      <c r="E42" s="51">
        <v>1726.2124802999999</v>
      </c>
      <c r="F42" s="51">
        <v>2382.02126</v>
      </c>
      <c r="G42" s="51">
        <v>3826.3065145999999</v>
      </c>
      <c r="H42" s="51">
        <v>6565.0519627000003</v>
      </c>
      <c r="I42" s="51">
        <v>7801.8531467000003</v>
      </c>
      <c r="J42" s="51">
        <v>7230.4831659000001</v>
      </c>
      <c r="K42" s="51">
        <v>10386.603586200001</v>
      </c>
      <c r="L42" s="51">
        <v>6751.9265992999999</v>
      </c>
      <c r="M42" s="51">
        <v>3659.3934697999998</v>
      </c>
      <c r="N42" s="51">
        <v>3063.9831285</v>
      </c>
      <c r="O42" s="51">
        <v>6977.1490439999998</v>
      </c>
      <c r="P42" s="51">
        <v>4715.9400181999999</v>
      </c>
      <c r="Q42" s="32">
        <v>100254.24</v>
      </c>
      <c r="R42" s="32">
        <v>125705.34</v>
      </c>
      <c r="S42" s="32">
        <v>281175.81</v>
      </c>
      <c r="T42" s="32">
        <v>572765.23</v>
      </c>
      <c r="U42" s="32">
        <v>2317262.96</v>
      </c>
      <c r="V42" s="32">
        <v>970199.64</v>
      </c>
      <c r="W42" s="32">
        <v>691033.71</v>
      </c>
      <c r="X42" s="32">
        <v>428026.39</v>
      </c>
      <c r="Y42" s="32">
        <v>174453.9</v>
      </c>
      <c r="Z42" s="32">
        <v>138627.25</v>
      </c>
      <c r="AA42" s="32">
        <v>765753.66</v>
      </c>
      <c r="AB42" s="32">
        <v>736831.1</v>
      </c>
      <c r="AC42" s="2">
        <v>1.02</v>
      </c>
      <c r="AD42" s="2">
        <v>1.02</v>
      </c>
      <c r="AE42" s="2">
        <v>1.02</v>
      </c>
      <c r="AF42" s="2">
        <v>1.02</v>
      </c>
      <c r="AG42" s="2">
        <v>1.02</v>
      </c>
      <c r="AH42" s="2">
        <v>1.02</v>
      </c>
      <c r="AI42" s="2">
        <v>1.02</v>
      </c>
      <c r="AJ42" s="2">
        <v>1.02</v>
      </c>
      <c r="AK42" s="2">
        <v>1.02</v>
      </c>
      <c r="AL42" s="2">
        <v>1.02</v>
      </c>
      <c r="AM42" s="2">
        <v>1.02</v>
      </c>
      <c r="AN42" s="2">
        <v>1.02</v>
      </c>
      <c r="AO42" s="33">
        <v>1022.59</v>
      </c>
      <c r="AP42" s="33">
        <v>1282.19</v>
      </c>
      <c r="AQ42" s="33">
        <v>2867.99</v>
      </c>
      <c r="AR42" s="33">
        <v>5842.21</v>
      </c>
      <c r="AS42" s="33">
        <v>23636.080000000002</v>
      </c>
      <c r="AT42" s="33">
        <v>9896.0400000000009</v>
      </c>
      <c r="AU42" s="33">
        <v>7048.54</v>
      </c>
      <c r="AV42" s="33">
        <v>4365.87</v>
      </c>
      <c r="AW42" s="33">
        <v>1779.43</v>
      </c>
      <c r="AX42" s="33">
        <v>1414</v>
      </c>
      <c r="AY42" s="33">
        <v>7810.69</v>
      </c>
      <c r="AZ42" s="33">
        <v>7515.68</v>
      </c>
      <c r="BA42" s="31">
        <f t="shared" si="26"/>
        <v>-150.38</v>
      </c>
      <c r="BB42" s="31">
        <f t="shared" si="26"/>
        <v>-188.56</v>
      </c>
      <c r="BC42" s="31">
        <f t="shared" si="26"/>
        <v>-421.76</v>
      </c>
      <c r="BD42" s="31">
        <f t="shared" ref="BD42:BL70" si="35">ROUND(T42*BD$3,2)</f>
        <v>-458.21</v>
      </c>
      <c r="BE42" s="31">
        <f t="shared" si="35"/>
        <v>-1853.81</v>
      </c>
      <c r="BF42" s="31">
        <f t="shared" si="35"/>
        <v>-776.16</v>
      </c>
      <c r="BG42" s="31">
        <f t="shared" si="35"/>
        <v>2625.93</v>
      </c>
      <c r="BH42" s="31">
        <f t="shared" si="35"/>
        <v>1626.5</v>
      </c>
      <c r="BI42" s="31">
        <f t="shared" si="35"/>
        <v>662.92</v>
      </c>
      <c r="BJ42" s="31">
        <f t="shared" si="35"/>
        <v>665.41</v>
      </c>
      <c r="BK42" s="31">
        <f t="shared" si="35"/>
        <v>3675.62</v>
      </c>
      <c r="BL42" s="31">
        <f t="shared" si="35"/>
        <v>3536.79</v>
      </c>
      <c r="BM42" s="6">
        <f t="shared" ca="1" si="27"/>
        <v>6.6E-3</v>
      </c>
      <c r="BN42" s="6">
        <f t="shared" ca="1" si="27"/>
        <v>6.6E-3</v>
      </c>
      <c r="BO42" s="6">
        <f t="shared" ca="1" si="27"/>
        <v>6.6E-3</v>
      </c>
      <c r="BP42" s="6">
        <f t="shared" ref="BM42:BX63" ca="1" si="36">VLOOKUP($C42,LossFactorLookup,3,FALSE)</f>
        <v>6.6E-3</v>
      </c>
      <c r="BQ42" s="6">
        <f t="shared" ca="1" si="36"/>
        <v>6.6E-3</v>
      </c>
      <c r="BR42" s="6">
        <f t="shared" ca="1" si="36"/>
        <v>6.6E-3</v>
      </c>
      <c r="BS42" s="6">
        <f t="shared" ca="1" si="36"/>
        <v>6.6E-3</v>
      </c>
      <c r="BT42" s="6">
        <f t="shared" ca="1" si="36"/>
        <v>6.6E-3</v>
      </c>
      <c r="BU42" s="6">
        <f t="shared" ca="1" si="36"/>
        <v>6.6E-3</v>
      </c>
      <c r="BV42" s="6">
        <f t="shared" ca="1" si="36"/>
        <v>6.6E-3</v>
      </c>
      <c r="BW42" s="6">
        <f t="shared" ca="1" si="36"/>
        <v>6.6E-3</v>
      </c>
      <c r="BX42" s="6">
        <f t="shared" ca="1" si="36"/>
        <v>6.6E-3</v>
      </c>
      <c r="BY42" s="31">
        <f t="shared" ca="1" si="31"/>
        <v>661.68</v>
      </c>
      <c r="BZ42" s="31">
        <f t="shared" ca="1" si="31"/>
        <v>829.66</v>
      </c>
      <c r="CA42" s="31">
        <f t="shared" ca="1" si="31"/>
        <v>1855.76</v>
      </c>
      <c r="CB42" s="31">
        <f t="shared" ca="1" si="30"/>
        <v>3780.25</v>
      </c>
      <c r="CC42" s="31">
        <f t="shared" ca="1" si="30"/>
        <v>15293.94</v>
      </c>
      <c r="CD42" s="31">
        <f t="shared" ca="1" si="30"/>
        <v>6403.32</v>
      </c>
      <c r="CE42" s="31">
        <f t="shared" ca="1" si="30"/>
        <v>4560.82</v>
      </c>
      <c r="CF42" s="31">
        <f t="shared" ca="1" si="30"/>
        <v>2824.97</v>
      </c>
      <c r="CG42" s="31">
        <f t="shared" ca="1" si="30"/>
        <v>1151.4000000000001</v>
      </c>
      <c r="CH42" s="31">
        <f t="shared" ca="1" si="30"/>
        <v>914.94</v>
      </c>
      <c r="CI42" s="31">
        <f t="shared" ca="1" si="30"/>
        <v>5053.97</v>
      </c>
      <c r="CJ42" s="31">
        <f t="shared" ca="1" si="30"/>
        <v>4863.09</v>
      </c>
      <c r="CK42" s="32">
        <f t="shared" ca="1" si="28"/>
        <v>200.51</v>
      </c>
      <c r="CL42" s="32">
        <f t="shared" ca="1" si="28"/>
        <v>251.41</v>
      </c>
      <c r="CM42" s="32">
        <f t="shared" ca="1" si="28"/>
        <v>562.35</v>
      </c>
      <c r="CN42" s="32">
        <f t="shared" ref="CN42:CV70" ca="1" si="37">ROUND(T42*$CV$3,2)</f>
        <v>1145.53</v>
      </c>
      <c r="CO42" s="32">
        <f t="shared" ca="1" si="37"/>
        <v>4634.53</v>
      </c>
      <c r="CP42" s="32">
        <f t="shared" ca="1" si="37"/>
        <v>1940.4</v>
      </c>
      <c r="CQ42" s="32">
        <f t="shared" ca="1" si="37"/>
        <v>1382.07</v>
      </c>
      <c r="CR42" s="32">
        <f t="shared" ca="1" si="37"/>
        <v>856.05</v>
      </c>
      <c r="CS42" s="32">
        <f t="shared" ca="1" si="37"/>
        <v>348.91</v>
      </c>
      <c r="CT42" s="32">
        <f t="shared" ca="1" si="37"/>
        <v>277.25</v>
      </c>
      <c r="CU42" s="32">
        <f t="shared" ca="1" si="37"/>
        <v>1531.51</v>
      </c>
      <c r="CV42" s="32">
        <f t="shared" ca="1" si="37"/>
        <v>1473.66</v>
      </c>
      <c r="CW42" s="31">
        <f t="shared" ca="1" si="29"/>
        <v>-10.020000000000095</v>
      </c>
      <c r="CX42" s="31">
        <f t="shared" ca="1" si="29"/>
        <v>-12.560000000000116</v>
      </c>
      <c r="CY42" s="31">
        <f t="shared" ca="1" si="29"/>
        <v>-28.119999999999663</v>
      </c>
      <c r="CZ42" s="31">
        <f t="shared" ca="1" si="29"/>
        <v>-458.22000000000031</v>
      </c>
      <c r="DA42" s="31">
        <f t="shared" ca="1" si="29"/>
        <v>-1853.8000000000006</v>
      </c>
      <c r="DB42" s="31">
        <f t="shared" ca="1" si="29"/>
        <v>-776.16000000000156</v>
      </c>
      <c r="DC42" s="31">
        <f t="shared" ca="1" si="29"/>
        <v>-3731.5800000000004</v>
      </c>
      <c r="DD42" s="31">
        <f t="shared" ca="1" si="29"/>
        <v>-2311.3500000000004</v>
      </c>
      <c r="DE42" s="31">
        <f t="shared" ca="1" si="29"/>
        <v>-942.03999999999985</v>
      </c>
      <c r="DF42" s="31">
        <f t="shared" ca="1" si="29"/>
        <v>-887.21999999999991</v>
      </c>
      <c r="DG42" s="31">
        <f t="shared" ca="1" si="29"/>
        <v>-4900.829999999999</v>
      </c>
      <c r="DH42" s="31">
        <f t="shared" ca="1" si="29"/>
        <v>-4715.72</v>
      </c>
      <c r="DI42" s="32">
        <f t="shared" ca="1" si="32"/>
        <v>-0.5</v>
      </c>
      <c r="DJ42" s="32">
        <f t="shared" ca="1" si="32"/>
        <v>-0.63</v>
      </c>
      <c r="DK42" s="32">
        <f t="shared" ca="1" si="32"/>
        <v>-1.41</v>
      </c>
      <c r="DL42" s="32">
        <f t="shared" ca="1" si="32"/>
        <v>-22.91</v>
      </c>
      <c r="DM42" s="32">
        <f t="shared" ca="1" si="32"/>
        <v>-92.69</v>
      </c>
      <c r="DN42" s="32">
        <f t="shared" ca="1" si="32"/>
        <v>-38.81</v>
      </c>
      <c r="DO42" s="32">
        <f t="shared" ca="1" si="32"/>
        <v>-186.58</v>
      </c>
      <c r="DP42" s="32">
        <f t="shared" ca="1" si="32"/>
        <v>-115.57</v>
      </c>
      <c r="DQ42" s="32">
        <f t="shared" ca="1" si="32"/>
        <v>-47.1</v>
      </c>
      <c r="DR42" s="32">
        <f t="shared" ca="1" si="32"/>
        <v>-44.36</v>
      </c>
      <c r="DS42" s="32">
        <f t="shared" ca="1" si="32"/>
        <v>-245.04</v>
      </c>
      <c r="DT42" s="32">
        <f t="shared" ca="1" si="32"/>
        <v>-235.79</v>
      </c>
      <c r="DU42" s="31">
        <f t="shared" ca="1" si="33"/>
        <v>-2.96</v>
      </c>
      <c r="DV42" s="31">
        <f t="shared" ca="1" si="33"/>
        <v>-3.69</v>
      </c>
      <c r="DW42" s="31">
        <f t="shared" ca="1" si="33"/>
        <v>-8.23</v>
      </c>
      <c r="DX42" s="31">
        <f t="shared" ca="1" si="33"/>
        <v>-133.31</v>
      </c>
      <c r="DY42" s="31">
        <f t="shared" ca="1" si="33"/>
        <v>-536.29</v>
      </c>
      <c r="DZ42" s="31">
        <f t="shared" ca="1" si="33"/>
        <v>-223.22</v>
      </c>
      <c r="EA42" s="31">
        <f t="shared" ca="1" si="33"/>
        <v>-1066.28</v>
      </c>
      <c r="EB42" s="31">
        <f t="shared" ca="1" si="33"/>
        <v>-655.55</v>
      </c>
      <c r="EC42" s="31">
        <f t="shared" ca="1" si="33"/>
        <v>-265.18</v>
      </c>
      <c r="ED42" s="31">
        <f t="shared" ca="1" si="33"/>
        <v>-247.75</v>
      </c>
      <c r="EE42" s="31">
        <f t="shared" ca="1" si="33"/>
        <v>-1357.05</v>
      </c>
      <c r="EF42" s="31">
        <f t="shared" ca="1" si="33"/>
        <v>-1295.1400000000001</v>
      </c>
      <c r="EG42" s="32">
        <f t="shared" ca="1" si="34"/>
        <v>-13.480000000000096</v>
      </c>
      <c r="EH42" s="32">
        <f t="shared" ca="1" si="34"/>
        <v>-16.880000000000116</v>
      </c>
      <c r="EI42" s="32">
        <f t="shared" ca="1" si="34"/>
        <v>-37.759999999999664</v>
      </c>
      <c r="EJ42" s="32">
        <f t="shared" ca="1" si="34"/>
        <v>-614.44000000000028</v>
      </c>
      <c r="EK42" s="32">
        <f t="shared" ca="1" si="34"/>
        <v>-2482.7800000000007</v>
      </c>
      <c r="EL42" s="32">
        <f t="shared" ca="1" si="34"/>
        <v>-1038.1900000000016</v>
      </c>
      <c r="EM42" s="32">
        <f t="shared" ca="1" si="34"/>
        <v>-4984.4400000000005</v>
      </c>
      <c r="EN42" s="32">
        <f t="shared" ca="1" si="34"/>
        <v>-3082.4700000000003</v>
      </c>
      <c r="EO42" s="32">
        <f t="shared" ca="1" si="34"/>
        <v>-1254.32</v>
      </c>
      <c r="EP42" s="32">
        <f t="shared" ca="1" si="34"/>
        <v>-1179.33</v>
      </c>
      <c r="EQ42" s="32">
        <f t="shared" ca="1" si="34"/>
        <v>-6502.9199999999992</v>
      </c>
      <c r="ER42" s="32">
        <f t="shared" ca="1" si="34"/>
        <v>-6246.6500000000005</v>
      </c>
    </row>
    <row r="43" spans="1:148" x14ac:dyDescent="0.25">
      <c r="A43" t="s">
        <v>515</v>
      </c>
      <c r="B43" s="1" t="s">
        <v>55</v>
      </c>
      <c r="C43" t="str">
        <f t="shared" ca="1" si="1"/>
        <v>CRWD</v>
      </c>
      <c r="D43" t="str">
        <f t="shared" ca="1" si="2"/>
        <v>Cowley Ridge Phase 2 Wind Facility</v>
      </c>
      <c r="E43" s="51">
        <v>2133.1278830000001</v>
      </c>
      <c r="F43" s="51">
        <v>1547.9398389999999</v>
      </c>
      <c r="G43" s="51">
        <v>2956.2490889999999</v>
      </c>
      <c r="H43" s="51">
        <v>1558.791489</v>
      </c>
      <c r="I43" s="51">
        <v>1133.911016</v>
      </c>
      <c r="J43" s="51">
        <v>1324.8594889999999</v>
      </c>
      <c r="K43" s="51">
        <v>1407.580011</v>
      </c>
      <c r="L43" s="51">
        <v>1169.2559639999999</v>
      </c>
      <c r="M43" s="51">
        <v>1327.651877</v>
      </c>
      <c r="N43" s="51">
        <v>1551.983892</v>
      </c>
      <c r="O43" s="51">
        <v>2249.159302</v>
      </c>
      <c r="P43" s="51">
        <v>2355.9709509999998</v>
      </c>
      <c r="Q43" s="32">
        <v>84776.83</v>
      </c>
      <c r="R43" s="32">
        <v>63296.71</v>
      </c>
      <c r="S43" s="32">
        <v>88040.88</v>
      </c>
      <c r="T43" s="32">
        <v>68019.899999999994</v>
      </c>
      <c r="U43" s="32">
        <v>85508.84</v>
      </c>
      <c r="V43" s="32">
        <v>69447.27</v>
      </c>
      <c r="W43" s="32">
        <v>55184.41</v>
      </c>
      <c r="X43" s="32">
        <v>48056.1</v>
      </c>
      <c r="Y43" s="32">
        <v>34435.08</v>
      </c>
      <c r="Z43" s="32">
        <v>42498.68</v>
      </c>
      <c r="AA43" s="32">
        <v>65060.29</v>
      </c>
      <c r="AB43" s="32">
        <v>111435.28</v>
      </c>
      <c r="AC43" s="2">
        <v>4.49</v>
      </c>
      <c r="AD43" s="2">
        <v>4.49</v>
      </c>
      <c r="AE43" s="2">
        <v>4.49</v>
      </c>
      <c r="AF43" s="2">
        <v>4.49</v>
      </c>
      <c r="AG43" s="2">
        <v>4.49</v>
      </c>
      <c r="AH43" s="2">
        <v>4.49</v>
      </c>
      <c r="AI43" s="2">
        <v>4.49</v>
      </c>
      <c r="AJ43" s="2">
        <v>4.49</v>
      </c>
      <c r="AK43" s="2">
        <v>4.49</v>
      </c>
      <c r="AL43" s="2">
        <v>4.49</v>
      </c>
      <c r="AM43" s="2">
        <v>4.49</v>
      </c>
      <c r="AN43" s="2">
        <v>4.49</v>
      </c>
      <c r="AO43" s="33">
        <v>3806.48</v>
      </c>
      <c r="AP43" s="33">
        <v>2842.02</v>
      </c>
      <c r="AQ43" s="33">
        <v>3953.04</v>
      </c>
      <c r="AR43" s="33">
        <v>3054.09</v>
      </c>
      <c r="AS43" s="33">
        <v>3839.35</v>
      </c>
      <c r="AT43" s="33">
        <v>3118.18</v>
      </c>
      <c r="AU43" s="33">
        <v>2477.7800000000002</v>
      </c>
      <c r="AV43" s="33">
        <v>2157.7199999999998</v>
      </c>
      <c r="AW43" s="33">
        <v>1546.14</v>
      </c>
      <c r="AX43" s="33">
        <v>1908.19</v>
      </c>
      <c r="AY43" s="33">
        <v>2921.21</v>
      </c>
      <c r="AZ43" s="33">
        <v>5003.4399999999996</v>
      </c>
      <c r="BA43" s="31">
        <f t="shared" ref="BA43:BF99" si="38">ROUND(Q43*BA$3,2)</f>
        <v>-127.17</v>
      </c>
      <c r="BB43" s="31">
        <f t="shared" si="38"/>
        <v>-94.95</v>
      </c>
      <c r="BC43" s="31">
        <f t="shared" si="38"/>
        <v>-132.06</v>
      </c>
      <c r="BD43" s="31">
        <f t="shared" si="35"/>
        <v>-54.42</v>
      </c>
      <c r="BE43" s="31">
        <f t="shared" si="35"/>
        <v>-68.41</v>
      </c>
      <c r="BF43" s="31">
        <f t="shared" si="35"/>
        <v>-55.56</v>
      </c>
      <c r="BG43" s="31">
        <f t="shared" si="35"/>
        <v>209.7</v>
      </c>
      <c r="BH43" s="31">
        <f t="shared" si="35"/>
        <v>182.61</v>
      </c>
      <c r="BI43" s="31">
        <f t="shared" si="35"/>
        <v>130.85</v>
      </c>
      <c r="BJ43" s="31">
        <f t="shared" si="35"/>
        <v>203.99</v>
      </c>
      <c r="BK43" s="31">
        <f t="shared" si="35"/>
        <v>312.29000000000002</v>
      </c>
      <c r="BL43" s="31">
        <f t="shared" si="35"/>
        <v>534.89</v>
      </c>
      <c r="BM43" s="6">
        <f t="shared" ca="1" si="36"/>
        <v>0.1137</v>
      </c>
      <c r="BN43" s="6">
        <f t="shared" ca="1" si="36"/>
        <v>0.1137</v>
      </c>
      <c r="BO43" s="6">
        <f t="shared" ca="1" si="36"/>
        <v>0.1137</v>
      </c>
      <c r="BP43" s="6">
        <f t="shared" ca="1" si="36"/>
        <v>0.1137</v>
      </c>
      <c r="BQ43" s="6">
        <f t="shared" ca="1" si="36"/>
        <v>0.1137</v>
      </c>
      <c r="BR43" s="6">
        <f t="shared" ca="1" si="36"/>
        <v>0.1137</v>
      </c>
      <c r="BS43" s="6">
        <f t="shared" ca="1" si="36"/>
        <v>0.1137</v>
      </c>
      <c r="BT43" s="6">
        <f t="shared" ca="1" si="36"/>
        <v>0.1137</v>
      </c>
      <c r="BU43" s="6">
        <f t="shared" ca="1" si="36"/>
        <v>0.1137</v>
      </c>
      <c r="BV43" s="6">
        <f t="shared" ca="1" si="36"/>
        <v>0.1137</v>
      </c>
      <c r="BW43" s="6">
        <f t="shared" ca="1" si="36"/>
        <v>0.1137</v>
      </c>
      <c r="BX43" s="6">
        <f t="shared" ca="1" si="36"/>
        <v>0.1137</v>
      </c>
      <c r="BY43" s="31">
        <f t="shared" ca="1" si="31"/>
        <v>9639.1299999999992</v>
      </c>
      <c r="BZ43" s="31">
        <f t="shared" ca="1" si="31"/>
        <v>7196.84</v>
      </c>
      <c r="CA43" s="31">
        <f t="shared" ca="1" si="31"/>
        <v>10010.25</v>
      </c>
      <c r="CB43" s="31">
        <f t="shared" ca="1" si="30"/>
        <v>7733.86</v>
      </c>
      <c r="CC43" s="31">
        <f t="shared" ca="1" si="30"/>
        <v>9722.36</v>
      </c>
      <c r="CD43" s="31">
        <f t="shared" ca="1" si="30"/>
        <v>7896.15</v>
      </c>
      <c r="CE43" s="31">
        <f t="shared" ca="1" si="30"/>
        <v>6274.47</v>
      </c>
      <c r="CF43" s="31">
        <f t="shared" ca="1" si="30"/>
        <v>5463.98</v>
      </c>
      <c r="CG43" s="31">
        <f t="shared" ca="1" si="30"/>
        <v>3915.27</v>
      </c>
      <c r="CH43" s="31">
        <f t="shared" ca="1" si="30"/>
        <v>4832.1000000000004</v>
      </c>
      <c r="CI43" s="31">
        <f t="shared" ca="1" si="30"/>
        <v>7397.35</v>
      </c>
      <c r="CJ43" s="31">
        <f t="shared" ca="1" si="30"/>
        <v>12670.19</v>
      </c>
      <c r="CK43" s="32">
        <f t="shared" ref="CK43:CP99" ca="1" si="39">ROUND(Q43*$CV$3,2)</f>
        <v>169.55</v>
      </c>
      <c r="CL43" s="32">
        <f t="shared" ca="1" si="39"/>
        <v>126.59</v>
      </c>
      <c r="CM43" s="32">
        <f t="shared" ca="1" si="39"/>
        <v>176.08</v>
      </c>
      <c r="CN43" s="32">
        <f t="shared" ca="1" si="37"/>
        <v>136.04</v>
      </c>
      <c r="CO43" s="32">
        <f t="shared" ca="1" si="37"/>
        <v>171.02</v>
      </c>
      <c r="CP43" s="32">
        <f t="shared" ca="1" si="37"/>
        <v>138.88999999999999</v>
      </c>
      <c r="CQ43" s="32">
        <f t="shared" ca="1" si="37"/>
        <v>110.37</v>
      </c>
      <c r="CR43" s="32">
        <f t="shared" ca="1" si="37"/>
        <v>96.11</v>
      </c>
      <c r="CS43" s="32">
        <f t="shared" ca="1" si="37"/>
        <v>68.87</v>
      </c>
      <c r="CT43" s="32">
        <f t="shared" ca="1" si="37"/>
        <v>85</v>
      </c>
      <c r="CU43" s="32">
        <f t="shared" ca="1" si="37"/>
        <v>130.12</v>
      </c>
      <c r="CV43" s="32">
        <f t="shared" ca="1" si="37"/>
        <v>222.87</v>
      </c>
      <c r="CW43" s="31">
        <f t="shared" ca="1" si="29"/>
        <v>6129.369999999999</v>
      </c>
      <c r="CX43" s="31">
        <f t="shared" ca="1" si="29"/>
        <v>4576.3599999999997</v>
      </c>
      <c r="CY43" s="31">
        <f t="shared" ca="1" si="29"/>
        <v>6365.35</v>
      </c>
      <c r="CZ43" s="31">
        <f t="shared" ca="1" si="29"/>
        <v>4870.2299999999996</v>
      </c>
      <c r="DA43" s="31">
        <f t="shared" ca="1" si="29"/>
        <v>6122.4400000000005</v>
      </c>
      <c r="DB43" s="31">
        <f t="shared" ca="1" si="29"/>
        <v>4972.420000000001</v>
      </c>
      <c r="DC43" s="31">
        <f t="shared" ca="1" si="29"/>
        <v>3697.36</v>
      </c>
      <c r="DD43" s="31">
        <f t="shared" ca="1" si="29"/>
        <v>3219.7599999999993</v>
      </c>
      <c r="DE43" s="31">
        <f t="shared" ca="1" si="29"/>
        <v>2307.15</v>
      </c>
      <c r="DF43" s="31">
        <f t="shared" ca="1" si="29"/>
        <v>2804.92</v>
      </c>
      <c r="DG43" s="31">
        <f t="shared" ca="1" si="29"/>
        <v>4293.97</v>
      </c>
      <c r="DH43" s="31">
        <f t="shared" ca="1" si="29"/>
        <v>7354.7300000000014</v>
      </c>
      <c r="DI43" s="32">
        <f t="shared" ca="1" si="32"/>
        <v>306.47000000000003</v>
      </c>
      <c r="DJ43" s="32">
        <f t="shared" ca="1" si="32"/>
        <v>228.82</v>
      </c>
      <c r="DK43" s="32">
        <f t="shared" ca="1" si="32"/>
        <v>318.27</v>
      </c>
      <c r="DL43" s="32">
        <f t="shared" ca="1" si="32"/>
        <v>243.51</v>
      </c>
      <c r="DM43" s="32">
        <f t="shared" ca="1" si="32"/>
        <v>306.12</v>
      </c>
      <c r="DN43" s="32">
        <f t="shared" ca="1" si="32"/>
        <v>248.62</v>
      </c>
      <c r="DO43" s="32">
        <f t="shared" ca="1" si="32"/>
        <v>184.87</v>
      </c>
      <c r="DP43" s="32">
        <f t="shared" ca="1" si="32"/>
        <v>160.99</v>
      </c>
      <c r="DQ43" s="32">
        <f t="shared" ca="1" si="32"/>
        <v>115.36</v>
      </c>
      <c r="DR43" s="32">
        <f t="shared" ca="1" si="32"/>
        <v>140.25</v>
      </c>
      <c r="DS43" s="32">
        <f t="shared" ca="1" si="32"/>
        <v>214.7</v>
      </c>
      <c r="DT43" s="32">
        <f t="shared" ca="1" si="32"/>
        <v>367.74</v>
      </c>
      <c r="DU43" s="31">
        <f t="shared" ca="1" si="33"/>
        <v>1813.49</v>
      </c>
      <c r="DV43" s="31">
        <f t="shared" ca="1" si="33"/>
        <v>1346.23</v>
      </c>
      <c r="DW43" s="31">
        <f t="shared" ca="1" si="33"/>
        <v>1862.73</v>
      </c>
      <c r="DX43" s="31">
        <f t="shared" ca="1" si="33"/>
        <v>1416.93</v>
      </c>
      <c r="DY43" s="31">
        <f t="shared" ca="1" si="33"/>
        <v>1771.18</v>
      </c>
      <c r="DZ43" s="31">
        <f t="shared" ca="1" si="33"/>
        <v>1430.04</v>
      </c>
      <c r="EA43" s="31">
        <f t="shared" ca="1" si="33"/>
        <v>1056.5</v>
      </c>
      <c r="EB43" s="31">
        <f t="shared" ca="1" si="33"/>
        <v>913.2</v>
      </c>
      <c r="EC43" s="31">
        <f t="shared" ca="1" si="33"/>
        <v>649.46</v>
      </c>
      <c r="ED43" s="31">
        <f t="shared" ca="1" si="33"/>
        <v>783.24</v>
      </c>
      <c r="EE43" s="31">
        <f t="shared" ca="1" si="33"/>
        <v>1189.01</v>
      </c>
      <c r="EF43" s="31">
        <f t="shared" ca="1" si="33"/>
        <v>2019.92</v>
      </c>
      <c r="EG43" s="32">
        <f t="shared" ca="1" si="34"/>
        <v>8249.33</v>
      </c>
      <c r="EH43" s="32">
        <f t="shared" ca="1" si="34"/>
        <v>6151.41</v>
      </c>
      <c r="EI43" s="32">
        <f t="shared" ca="1" si="34"/>
        <v>8546.35</v>
      </c>
      <c r="EJ43" s="32">
        <f t="shared" ca="1" si="34"/>
        <v>6530.67</v>
      </c>
      <c r="EK43" s="32">
        <f t="shared" ca="1" si="34"/>
        <v>8199.74</v>
      </c>
      <c r="EL43" s="32">
        <f t="shared" ca="1" si="34"/>
        <v>6651.0800000000008</v>
      </c>
      <c r="EM43" s="32">
        <f t="shared" ca="1" si="34"/>
        <v>4938.7299999999996</v>
      </c>
      <c r="EN43" s="32">
        <f t="shared" ca="1" si="34"/>
        <v>4293.9499999999989</v>
      </c>
      <c r="EO43" s="32">
        <f t="shared" ca="1" si="34"/>
        <v>3071.9700000000003</v>
      </c>
      <c r="EP43" s="32">
        <f t="shared" ca="1" si="34"/>
        <v>3728.41</v>
      </c>
      <c r="EQ43" s="32">
        <f t="shared" ca="1" si="34"/>
        <v>5697.68</v>
      </c>
      <c r="ER43" s="32">
        <f t="shared" ca="1" si="34"/>
        <v>9742.3900000000012</v>
      </c>
    </row>
    <row r="44" spans="1:148" x14ac:dyDescent="0.25">
      <c r="A44" t="s">
        <v>542</v>
      </c>
      <c r="B44" s="1" t="s">
        <v>369</v>
      </c>
      <c r="C44" t="str">
        <f t="shared" ca="1" si="1"/>
        <v>BCHIMP</v>
      </c>
      <c r="D44" t="str">
        <f t="shared" ca="1" si="2"/>
        <v>Alberta-BC Intertie - Import</v>
      </c>
      <c r="F44" s="51">
        <v>50</v>
      </c>
      <c r="K44" s="51">
        <v>111</v>
      </c>
      <c r="L44" s="51">
        <v>2092</v>
      </c>
      <c r="N44" s="51">
        <v>350</v>
      </c>
      <c r="O44" s="51">
        <v>12</v>
      </c>
      <c r="P44" s="51">
        <v>236</v>
      </c>
      <c r="Q44" s="32"/>
      <c r="R44" s="32">
        <v>2454.75</v>
      </c>
      <c r="S44" s="32"/>
      <c r="T44" s="32"/>
      <c r="U44" s="32"/>
      <c r="V44" s="32"/>
      <c r="W44" s="32">
        <v>6931.51</v>
      </c>
      <c r="X44" s="32">
        <v>127098.18</v>
      </c>
      <c r="Y44" s="32"/>
      <c r="Z44" s="32">
        <v>9969.5</v>
      </c>
      <c r="AA44" s="32">
        <v>415.44</v>
      </c>
      <c r="AB44" s="32">
        <v>6262.88</v>
      </c>
      <c r="AD44" s="2">
        <v>1.0900000000000001</v>
      </c>
      <c r="AI44" s="2">
        <v>1.0900000000000001</v>
      </c>
      <c r="AJ44" s="2">
        <v>1.0900000000000001</v>
      </c>
      <c r="AL44" s="2">
        <v>1.0900000000000001</v>
      </c>
      <c r="AM44" s="2">
        <v>1.0900000000000001</v>
      </c>
      <c r="AN44" s="2">
        <v>1.0900000000000001</v>
      </c>
      <c r="AO44" s="33"/>
      <c r="AP44" s="33">
        <v>26.76</v>
      </c>
      <c r="AQ44" s="33"/>
      <c r="AR44" s="33"/>
      <c r="AS44" s="33"/>
      <c r="AT44" s="33"/>
      <c r="AU44" s="33">
        <v>75.55</v>
      </c>
      <c r="AV44" s="33">
        <v>1385.37</v>
      </c>
      <c r="AW44" s="33"/>
      <c r="AX44" s="33">
        <v>108.67</v>
      </c>
      <c r="AY44" s="33">
        <v>4.53</v>
      </c>
      <c r="AZ44" s="33">
        <v>68.27</v>
      </c>
      <c r="BA44" s="31">
        <f t="shared" si="38"/>
        <v>0</v>
      </c>
      <c r="BB44" s="31">
        <f t="shared" si="38"/>
        <v>-3.68</v>
      </c>
      <c r="BC44" s="31">
        <f t="shared" si="38"/>
        <v>0</v>
      </c>
      <c r="BD44" s="31">
        <f t="shared" si="35"/>
        <v>0</v>
      </c>
      <c r="BE44" s="31">
        <f t="shared" si="35"/>
        <v>0</v>
      </c>
      <c r="BF44" s="31">
        <f t="shared" si="35"/>
        <v>0</v>
      </c>
      <c r="BG44" s="31">
        <f t="shared" si="35"/>
        <v>26.34</v>
      </c>
      <c r="BH44" s="31">
        <f t="shared" si="35"/>
        <v>482.97</v>
      </c>
      <c r="BI44" s="31">
        <f t="shared" si="35"/>
        <v>0</v>
      </c>
      <c r="BJ44" s="31">
        <f t="shared" si="35"/>
        <v>47.85</v>
      </c>
      <c r="BK44" s="31">
        <f t="shared" si="35"/>
        <v>1.99</v>
      </c>
      <c r="BL44" s="31">
        <f t="shared" si="35"/>
        <v>30.06</v>
      </c>
      <c r="BM44" s="6">
        <f t="shared" ca="1" si="36"/>
        <v>-1.4E-2</v>
      </c>
      <c r="BN44" s="6">
        <f t="shared" ca="1" si="36"/>
        <v>-1.4E-2</v>
      </c>
      <c r="BO44" s="6">
        <f t="shared" ca="1" si="36"/>
        <v>-1.4E-2</v>
      </c>
      <c r="BP44" s="6">
        <f t="shared" ca="1" si="36"/>
        <v>-1.4E-2</v>
      </c>
      <c r="BQ44" s="6">
        <f t="shared" ca="1" si="36"/>
        <v>-1.4E-2</v>
      </c>
      <c r="BR44" s="6">
        <f t="shared" ca="1" si="36"/>
        <v>-1.4E-2</v>
      </c>
      <c r="BS44" s="6">
        <f t="shared" ca="1" si="36"/>
        <v>-1.4E-2</v>
      </c>
      <c r="BT44" s="6">
        <f t="shared" ca="1" si="36"/>
        <v>-1.4E-2</v>
      </c>
      <c r="BU44" s="6">
        <f t="shared" ca="1" si="36"/>
        <v>-1.4E-2</v>
      </c>
      <c r="BV44" s="6">
        <f t="shared" ca="1" si="36"/>
        <v>-1.4E-2</v>
      </c>
      <c r="BW44" s="6">
        <f t="shared" ca="1" si="36"/>
        <v>-1.4E-2</v>
      </c>
      <c r="BX44" s="6">
        <f t="shared" ca="1" si="36"/>
        <v>-1.4E-2</v>
      </c>
      <c r="BY44" s="31">
        <f t="shared" ca="1" si="31"/>
        <v>0</v>
      </c>
      <c r="BZ44" s="31">
        <f t="shared" ca="1" si="31"/>
        <v>-34.369999999999997</v>
      </c>
      <c r="CA44" s="31">
        <f t="shared" ca="1" si="31"/>
        <v>0</v>
      </c>
      <c r="CB44" s="31">
        <f t="shared" ca="1" si="30"/>
        <v>0</v>
      </c>
      <c r="CC44" s="31">
        <f t="shared" ca="1" si="30"/>
        <v>0</v>
      </c>
      <c r="CD44" s="31">
        <f t="shared" ca="1" si="30"/>
        <v>0</v>
      </c>
      <c r="CE44" s="31">
        <f t="shared" ca="1" si="30"/>
        <v>-97.04</v>
      </c>
      <c r="CF44" s="31">
        <f t="shared" ca="1" si="30"/>
        <v>-1779.37</v>
      </c>
      <c r="CG44" s="31">
        <f t="shared" ca="1" si="30"/>
        <v>0</v>
      </c>
      <c r="CH44" s="31">
        <f t="shared" ca="1" si="30"/>
        <v>-139.57</v>
      </c>
      <c r="CI44" s="31">
        <f t="shared" ca="1" si="30"/>
        <v>-5.82</v>
      </c>
      <c r="CJ44" s="31">
        <f t="shared" ca="1" si="30"/>
        <v>-87.68</v>
      </c>
      <c r="CK44" s="32">
        <f t="shared" ca="1" si="39"/>
        <v>0</v>
      </c>
      <c r="CL44" s="32">
        <f t="shared" ca="1" si="39"/>
        <v>4.91</v>
      </c>
      <c r="CM44" s="32">
        <f t="shared" ca="1" si="39"/>
        <v>0</v>
      </c>
      <c r="CN44" s="32">
        <f t="shared" ca="1" si="37"/>
        <v>0</v>
      </c>
      <c r="CO44" s="32">
        <f t="shared" ca="1" si="37"/>
        <v>0</v>
      </c>
      <c r="CP44" s="32">
        <f t="shared" ca="1" si="37"/>
        <v>0</v>
      </c>
      <c r="CQ44" s="32">
        <f t="shared" ca="1" si="37"/>
        <v>13.86</v>
      </c>
      <c r="CR44" s="32">
        <f t="shared" ca="1" si="37"/>
        <v>254.2</v>
      </c>
      <c r="CS44" s="32">
        <f t="shared" ca="1" si="37"/>
        <v>0</v>
      </c>
      <c r="CT44" s="32">
        <f t="shared" ca="1" si="37"/>
        <v>19.940000000000001</v>
      </c>
      <c r="CU44" s="32">
        <f t="shared" ca="1" si="37"/>
        <v>0.83</v>
      </c>
      <c r="CV44" s="32">
        <f t="shared" ca="1" si="37"/>
        <v>12.53</v>
      </c>
      <c r="CW44" s="31">
        <f t="shared" ca="1" si="29"/>
        <v>0</v>
      </c>
      <c r="CX44" s="31">
        <f t="shared" ca="1" si="29"/>
        <v>-52.54</v>
      </c>
      <c r="CY44" s="31">
        <f t="shared" ca="1" si="29"/>
        <v>0</v>
      </c>
      <c r="CZ44" s="31">
        <f t="shared" ca="1" si="29"/>
        <v>0</v>
      </c>
      <c r="DA44" s="31">
        <f t="shared" ca="1" si="29"/>
        <v>0</v>
      </c>
      <c r="DB44" s="31">
        <f t="shared" ca="1" si="29"/>
        <v>0</v>
      </c>
      <c r="DC44" s="31">
        <f t="shared" ca="1" si="29"/>
        <v>-185.07000000000002</v>
      </c>
      <c r="DD44" s="31">
        <f t="shared" ca="1" si="29"/>
        <v>-3393.51</v>
      </c>
      <c r="DE44" s="31">
        <f t="shared" ca="1" si="29"/>
        <v>0</v>
      </c>
      <c r="DF44" s="31">
        <f t="shared" ca="1" si="29"/>
        <v>-276.15000000000003</v>
      </c>
      <c r="DG44" s="31">
        <f t="shared" ca="1" si="29"/>
        <v>-11.51</v>
      </c>
      <c r="DH44" s="31">
        <f t="shared" ca="1" si="29"/>
        <v>-173.48000000000002</v>
      </c>
      <c r="DI44" s="32">
        <f t="shared" ca="1" si="32"/>
        <v>0</v>
      </c>
      <c r="DJ44" s="32">
        <f t="shared" ca="1" si="32"/>
        <v>-2.63</v>
      </c>
      <c r="DK44" s="32">
        <f t="shared" ca="1" si="32"/>
        <v>0</v>
      </c>
      <c r="DL44" s="32">
        <f t="shared" ca="1" si="32"/>
        <v>0</v>
      </c>
      <c r="DM44" s="32">
        <f t="shared" ca="1" si="32"/>
        <v>0</v>
      </c>
      <c r="DN44" s="32">
        <f t="shared" ca="1" si="32"/>
        <v>0</v>
      </c>
      <c r="DO44" s="32">
        <f t="shared" ca="1" si="32"/>
        <v>-9.25</v>
      </c>
      <c r="DP44" s="32">
        <f t="shared" ca="1" si="32"/>
        <v>-169.68</v>
      </c>
      <c r="DQ44" s="32">
        <f t="shared" ca="1" si="32"/>
        <v>0</v>
      </c>
      <c r="DR44" s="32">
        <f t="shared" ca="1" si="32"/>
        <v>-13.81</v>
      </c>
      <c r="DS44" s="32">
        <f t="shared" ca="1" si="32"/>
        <v>-0.57999999999999996</v>
      </c>
      <c r="DT44" s="32">
        <f t="shared" ca="1" si="32"/>
        <v>-8.67</v>
      </c>
      <c r="DU44" s="31">
        <f t="shared" ca="1" si="33"/>
        <v>0</v>
      </c>
      <c r="DV44" s="31">
        <f t="shared" ca="1" si="33"/>
        <v>-15.46</v>
      </c>
      <c r="DW44" s="31">
        <f t="shared" ca="1" si="33"/>
        <v>0</v>
      </c>
      <c r="DX44" s="31">
        <f t="shared" ca="1" si="33"/>
        <v>0</v>
      </c>
      <c r="DY44" s="31">
        <f t="shared" ca="1" si="33"/>
        <v>0</v>
      </c>
      <c r="DZ44" s="31">
        <f t="shared" ca="1" si="33"/>
        <v>0</v>
      </c>
      <c r="EA44" s="31">
        <f t="shared" ca="1" si="33"/>
        <v>-52.88</v>
      </c>
      <c r="EB44" s="31">
        <f t="shared" ca="1" si="33"/>
        <v>-962.47</v>
      </c>
      <c r="EC44" s="31">
        <f t="shared" ca="1" si="33"/>
        <v>0</v>
      </c>
      <c r="ED44" s="31">
        <f t="shared" ca="1" si="33"/>
        <v>-77.11</v>
      </c>
      <c r="EE44" s="31">
        <f t="shared" ca="1" si="33"/>
        <v>-3.19</v>
      </c>
      <c r="EF44" s="31">
        <f t="shared" ca="1" si="33"/>
        <v>-47.65</v>
      </c>
      <c r="EG44" s="32">
        <f t="shared" ca="1" si="34"/>
        <v>0</v>
      </c>
      <c r="EH44" s="32">
        <f t="shared" ca="1" si="34"/>
        <v>-70.63</v>
      </c>
      <c r="EI44" s="32">
        <f t="shared" ca="1" si="34"/>
        <v>0</v>
      </c>
      <c r="EJ44" s="32">
        <f t="shared" ca="1" si="34"/>
        <v>0</v>
      </c>
      <c r="EK44" s="32">
        <f t="shared" ca="1" si="34"/>
        <v>0</v>
      </c>
      <c r="EL44" s="32">
        <f t="shared" ca="1" si="34"/>
        <v>0</v>
      </c>
      <c r="EM44" s="32">
        <f t="shared" ca="1" si="34"/>
        <v>-247.20000000000002</v>
      </c>
      <c r="EN44" s="32">
        <f t="shared" ca="1" si="34"/>
        <v>-4525.66</v>
      </c>
      <c r="EO44" s="32">
        <f t="shared" ca="1" si="34"/>
        <v>0</v>
      </c>
      <c r="EP44" s="32">
        <f t="shared" ca="1" si="34"/>
        <v>-367.07000000000005</v>
      </c>
      <c r="EQ44" s="32">
        <f t="shared" ca="1" si="34"/>
        <v>-15.28</v>
      </c>
      <c r="ER44" s="32">
        <f t="shared" ca="1" si="34"/>
        <v>-229.8</v>
      </c>
    </row>
    <row r="45" spans="1:148" x14ac:dyDescent="0.25">
      <c r="A45" t="s">
        <v>542</v>
      </c>
      <c r="B45" s="1" t="s">
        <v>312</v>
      </c>
      <c r="C45" t="str">
        <f t="shared" ca="1" si="1"/>
        <v>BCHEXP</v>
      </c>
      <c r="D45" t="str">
        <f t="shared" ca="1" si="2"/>
        <v>Alberta-BC Intertie - Export</v>
      </c>
      <c r="E45" s="51">
        <v>537.25</v>
      </c>
      <c r="F45" s="51">
        <v>5184.5</v>
      </c>
      <c r="G45" s="51">
        <v>269</v>
      </c>
      <c r="Q45" s="32">
        <v>18088.18</v>
      </c>
      <c r="R45" s="32">
        <v>180160.33</v>
      </c>
      <c r="S45" s="32">
        <v>9279.66</v>
      </c>
      <c r="T45" s="32"/>
      <c r="U45" s="32"/>
      <c r="V45" s="32"/>
      <c r="W45" s="32"/>
      <c r="X45" s="32"/>
      <c r="Y45" s="32"/>
      <c r="Z45" s="32"/>
      <c r="AA45" s="32"/>
      <c r="AB45" s="32"/>
      <c r="AC45" s="2">
        <v>0.95</v>
      </c>
      <c r="AD45" s="2">
        <v>0.95</v>
      </c>
      <c r="AE45" s="2">
        <v>0.95</v>
      </c>
      <c r="AO45" s="33">
        <v>171.84</v>
      </c>
      <c r="AP45" s="33">
        <v>1711.52</v>
      </c>
      <c r="AQ45" s="33">
        <v>88.16</v>
      </c>
      <c r="AR45" s="33"/>
      <c r="AS45" s="33"/>
      <c r="AT45" s="33"/>
      <c r="AU45" s="33"/>
      <c r="AV45" s="33"/>
      <c r="AW45" s="33"/>
      <c r="AX45" s="33"/>
      <c r="AY45" s="33"/>
      <c r="AZ45" s="33"/>
      <c r="BA45" s="31">
        <f t="shared" si="38"/>
        <v>-27.13</v>
      </c>
      <c r="BB45" s="31">
        <f t="shared" si="38"/>
        <v>-270.24</v>
      </c>
      <c r="BC45" s="31">
        <f t="shared" si="38"/>
        <v>-13.92</v>
      </c>
      <c r="BD45" s="31">
        <f t="shared" si="35"/>
        <v>0</v>
      </c>
      <c r="BE45" s="31">
        <f t="shared" si="35"/>
        <v>0</v>
      </c>
      <c r="BF45" s="31">
        <f t="shared" si="35"/>
        <v>0</v>
      </c>
      <c r="BG45" s="31">
        <f t="shared" si="35"/>
        <v>0</v>
      </c>
      <c r="BH45" s="31">
        <f t="shared" si="35"/>
        <v>0</v>
      </c>
      <c r="BI45" s="31">
        <f t="shared" si="35"/>
        <v>0</v>
      </c>
      <c r="BJ45" s="31">
        <f t="shared" si="35"/>
        <v>0</v>
      </c>
      <c r="BK45" s="31">
        <f t="shared" si="35"/>
        <v>0</v>
      </c>
      <c r="BL45" s="31">
        <f t="shared" si="35"/>
        <v>0</v>
      </c>
      <c r="BM45" s="6">
        <f t="shared" ca="1" si="36"/>
        <v>1.06E-2</v>
      </c>
      <c r="BN45" s="6">
        <f t="shared" ca="1" si="36"/>
        <v>1.06E-2</v>
      </c>
      <c r="BO45" s="6">
        <f t="shared" ca="1" si="36"/>
        <v>1.06E-2</v>
      </c>
      <c r="BP45" s="6">
        <f t="shared" ca="1" si="36"/>
        <v>1.06E-2</v>
      </c>
      <c r="BQ45" s="6">
        <f t="shared" ca="1" si="36"/>
        <v>1.06E-2</v>
      </c>
      <c r="BR45" s="6">
        <f t="shared" ca="1" si="36"/>
        <v>1.06E-2</v>
      </c>
      <c r="BS45" s="6">
        <f t="shared" ca="1" si="36"/>
        <v>1.06E-2</v>
      </c>
      <c r="BT45" s="6">
        <f t="shared" ca="1" si="36"/>
        <v>1.06E-2</v>
      </c>
      <c r="BU45" s="6">
        <f t="shared" ca="1" si="36"/>
        <v>1.06E-2</v>
      </c>
      <c r="BV45" s="6">
        <f t="shared" ca="1" si="36"/>
        <v>1.06E-2</v>
      </c>
      <c r="BW45" s="6">
        <f t="shared" ca="1" si="36"/>
        <v>1.06E-2</v>
      </c>
      <c r="BX45" s="6">
        <f t="shared" ca="1" si="36"/>
        <v>1.06E-2</v>
      </c>
      <c r="BY45" s="31">
        <f t="shared" ca="1" si="31"/>
        <v>191.73</v>
      </c>
      <c r="BZ45" s="31">
        <f t="shared" ca="1" si="31"/>
        <v>1909.7</v>
      </c>
      <c r="CA45" s="31">
        <f t="shared" ca="1" si="31"/>
        <v>98.36</v>
      </c>
      <c r="CB45" s="31">
        <f t="shared" ca="1" si="30"/>
        <v>0</v>
      </c>
      <c r="CC45" s="31">
        <f t="shared" ca="1" si="30"/>
        <v>0</v>
      </c>
      <c r="CD45" s="31">
        <f t="shared" ca="1" si="30"/>
        <v>0</v>
      </c>
      <c r="CE45" s="31">
        <f t="shared" ca="1" si="30"/>
        <v>0</v>
      </c>
      <c r="CF45" s="31">
        <f t="shared" ca="1" si="30"/>
        <v>0</v>
      </c>
      <c r="CG45" s="31">
        <f t="shared" ca="1" si="30"/>
        <v>0</v>
      </c>
      <c r="CH45" s="31">
        <f t="shared" ca="1" si="30"/>
        <v>0</v>
      </c>
      <c r="CI45" s="31">
        <f t="shared" ca="1" si="30"/>
        <v>0</v>
      </c>
      <c r="CJ45" s="31">
        <f t="shared" ca="1" si="30"/>
        <v>0</v>
      </c>
      <c r="CK45" s="32">
        <f t="shared" ca="1" si="39"/>
        <v>36.18</v>
      </c>
      <c r="CL45" s="32">
        <f t="shared" ca="1" si="39"/>
        <v>360.32</v>
      </c>
      <c r="CM45" s="32">
        <f t="shared" ca="1" si="39"/>
        <v>18.559999999999999</v>
      </c>
      <c r="CN45" s="32">
        <f t="shared" ca="1" si="37"/>
        <v>0</v>
      </c>
      <c r="CO45" s="32">
        <f t="shared" ca="1" si="37"/>
        <v>0</v>
      </c>
      <c r="CP45" s="32">
        <f t="shared" ca="1" si="37"/>
        <v>0</v>
      </c>
      <c r="CQ45" s="32">
        <f t="shared" ca="1" si="37"/>
        <v>0</v>
      </c>
      <c r="CR45" s="32">
        <f t="shared" ca="1" si="37"/>
        <v>0</v>
      </c>
      <c r="CS45" s="32">
        <f t="shared" ca="1" si="37"/>
        <v>0</v>
      </c>
      <c r="CT45" s="32">
        <f t="shared" ca="1" si="37"/>
        <v>0</v>
      </c>
      <c r="CU45" s="32">
        <f t="shared" ca="1" si="37"/>
        <v>0</v>
      </c>
      <c r="CV45" s="32">
        <f t="shared" ca="1" si="37"/>
        <v>0</v>
      </c>
      <c r="CW45" s="31">
        <f t="shared" ca="1" si="29"/>
        <v>83.199999999999989</v>
      </c>
      <c r="CX45" s="31">
        <f t="shared" ca="1" si="29"/>
        <v>828.74</v>
      </c>
      <c r="CY45" s="31">
        <f t="shared" ca="1" si="29"/>
        <v>42.680000000000007</v>
      </c>
      <c r="CZ45" s="31">
        <f t="shared" ref="CZ45:DH73" ca="1" si="40">CB45+CN45-AR45-BD45</f>
        <v>0</v>
      </c>
      <c r="DA45" s="31">
        <f t="shared" ca="1" si="40"/>
        <v>0</v>
      </c>
      <c r="DB45" s="31">
        <f t="shared" ca="1" si="40"/>
        <v>0</v>
      </c>
      <c r="DC45" s="31">
        <f t="shared" ca="1" si="40"/>
        <v>0</v>
      </c>
      <c r="DD45" s="31">
        <f t="shared" ca="1" si="40"/>
        <v>0</v>
      </c>
      <c r="DE45" s="31">
        <f t="shared" ca="1" si="40"/>
        <v>0</v>
      </c>
      <c r="DF45" s="31">
        <f t="shared" ca="1" si="40"/>
        <v>0</v>
      </c>
      <c r="DG45" s="31">
        <f t="shared" ca="1" si="40"/>
        <v>0</v>
      </c>
      <c r="DH45" s="31">
        <f t="shared" ca="1" si="40"/>
        <v>0</v>
      </c>
      <c r="DI45" s="32">
        <f t="shared" ca="1" si="32"/>
        <v>4.16</v>
      </c>
      <c r="DJ45" s="32">
        <f t="shared" ca="1" si="32"/>
        <v>41.44</v>
      </c>
      <c r="DK45" s="32">
        <f t="shared" ca="1" si="32"/>
        <v>2.13</v>
      </c>
      <c r="DL45" s="32">
        <f t="shared" ca="1" si="32"/>
        <v>0</v>
      </c>
      <c r="DM45" s="32">
        <f t="shared" ca="1" si="32"/>
        <v>0</v>
      </c>
      <c r="DN45" s="32">
        <f t="shared" ca="1" si="32"/>
        <v>0</v>
      </c>
      <c r="DO45" s="32">
        <f t="shared" ca="1" si="32"/>
        <v>0</v>
      </c>
      <c r="DP45" s="32">
        <f t="shared" ca="1" si="32"/>
        <v>0</v>
      </c>
      <c r="DQ45" s="32">
        <f t="shared" ca="1" si="32"/>
        <v>0</v>
      </c>
      <c r="DR45" s="32">
        <f t="shared" ca="1" si="32"/>
        <v>0</v>
      </c>
      <c r="DS45" s="32">
        <f t="shared" ca="1" si="32"/>
        <v>0</v>
      </c>
      <c r="DT45" s="32">
        <f t="shared" ca="1" si="32"/>
        <v>0</v>
      </c>
      <c r="DU45" s="31">
        <f t="shared" ca="1" si="33"/>
        <v>24.62</v>
      </c>
      <c r="DV45" s="31">
        <f t="shared" ca="1" si="33"/>
        <v>243.79</v>
      </c>
      <c r="DW45" s="31">
        <f t="shared" ca="1" si="33"/>
        <v>12.49</v>
      </c>
      <c r="DX45" s="31">
        <f t="shared" ca="1" si="33"/>
        <v>0</v>
      </c>
      <c r="DY45" s="31">
        <f t="shared" ca="1" si="33"/>
        <v>0</v>
      </c>
      <c r="DZ45" s="31">
        <f t="shared" ca="1" si="33"/>
        <v>0</v>
      </c>
      <c r="EA45" s="31">
        <f t="shared" ca="1" si="33"/>
        <v>0</v>
      </c>
      <c r="EB45" s="31">
        <f t="shared" ca="1" si="33"/>
        <v>0</v>
      </c>
      <c r="EC45" s="31">
        <f t="shared" ca="1" si="33"/>
        <v>0</v>
      </c>
      <c r="ED45" s="31">
        <f t="shared" ca="1" si="33"/>
        <v>0</v>
      </c>
      <c r="EE45" s="31">
        <f t="shared" ca="1" si="33"/>
        <v>0</v>
      </c>
      <c r="EF45" s="31">
        <f t="shared" ca="1" si="33"/>
        <v>0</v>
      </c>
      <c r="EG45" s="32">
        <f t="shared" ca="1" si="34"/>
        <v>111.97999999999999</v>
      </c>
      <c r="EH45" s="32">
        <f t="shared" ca="1" si="34"/>
        <v>1113.97</v>
      </c>
      <c r="EI45" s="32">
        <f t="shared" ca="1" si="34"/>
        <v>57.300000000000011</v>
      </c>
      <c r="EJ45" s="32">
        <f t="shared" ca="1" si="34"/>
        <v>0</v>
      </c>
      <c r="EK45" s="32">
        <f t="shared" ca="1" si="34"/>
        <v>0</v>
      </c>
      <c r="EL45" s="32">
        <f t="shared" ca="1" si="34"/>
        <v>0</v>
      </c>
      <c r="EM45" s="32">
        <f t="shared" ca="1" si="34"/>
        <v>0</v>
      </c>
      <c r="EN45" s="32">
        <f t="shared" ca="1" si="34"/>
        <v>0</v>
      </c>
      <c r="EO45" s="32">
        <f t="shared" ca="1" si="34"/>
        <v>0</v>
      </c>
      <c r="EP45" s="32">
        <f t="shared" ca="1" si="34"/>
        <v>0</v>
      </c>
      <c r="EQ45" s="32">
        <f t="shared" ca="1" si="34"/>
        <v>0</v>
      </c>
      <c r="ER45" s="32">
        <f t="shared" ca="1" si="34"/>
        <v>0</v>
      </c>
    </row>
    <row r="46" spans="1:148" x14ac:dyDescent="0.25">
      <c r="A46" t="s">
        <v>447</v>
      </c>
      <c r="B46" s="1" t="s">
        <v>57</v>
      </c>
      <c r="C46" t="str">
        <f t="shared" ca="1" si="1"/>
        <v>DAI1</v>
      </c>
      <c r="D46" t="str">
        <f t="shared" ca="1" si="2"/>
        <v>Daishowa-Marubeni</v>
      </c>
      <c r="E46" s="51">
        <v>2223.5079999999998</v>
      </c>
      <c r="F46" s="51">
        <v>2049.2359999999999</v>
      </c>
      <c r="G46" s="51">
        <v>2343.7260000000001</v>
      </c>
      <c r="H46" s="51">
        <v>1965.838</v>
      </c>
      <c r="I46" s="51">
        <v>1921.598</v>
      </c>
      <c r="J46" s="51">
        <v>830.39599999999996</v>
      </c>
      <c r="K46" s="51">
        <v>1233.7639999999999</v>
      </c>
      <c r="L46" s="51">
        <v>1575</v>
      </c>
      <c r="M46" s="51">
        <v>969.976</v>
      </c>
      <c r="N46" s="51">
        <v>1074.472</v>
      </c>
      <c r="O46" s="51">
        <v>1517.404</v>
      </c>
      <c r="P46" s="51">
        <v>1912.9459999999999</v>
      </c>
      <c r="Q46" s="32">
        <v>93858.05</v>
      </c>
      <c r="R46" s="32">
        <v>88747.839999999997</v>
      </c>
      <c r="S46" s="32">
        <v>82136.429999999993</v>
      </c>
      <c r="T46" s="32">
        <v>105258.87</v>
      </c>
      <c r="U46" s="32">
        <v>338871.35</v>
      </c>
      <c r="V46" s="32">
        <v>67239.16</v>
      </c>
      <c r="W46" s="32">
        <v>56963.3</v>
      </c>
      <c r="X46" s="32">
        <v>71609.81</v>
      </c>
      <c r="Y46" s="32">
        <v>27933.98</v>
      </c>
      <c r="Z46" s="32">
        <v>35862.6</v>
      </c>
      <c r="AA46" s="32">
        <v>104796.55</v>
      </c>
      <c r="AB46" s="32">
        <v>119674.51</v>
      </c>
      <c r="AC46" s="2">
        <v>-0.38</v>
      </c>
      <c r="AD46" s="2">
        <v>-0.38</v>
      </c>
      <c r="AE46" s="2">
        <v>-0.38</v>
      </c>
      <c r="AF46" s="2">
        <v>-0.38</v>
      </c>
      <c r="AG46" s="2">
        <v>-0.38</v>
      </c>
      <c r="AH46" s="2">
        <v>-0.38</v>
      </c>
      <c r="AI46" s="2">
        <v>-0.38</v>
      </c>
      <c r="AJ46" s="2">
        <v>-0.38</v>
      </c>
      <c r="AK46" s="2">
        <v>-0.38</v>
      </c>
      <c r="AL46" s="2">
        <v>-0.38</v>
      </c>
      <c r="AM46" s="2">
        <v>-0.38</v>
      </c>
      <c r="AN46" s="2">
        <v>-0.38</v>
      </c>
      <c r="AO46" s="33">
        <v>-356.66</v>
      </c>
      <c r="AP46" s="33">
        <v>-337.24</v>
      </c>
      <c r="AQ46" s="33">
        <v>-312.12</v>
      </c>
      <c r="AR46" s="33">
        <v>-399.98</v>
      </c>
      <c r="AS46" s="33">
        <v>-1287.71</v>
      </c>
      <c r="AT46" s="33">
        <v>-255.51</v>
      </c>
      <c r="AU46" s="33">
        <v>-216.46</v>
      </c>
      <c r="AV46" s="33">
        <v>-272.12</v>
      </c>
      <c r="AW46" s="33">
        <v>-106.15</v>
      </c>
      <c r="AX46" s="33">
        <v>-136.28</v>
      </c>
      <c r="AY46" s="33">
        <v>-398.23</v>
      </c>
      <c r="AZ46" s="33">
        <v>-454.76</v>
      </c>
      <c r="BA46" s="31">
        <f t="shared" si="38"/>
        <v>-140.79</v>
      </c>
      <c r="BB46" s="31">
        <f t="shared" si="38"/>
        <v>-133.12</v>
      </c>
      <c r="BC46" s="31">
        <f t="shared" si="38"/>
        <v>-123.2</v>
      </c>
      <c r="BD46" s="31">
        <f t="shared" si="35"/>
        <v>-84.21</v>
      </c>
      <c r="BE46" s="31">
        <f t="shared" si="35"/>
        <v>-271.10000000000002</v>
      </c>
      <c r="BF46" s="31">
        <f t="shared" si="35"/>
        <v>-53.79</v>
      </c>
      <c r="BG46" s="31">
        <f t="shared" si="35"/>
        <v>216.46</v>
      </c>
      <c r="BH46" s="31">
        <f t="shared" si="35"/>
        <v>272.12</v>
      </c>
      <c r="BI46" s="31">
        <f t="shared" si="35"/>
        <v>106.15</v>
      </c>
      <c r="BJ46" s="31">
        <f t="shared" si="35"/>
        <v>172.14</v>
      </c>
      <c r="BK46" s="31">
        <f t="shared" si="35"/>
        <v>503.02</v>
      </c>
      <c r="BL46" s="31">
        <f t="shared" si="35"/>
        <v>574.44000000000005</v>
      </c>
      <c r="BM46" s="6">
        <f t="shared" ca="1" si="36"/>
        <v>-2.58E-2</v>
      </c>
      <c r="BN46" s="6">
        <f t="shared" ca="1" si="36"/>
        <v>-2.58E-2</v>
      </c>
      <c r="BO46" s="6">
        <f t="shared" ca="1" si="36"/>
        <v>-2.58E-2</v>
      </c>
      <c r="BP46" s="6">
        <f t="shared" ca="1" si="36"/>
        <v>-2.58E-2</v>
      </c>
      <c r="BQ46" s="6">
        <f t="shared" ca="1" si="36"/>
        <v>-2.58E-2</v>
      </c>
      <c r="BR46" s="6">
        <f t="shared" ca="1" si="36"/>
        <v>-2.58E-2</v>
      </c>
      <c r="BS46" s="6">
        <f t="shared" ca="1" si="36"/>
        <v>-2.58E-2</v>
      </c>
      <c r="BT46" s="6">
        <f t="shared" ca="1" si="36"/>
        <v>-2.58E-2</v>
      </c>
      <c r="BU46" s="6">
        <f t="shared" ca="1" si="36"/>
        <v>-2.58E-2</v>
      </c>
      <c r="BV46" s="6">
        <f t="shared" ca="1" si="36"/>
        <v>-2.58E-2</v>
      </c>
      <c r="BW46" s="6">
        <f t="shared" ca="1" si="36"/>
        <v>-2.58E-2</v>
      </c>
      <c r="BX46" s="6">
        <f t="shared" ca="1" si="36"/>
        <v>-2.58E-2</v>
      </c>
      <c r="BY46" s="31">
        <f t="shared" ca="1" si="31"/>
        <v>-2421.54</v>
      </c>
      <c r="BZ46" s="31">
        <f t="shared" ca="1" si="31"/>
        <v>-2289.69</v>
      </c>
      <c r="CA46" s="31">
        <f t="shared" ca="1" si="31"/>
        <v>-2119.12</v>
      </c>
      <c r="CB46" s="31">
        <f t="shared" ca="1" si="30"/>
        <v>-2715.68</v>
      </c>
      <c r="CC46" s="31">
        <f t="shared" ca="1" si="30"/>
        <v>-8742.8799999999992</v>
      </c>
      <c r="CD46" s="31">
        <f t="shared" ca="1" si="30"/>
        <v>-1734.77</v>
      </c>
      <c r="CE46" s="31">
        <f t="shared" ca="1" si="30"/>
        <v>-1469.65</v>
      </c>
      <c r="CF46" s="31">
        <f t="shared" ca="1" si="30"/>
        <v>-1847.53</v>
      </c>
      <c r="CG46" s="31">
        <f t="shared" ca="1" si="30"/>
        <v>-720.7</v>
      </c>
      <c r="CH46" s="31">
        <f t="shared" ca="1" si="30"/>
        <v>-925.26</v>
      </c>
      <c r="CI46" s="31">
        <f t="shared" ca="1" si="30"/>
        <v>-2703.75</v>
      </c>
      <c r="CJ46" s="31">
        <f t="shared" ca="1" si="30"/>
        <v>-3087.6</v>
      </c>
      <c r="CK46" s="32">
        <f t="shared" ca="1" si="39"/>
        <v>187.72</v>
      </c>
      <c r="CL46" s="32">
        <f t="shared" ca="1" si="39"/>
        <v>177.5</v>
      </c>
      <c r="CM46" s="32">
        <f t="shared" ca="1" si="39"/>
        <v>164.27</v>
      </c>
      <c r="CN46" s="32">
        <f t="shared" ca="1" si="37"/>
        <v>210.52</v>
      </c>
      <c r="CO46" s="32">
        <f t="shared" ca="1" si="37"/>
        <v>677.74</v>
      </c>
      <c r="CP46" s="32">
        <f t="shared" ca="1" si="37"/>
        <v>134.47999999999999</v>
      </c>
      <c r="CQ46" s="32">
        <f t="shared" ca="1" si="37"/>
        <v>113.93</v>
      </c>
      <c r="CR46" s="32">
        <f t="shared" ca="1" si="37"/>
        <v>143.22</v>
      </c>
      <c r="CS46" s="32">
        <f t="shared" ca="1" si="37"/>
        <v>55.87</v>
      </c>
      <c r="CT46" s="32">
        <f t="shared" ca="1" si="37"/>
        <v>71.73</v>
      </c>
      <c r="CU46" s="32">
        <f t="shared" ca="1" si="37"/>
        <v>209.59</v>
      </c>
      <c r="CV46" s="32">
        <f t="shared" ca="1" si="37"/>
        <v>239.35</v>
      </c>
      <c r="CW46" s="31">
        <f t="shared" ref="CW46:DB96" ca="1" si="41">BY46+CK46-AO46-BA46</f>
        <v>-1736.3700000000001</v>
      </c>
      <c r="CX46" s="31">
        <f t="shared" ca="1" si="41"/>
        <v>-1641.83</v>
      </c>
      <c r="CY46" s="31">
        <f t="shared" ca="1" si="41"/>
        <v>-1519.53</v>
      </c>
      <c r="CZ46" s="31">
        <f t="shared" ca="1" si="40"/>
        <v>-2020.9699999999998</v>
      </c>
      <c r="DA46" s="31">
        <f t="shared" ca="1" si="40"/>
        <v>-6506.329999999999</v>
      </c>
      <c r="DB46" s="31">
        <f t="shared" ca="1" si="40"/>
        <v>-1290.99</v>
      </c>
      <c r="DC46" s="31">
        <f t="shared" ca="1" si="40"/>
        <v>-1355.72</v>
      </c>
      <c r="DD46" s="31">
        <f t="shared" ca="1" si="40"/>
        <v>-1704.31</v>
      </c>
      <c r="DE46" s="31">
        <f t="shared" ca="1" si="40"/>
        <v>-664.83</v>
      </c>
      <c r="DF46" s="31">
        <f t="shared" ca="1" si="40"/>
        <v>-889.39</v>
      </c>
      <c r="DG46" s="31">
        <f t="shared" ca="1" si="40"/>
        <v>-2598.9499999999998</v>
      </c>
      <c r="DH46" s="31">
        <f t="shared" ca="1" si="40"/>
        <v>-2967.93</v>
      </c>
      <c r="DI46" s="32">
        <f t="shared" ca="1" si="32"/>
        <v>-86.82</v>
      </c>
      <c r="DJ46" s="32">
        <f t="shared" ca="1" si="32"/>
        <v>-82.09</v>
      </c>
      <c r="DK46" s="32">
        <f t="shared" ca="1" si="32"/>
        <v>-75.98</v>
      </c>
      <c r="DL46" s="32">
        <f t="shared" ca="1" si="32"/>
        <v>-101.05</v>
      </c>
      <c r="DM46" s="32">
        <f t="shared" ca="1" si="32"/>
        <v>-325.32</v>
      </c>
      <c r="DN46" s="32">
        <f t="shared" ca="1" si="32"/>
        <v>-64.55</v>
      </c>
      <c r="DO46" s="32">
        <f t="shared" ca="1" si="32"/>
        <v>-67.790000000000006</v>
      </c>
      <c r="DP46" s="32">
        <f t="shared" ca="1" si="32"/>
        <v>-85.22</v>
      </c>
      <c r="DQ46" s="32">
        <f t="shared" ca="1" si="32"/>
        <v>-33.24</v>
      </c>
      <c r="DR46" s="32">
        <f t="shared" ca="1" si="32"/>
        <v>-44.47</v>
      </c>
      <c r="DS46" s="32">
        <f t="shared" ca="1" si="32"/>
        <v>-129.94999999999999</v>
      </c>
      <c r="DT46" s="32">
        <f t="shared" ca="1" si="32"/>
        <v>-148.4</v>
      </c>
      <c r="DU46" s="31">
        <f t="shared" ca="1" si="33"/>
        <v>-513.74</v>
      </c>
      <c r="DV46" s="31">
        <f t="shared" ca="1" si="33"/>
        <v>-482.98</v>
      </c>
      <c r="DW46" s="31">
        <f t="shared" ca="1" si="33"/>
        <v>-444.67</v>
      </c>
      <c r="DX46" s="31">
        <f t="shared" ca="1" si="33"/>
        <v>-587.98</v>
      </c>
      <c r="DY46" s="31">
        <f t="shared" ca="1" si="33"/>
        <v>-1882.24</v>
      </c>
      <c r="DZ46" s="31">
        <f t="shared" ca="1" si="33"/>
        <v>-371.28</v>
      </c>
      <c r="EA46" s="31">
        <f t="shared" ca="1" si="33"/>
        <v>-387.39</v>
      </c>
      <c r="EB46" s="31">
        <f t="shared" ca="1" si="33"/>
        <v>-483.38</v>
      </c>
      <c r="EC46" s="31">
        <f t="shared" ca="1" si="33"/>
        <v>-187.15</v>
      </c>
      <c r="ED46" s="31">
        <f t="shared" ca="1" si="33"/>
        <v>-248.35</v>
      </c>
      <c r="EE46" s="31">
        <f t="shared" ca="1" si="33"/>
        <v>-719.66</v>
      </c>
      <c r="EF46" s="31">
        <f t="shared" ca="1" si="33"/>
        <v>-815.12</v>
      </c>
      <c r="EG46" s="32">
        <f t="shared" ca="1" si="34"/>
        <v>-2336.9300000000003</v>
      </c>
      <c r="EH46" s="32">
        <f t="shared" ca="1" si="34"/>
        <v>-2206.8999999999996</v>
      </c>
      <c r="EI46" s="32">
        <f t="shared" ca="1" si="34"/>
        <v>-2040.18</v>
      </c>
      <c r="EJ46" s="32">
        <f t="shared" ca="1" si="34"/>
        <v>-2710</v>
      </c>
      <c r="EK46" s="32">
        <f t="shared" ca="1" si="34"/>
        <v>-8713.89</v>
      </c>
      <c r="EL46" s="32">
        <f t="shared" ca="1" si="34"/>
        <v>-1726.82</v>
      </c>
      <c r="EM46" s="32">
        <f t="shared" ca="1" si="34"/>
        <v>-1810.9</v>
      </c>
      <c r="EN46" s="32">
        <f t="shared" ca="1" si="34"/>
        <v>-2272.91</v>
      </c>
      <c r="EO46" s="32">
        <f t="shared" ca="1" si="34"/>
        <v>-885.22</v>
      </c>
      <c r="EP46" s="32">
        <f t="shared" ca="1" si="34"/>
        <v>-1182.21</v>
      </c>
      <c r="EQ46" s="32">
        <f t="shared" ca="1" si="34"/>
        <v>-3448.5599999999995</v>
      </c>
      <c r="ER46" s="32">
        <f t="shared" ca="1" si="34"/>
        <v>-3931.45</v>
      </c>
    </row>
    <row r="47" spans="1:148" x14ac:dyDescent="0.25">
      <c r="A47" t="s">
        <v>448</v>
      </c>
      <c r="B47" s="1" t="s">
        <v>58</v>
      </c>
      <c r="C47" t="str">
        <f t="shared" ca="1" si="1"/>
        <v>DOWGEN15M</v>
      </c>
      <c r="D47" t="str">
        <f t="shared" ca="1" si="2"/>
        <v>Dow Hydrocarbon Industrial Complex</v>
      </c>
      <c r="E47" s="51">
        <v>39303.742138499998</v>
      </c>
      <c r="F47" s="51">
        <v>35899.197095000003</v>
      </c>
      <c r="G47" s="51">
        <v>35009.787836000003</v>
      </c>
      <c r="H47" s="51">
        <v>47116.224911999998</v>
      </c>
      <c r="I47" s="51">
        <v>53075.755257999997</v>
      </c>
      <c r="J47" s="51">
        <v>36777.303629200003</v>
      </c>
      <c r="K47" s="51">
        <v>40630.503392099999</v>
      </c>
      <c r="L47" s="51">
        <v>33118.011855299999</v>
      </c>
      <c r="M47" s="51">
        <v>35873.382534900004</v>
      </c>
      <c r="N47" s="51">
        <v>43354.177422499997</v>
      </c>
      <c r="O47" s="51">
        <v>34182.1902262</v>
      </c>
      <c r="P47" s="51">
        <v>34727.608769899998</v>
      </c>
      <c r="Q47" s="32">
        <v>1925263.59</v>
      </c>
      <c r="R47" s="32">
        <v>1764872.12</v>
      </c>
      <c r="S47" s="32">
        <v>1547872.42</v>
      </c>
      <c r="T47" s="32">
        <v>2605634</v>
      </c>
      <c r="U47" s="32">
        <v>8863425.25</v>
      </c>
      <c r="V47" s="32">
        <v>2898167.49</v>
      </c>
      <c r="W47" s="32">
        <v>2047900.53</v>
      </c>
      <c r="X47" s="32">
        <v>1368905.26</v>
      </c>
      <c r="Y47" s="32">
        <v>1179938.48</v>
      </c>
      <c r="Z47" s="32">
        <v>1511160.07</v>
      </c>
      <c r="AA47" s="32">
        <v>2685576.46</v>
      </c>
      <c r="AB47" s="32">
        <v>3429142.27</v>
      </c>
      <c r="AC47" s="2">
        <v>4.01</v>
      </c>
      <c r="AD47" s="2">
        <v>4.01</v>
      </c>
      <c r="AE47" s="2">
        <v>4.01</v>
      </c>
      <c r="AF47" s="2">
        <v>4.01</v>
      </c>
      <c r="AG47" s="2">
        <v>4.01</v>
      </c>
      <c r="AH47" s="2">
        <v>4.01</v>
      </c>
      <c r="AI47" s="2">
        <v>4.01</v>
      </c>
      <c r="AJ47" s="2">
        <v>4.01</v>
      </c>
      <c r="AK47" s="2">
        <v>4.01</v>
      </c>
      <c r="AL47" s="2">
        <v>4.01</v>
      </c>
      <c r="AM47" s="2">
        <v>4.01</v>
      </c>
      <c r="AN47" s="2">
        <v>4.01</v>
      </c>
      <c r="AO47" s="33">
        <v>77203.070000000007</v>
      </c>
      <c r="AP47" s="33">
        <v>70771.37</v>
      </c>
      <c r="AQ47" s="33">
        <v>62069.68</v>
      </c>
      <c r="AR47" s="33">
        <v>104485.92</v>
      </c>
      <c r="AS47" s="33">
        <v>355423.35</v>
      </c>
      <c r="AT47" s="33">
        <v>116216.52</v>
      </c>
      <c r="AU47" s="33">
        <v>82120.81</v>
      </c>
      <c r="AV47" s="33">
        <v>54893.1</v>
      </c>
      <c r="AW47" s="33">
        <v>47315.53</v>
      </c>
      <c r="AX47" s="33">
        <v>60597.52</v>
      </c>
      <c r="AY47" s="33">
        <v>107691.62</v>
      </c>
      <c r="AZ47" s="33">
        <v>137508.60999999999</v>
      </c>
      <c r="BA47" s="31">
        <f t="shared" si="38"/>
        <v>-2887.9</v>
      </c>
      <c r="BB47" s="31">
        <f t="shared" si="38"/>
        <v>-2647.31</v>
      </c>
      <c r="BC47" s="31">
        <f t="shared" si="38"/>
        <v>-2321.81</v>
      </c>
      <c r="BD47" s="31">
        <f t="shared" si="35"/>
        <v>-2084.5100000000002</v>
      </c>
      <c r="BE47" s="31">
        <f t="shared" si="35"/>
        <v>-7090.74</v>
      </c>
      <c r="BF47" s="31">
        <f t="shared" si="35"/>
        <v>-2318.5300000000002</v>
      </c>
      <c r="BG47" s="31">
        <f t="shared" si="35"/>
        <v>7782.02</v>
      </c>
      <c r="BH47" s="31">
        <f t="shared" si="35"/>
        <v>5201.84</v>
      </c>
      <c r="BI47" s="31">
        <f t="shared" si="35"/>
        <v>4483.7700000000004</v>
      </c>
      <c r="BJ47" s="31">
        <f t="shared" si="35"/>
        <v>7253.57</v>
      </c>
      <c r="BK47" s="31">
        <f t="shared" si="35"/>
        <v>12890.77</v>
      </c>
      <c r="BL47" s="31">
        <f t="shared" si="35"/>
        <v>16459.88</v>
      </c>
      <c r="BM47" s="6">
        <f t="shared" ca="1" si="36"/>
        <v>6.2E-2</v>
      </c>
      <c r="BN47" s="6">
        <f t="shared" ca="1" si="36"/>
        <v>6.2E-2</v>
      </c>
      <c r="BO47" s="6">
        <f t="shared" ca="1" si="36"/>
        <v>6.2E-2</v>
      </c>
      <c r="BP47" s="6">
        <f t="shared" ca="1" si="36"/>
        <v>6.2E-2</v>
      </c>
      <c r="BQ47" s="6">
        <f t="shared" ca="1" si="36"/>
        <v>6.2E-2</v>
      </c>
      <c r="BR47" s="6">
        <f t="shared" ca="1" si="36"/>
        <v>6.2E-2</v>
      </c>
      <c r="BS47" s="6">
        <f t="shared" ca="1" si="36"/>
        <v>6.2E-2</v>
      </c>
      <c r="BT47" s="6">
        <f t="shared" ca="1" si="36"/>
        <v>6.2E-2</v>
      </c>
      <c r="BU47" s="6">
        <f t="shared" ca="1" si="36"/>
        <v>6.2E-2</v>
      </c>
      <c r="BV47" s="6">
        <f t="shared" ca="1" si="36"/>
        <v>6.2E-2</v>
      </c>
      <c r="BW47" s="6">
        <f t="shared" ca="1" si="36"/>
        <v>6.2E-2</v>
      </c>
      <c r="BX47" s="6">
        <f t="shared" ca="1" si="36"/>
        <v>6.2E-2</v>
      </c>
      <c r="BY47" s="31">
        <f t="shared" ca="1" si="31"/>
        <v>119366.34</v>
      </c>
      <c r="BZ47" s="31">
        <f t="shared" ca="1" si="31"/>
        <v>109422.07</v>
      </c>
      <c r="CA47" s="31">
        <f t="shared" ca="1" si="31"/>
        <v>95968.09</v>
      </c>
      <c r="CB47" s="31">
        <f t="shared" ca="1" si="30"/>
        <v>161549.31</v>
      </c>
      <c r="CC47" s="31">
        <f t="shared" ca="1" si="30"/>
        <v>549532.37</v>
      </c>
      <c r="CD47" s="31">
        <f t="shared" ca="1" si="30"/>
        <v>179686.38</v>
      </c>
      <c r="CE47" s="31">
        <f t="shared" ca="1" si="30"/>
        <v>126969.83</v>
      </c>
      <c r="CF47" s="31">
        <f t="shared" ca="1" si="30"/>
        <v>84872.13</v>
      </c>
      <c r="CG47" s="31">
        <f t="shared" ca="1" si="30"/>
        <v>73156.19</v>
      </c>
      <c r="CH47" s="31">
        <f t="shared" ca="1" si="30"/>
        <v>93691.92</v>
      </c>
      <c r="CI47" s="31">
        <f t="shared" ca="1" si="30"/>
        <v>166505.74</v>
      </c>
      <c r="CJ47" s="31">
        <f t="shared" ca="1" si="30"/>
        <v>212606.82</v>
      </c>
      <c r="CK47" s="32">
        <f t="shared" ca="1" si="39"/>
        <v>3850.53</v>
      </c>
      <c r="CL47" s="32">
        <f t="shared" ca="1" si="39"/>
        <v>3529.74</v>
      </c>
      <c r="CM47" s="32">
        <f t="shared" ca="1" si="39"/>
        <v>3095.74</v>
      </c>
      <c r="CN47" s="32">
        <f t="shared" ca="1" si="37"/>
        <v>5211.2700000000004</v>
      </c>
      <c r="CO47" s="32">
        <f t="shared" ca="1" si="37"/>
        <v>17726.849999999999</v>
      </c>
      <c r="CP47" s="32">
        <f t="shared" ca="1" si="37"/>
        <v>5796.33</v>
      </c>
      <c r="CQ47" s="32">
        <f t="shared" ca="1" si="37"/>
        <v>4095.8</v>
      </c>
      <c r="CR47" s="32">
        <f t="shared" ca="1" si="37"/>
        <v>2737.81</v>
      </c>
      <c r="CS47" s="32">
        <f t="shared" ca="1" si="37"/>
        <v>2359.88</v>
      </c>
      <c r="CT47" s="32">
        <f t="shared" ca="1" si="37"/>
        <v>3022.32</v>
      </c>
      <c r="CU47" s="32">
        <f t="shared" ca="1" si="37"/>
        <v>5371.15</v>
      </c>
      <c r="CV47" s="32">
        <f t="shared" ca="1" si="37"/>
        <v>6858.28</v>
      </c>
      <c r="CW47" s="31">
        <f t="shared" ca="1" si="41"/>
        <v>48901.69999999999</v>
      </c>
      <c r="CX47" s="31">
        <f t="shared" ca="1" si="41"/>
        <v>44827.750000000015</v>
      </c>
      <c r="CY47" s="31">
        <f t="shared" ca="1" si="41"/>
        <v>39315.96</v>
      </c>
      <c r="CZ47" s="31">
        <f t="shared" ca="1" si="40"/>
        <v>64359.169999999991</v>
      </c>
      <c r="DA47" s="31">
        <f t="shared" ca="1" si="40"/>
        <v>218926.61</v>
      </c>
      <c r="DB47" s="31">
        <f t="shared" ca="1" si="40"/>
        <v>71584.719999999987</v>
      </c>
      <c r="DC47" s="31">
        <f t="shared" ca="1" si="40"/>
        <v>41162.800000000003</v>
      </c>
      <c r="DD47" s="31">
        <f t="shared" ca="1" si="40"/>
        <v>27515.000000000004</v>
      </c>
      <c r="DE47" s="31">
        <f t="shared" ca="1" si="40"/>
        <v>23716.770000000008</v>
      </c>
      <c r="DF47" s="31">
        <f t="shared" ca="1" si="40"/>
        <v>28863.150000000009</v>
      </c>
      <c r="DG47" s="31">
        <f t="shared" ca="1" si="40"/>
        <v>51294.499999999985</v>
      </c>
      <c r="DH47" s="31">
        <f t="shared" ca="1" si="40"/>
        <v>65496.610000000015</v>
      </c>
      <c r="DI47" s="32">
        <f t="shared" ca="1" si="32"/>
        <v>2445.09</v>
      </c>
      <c r="DJ47" s="32">
        <f t="shared" ca="1" si="32"/>
        <v>2241.39</v>
      </c>
      <c r="DK47" s="32">
        <f t="shared" ca="1" si="32"/>
        <v>1965.8</v>
      </c>
      <c r="DL47" s="32">
        <f t="shared" ca="1" si="32"/>
        <v>3217.96</v>
      </c>
      <c r="DM47" s="32">
        <f t="shared" ca="1" si="32"/>
        <v>10946.33</v>
      </c>
      <c r="DN47" s="32">
        <f t="shared" ca="1" si="32"/>
        <v>3579.24</v>
      </c>
      <c r="DO47" s="32">
        <f t="shared" ca="1" si="32"/>
        <v>2058.14</v>
      </c>
      <c r="DP47" s="32">
        <f t="shared" ca="1" si="32"/>
        <v>1375.75</v>
      </c>
      <c r="DQ47" s="32">
        <f t="shared" ca="1" si="32"/>
        <v>1185.8399999999999</v>
      </c>
      <c r="DR47" s="32">
        <f t="shared" ca="1" si="32"/>
        <v>1443.16</v>
      </c>
      <c r="DS47" s="32">
        <f t="shared" ca="1" si="32"/>
        <v>2564.73</v>
      </c>
      <c r="DT47" s="32">
        <f t="shared" ca="1" si="32"/>
        <v>3274.83</v>
      </c>
      <c r="DU47" s="31">
        <f t="shared" ca="1" si="33"/>
        <v>14468.49</v>
      </c>
      <c r="DV47" s="31">
        <f t="shared" ca="1" si="33"/>
        <v>13186.99</v>
      </c>
      <c r="DW47" s="31">
        <f t="shared" ca="1" si="33"/>
        <v>11505.26</v>
      </c>
      <c r="DX47" s="31">
        <f t="shared" ca="1" si="33"/>
        <v>18724.48</v>
      </c>
      <c r="DY47" s="31">
        <f t="shared" ca="1" si="33"/>
        <v>63334.04</v>
      </c>
      <c r="DZ47" s="31">
        <f t="shared" ca="1" si="33"/>
        <v>20587.400000000001</v>
      </c>
      <c r="EA47" s="31">
        <f t="shared" ca="1" si="33"/>
        <v>11762.09</v>
      </c>
      <c r="EB47" s="31">
        <f t="shared" ca="1" si="33"/>
        <v>7803.87</v>
      </c>
      <c r="EC47" s="31">
        <f t="shared" ca="1" si="33"/>
        <v>6676.25</v>
      </c>
      <c r="ED47" s="31">
        <f t="shared" ca="1" si="33"/>
        <v>8059.71</v>
      </c>
      <c r="EE47" s="31">
        <f t="shared" ca="1" si="33"/>
        <v>14203.6</v>
      </c>
      <c r="EF47" s="31">
        <f t="shared" ca="1" si="33"/>
        <v>17988.169999999998</v>
      </c>
      <c r="EG47" s="32">
        <f t="shared" ca="1" si="34"/>
        <v>65815.28</v>
      </c>
      <c r="EH47" s="32">
        <f t="shared" ca="1" si="34"/>
        <v>60256.130000000012</v>
      </c>
      <c r="EI47" s="32">
        <f t="shared" ca="1" si="34"/>
        <v>52787.020000000004</v>
      </c>
      <c r="EJ47" s="32">
        <f t="shared" ca="1" si="34"/>
        <v>86301.609999999986</v>
      </c>
      <c r="EK47" s="32">
        <f t="shared" ca="1" si="34"/>
        <v>293206.98</v>
      </c>
      <c r="EL47" s="32">
        <f t="shared" ca="1" si="34"/>
        <v>95751.359999999986</v>
      </c>
      <c r="EM47" s="32">
        <f t="shared" ca="1" si="34"/>
        <v>54983.03</v>
      </c>
      <c r="EN47" s="32">
        <f t="shared" ca="1" si="34"/>
        <v>36694.620000000003</v>
      </c>
      <c r="EO47" s="32">
        <f t="shared" ca="1" si="34"/>
        <v>31578.860000000008</v>
      </c>
      <c r="EP47" s="32">
        <f t="shared" ca="1" si="34"/>
        <v>38366.020000000011</v>
      </c>
      <c r="EQ47" s="32">
        <f t="shared" ca="1" si="34"/>
        <v>68062.829999999987</v>
      </c>
      <c r="ER47" s="32">
        <f t="shared" ca="1" si="34"/>
        <v>86759.610000000015</v>
      </c>
    </row>
    <row r="48" spans="1:148" x14ac:dyDescent="0.25">
      <c r="A48" t="s">
        <v>449</v>
      </c>
      <c r="B48" s="1" t="s">
        <v>32</v>
      </c>
      <c r="C48" t="str">
        <f t="shared" ca="1" si="1"/>
        <v>DRW1</v>
      </c>
      <c r="D48" t="str">
        <f t="shared" ca="1" si="2"/>
        <v>Drywood #1</v>
      </c>
      <c r="E48" s="51">
        <v>25.457000000000001</v>
      </c>
      <c r="F48" s="51">
        <v>7.2070999999999996</v>
      </c>
      <c r="G48" s="51">
        <v>112.027</v>
      </c>
      <c r="H48" s="51">
        <v>374.85219999999998</v>
      </c>
      <c r="I48" s="51">
        <v>995.34230000000002</v>
      </c>
      <c r="J48" s="51">
        <v>422.46480000000003</v>
      </c>
      <c r="K48" s="51">
        <v>233.1978</v>
      </c>
      <c r="L48" s="51">
        <v>250.75129999999999</v>
      </c>
      <c r="M48" s="51">
        <v>34.893300000000004</v>
      </c>
      <c r="N48" s="51">
        <v>123.2937</v>
      </c>
      <c r="O48" s="51">
        <v>155.95910000000001</v>
      </c>
      <c r="P48" s="51">
        <v>483.14640000000003</v>
      </c>
      <c r="Q48" s="32">
        <v>2186.86</v>
      </c>
      <c r="R48" s="32">
        <v>940.17</v>
      </c>
      <c r="S48" s="32">
        <v>18410.37</v>
      </c>
      <c r="T48" s="32">
        <v>50144.56</v>
      </c>
      <c r="U48" s="32">
        <v>390897.35</v>
      </c>
      <c r="V48" s="32">
        <v>91084.2</v>
      </c>
      <c r="W48" s="32">
        <v>36692.06</v>
      </c>
      <c r="X48" s="32">
        <v>25592</v>
      </c>
      <c r="Y48" s="32">
        <v>4483.2</v>
      </c>
      <c r="Z48" s="32">
        <v>11053.49</v>
      </c>
      <c r="AA48" s="32">
        <v>39019.57</v>
      </c>
      <c r="AB48" s="32">
        <v>110585.83</v>
      </c>
      <c r="AC48" s="2">
        <v>1.74</v>
      </c>
      <c r="AD48" s="2">
        <v>1.74</v>
      </c>
      <c r="AE48" s="2">
        <v>1.74</v>
      </c>
      <c r="AF48" s="2">
        <v>1.74</v>
      </c>
      <c r="AG48" s="2">
        <v>1.74</v>
      </c>
      <c r="AH48" s="2">
        <v>1.74</v>
      </c>
      <c r="AI48" s="2">
        <v>1.74</v>
      </c>
      <c r="AJ48" s="2">
        <v>1.74</v>
      </c>
      <c r="AK48" s="2">
        <v>1.74</v>
      </c>
      <c r="AL48" s="2">
        <v>1.74</v>
      </c>
      <c r="AM48" s="2">
        <v>1.74</v>
      </c>
      <c r="AN48" s="2">
        <v>1.74</v>
      </c>
      <c r="AO48" s="33">
        <v>38.049999999999997</v>
      </c>
      <c r="AP48" s="33">
        <v>16.36</v>
      </c>
      <c r="AQ48" s="33">
        <v>320.33999999999997</v>
      </c>
      <c r="AR48" s="33">
        <v>872.52</v>
      </c>
      <c r="AS48" s="33">
        <v>6801.61</v>
      </c>
      <c r="AT48" s="33">
        <v>1584.87</v>
      </c>
      <c r="AU48" s="33">
        <v>638.44000000000005</v>
      </c>
      <c r="AV48" s="33">
        <v>445.3</v>
      </c>
      <c r="AW48" s="33">
        <v>78.010000000000005</v>
      </c>
      <c r="AX48" s="33">
        <v>192.33</v>
      </c>
      <c r="AY48" s="33">
        <v>678.94</v>
      </c>
      <c r="AZ48" s="33">
        <v>1924.19</v>
      </c>
      <c r="BA48" s="31">
        <f t="shared" si="38"/>
        <v>-3.28</v>
      </c>
      <c r="BB48" s="31">
        <f t="shared" si="38"/>
        <v>-1.41</v>
      </c>
      <c r="BC48" s="31">
        <f t="shared" si="38"/>
        <v>-27.62</v>
      </c>
      <c r="BD48" s="31">
        <f t="shared" si="35"/>
        <v>-40.119999999999997</v>
      </c>
      <c r="BE48" s="31">
        <f t="shared" si="35"/>
        <v>-312.72000000000003</v>
      </c>
      <c r="BF48" s="31">
        <f t="shared" si="35"/>
        <v>-72.87</v>
      </c>
      <c r="BG48" s="31">
        <f t="shared" si="35"/>
        <v>139.43</v>
      </c>
      <c r="BH48" s="31">
        <f t="shared" si="35"/>
        <v>97.25</v>
      </c>
      <c r="BI48" s="31">
        <f t="shared" si="35"/>
        <v>17.04</v>
      </c>
      <c r="BJ48" s="31">
        <f t="shared" si="35"/>
        <v>53.06</v>
      </c>
      <c r="BK48" s="31">
        <f t="shared" si="35"/>
        <v>187.29</v>
      </c>
      <c r="BL48" s="31">
        <f t="shared" si="35"/>
        <v>530.80999999999995</v>
      </c>
      <c r="BM48" s="6">
        <f t="shared" ca="1" si="36"/>
        <v>5.8999999999999999E-3</v>
      </c>
      <c r="BN48" s="6">
        <f t="shared" ca="1" si="36"/>
        <v>5.8999999999999999E-3</v>
      </c>
      <c r="BO48" s="6">
        <f t="shared" ca="1" si="36"/>
        <v>5.8999999999999999E-3</v>
      </c>
      <c r="BP48" s="6">
        <f t="shared" ca="1" si="36"/>
        <v>5.8999999999999999E-3</v>
      </c>
      <c r="BQ48" s="6">
        <f t="shared" ca="1" si="36"/>
        <v>5.8999999999999999E-3</v>
      </c>
      <c r="BR48" s="6">
        <f t="shared" ca="1" si="36"/>
        <v>5.8999999999999999E-3</v>
      </c>
      <c r="BS48" s="6">
        <f t="shared" ca="1" si="36"/>
        <v>5.8999999999999999E-3</v>
      </c>
      <c r="BT48" s="6">
        <f t="shared" ca="1" si="36"/>
        <v>5.8999999999999999E-3</v>
      </c>
      <c r="BU48" s="6">
        <f t="shared" ca="1" si="36"/>
        <v>5.8999999999999999E-3</v>
      </c>
      <c r="BV48" s="6">
        <f t="shared" ca="1" si="36"/>
        <v>5.8999999999999999E-3</v>
      </c>
      <c r="BW48" s="6">
        <f t="shared" ca="1" si="36"/>
        <v>5.8999999999999999E-3</v>
      </c>
      <c r="BX48" s="6">
        <f t="shared" ca="1" si="36"/>
        <v>5.8999999999999999E-3</v>
      </c>
      <c r="BY48" s="31">
        <f t="shared" ca="1" si="31"/>
        <v>12.9</v>
      </c>
      <c r="BZ48" s="31">
        <f t="shared" ca="1" si="31"/>
        <v>5.55</v>
      </c>
      <c r="CA48" s="31">
        <f t="shared" ca="1" si="31"/>
        <v>108.62</v>
      </c>
      <c r="CB48" s="31">
        <f t="shared" ca="1" si="30"/>
        <v>295.85000000000002</v>
      </c>
      <c r="CC48" s="31">
        <f t="shared" ca="1" si="30"/>
        <v>2306.29</v>
      </c>
      <c r="CD48" s="31">
        <f t="shared" ca="1" si="30"/>
        <v>537.4</v>
      </c>
      <c r="CE48" s="31">
        <f t="shared" ca="1" si="30"/>
        <v>216.48</v>
      </c>
      <c r="CF48" s="31">
        <f t="shared" ca="1" si="30"/>
        <v>150.99</v>
      </c>
      <c r="CG48" s="31">
        <f t="shared" ca="1" si="30"/>
        <v>26.45</v>
      </c>
      <c r="CH48" s="31">
        <f t="shared" ca="1" si="30"/>
        <v>65.22</v>
      </c>
      <c r="CI48" s="31">
        <f t="shared" ca="1" si="30"/>
        <v>230.22</v>
      </c>
      <c r="CJ48" s="31">
        <f t="shared" ca="1" si="30"/>
        <v>652.46</v>
      </c>
      <c r="CK48" s="32">
        <f t="shared" ca="1" si="39"/>
        <v>4.37</v>
      </c>
      <c r="CL48" s="32">
        <f t="shared" ca="1" si="39"/>
        <v>1.88</v>
      </c>
      <c r="CM48" s="32">
        <f t="shared" ca="1" si="39"/>
        <v>36.82</v>
      </c>
      <c r="CN48" s="32">
        <f t="shared" ca="1" si="37"/>
        <v>100.29</v>
      </c>
      <c r="CO48" s="32">
        <f t="shared" ca="1" si="37"/>
        <v>781.79</v>
      </c>
      <c r="CP48" s="32">
        <f t="shared" ca="1" si="37"/>
        <v>182.17</v>
      </c>
      <c r="CQ48" s="32">
        <f t="shared" ca="1" si="37"/>
        <v>73.38</v>
      </c>
      <c r="CR48" s="32">
        <f t="shared" ca="1" si="37"/>
        <v>51.18</v>
      </c>
      <c r="CS48" s="32">
        <f t="shared" ca="1" si="37"/>
        <v>8.9700000000000006</v>
      </c>
      <c r="CT48" s="32">
        <f t="shared" ca="1" si="37"/>
        <v>22.11</v>
      </c>
      <c r="CU48" s="32">
        <f t="shared" ca="1" si="37"/>
        <v>78.040000000000006</v>
      </c>
      <c r="CV48" s="32">
        <f t="shared" ca="1" si="37"/>
        <v>221.17</v>
      </c>
      <c r="CW48" s="31">
        <f t="shared" ca="1" si="41"/>
        <v>-17.499999999999996</v>
      </c>
      <c r="CX48" s="31">
        <f t="shared" ca="1" si="41"/>
        <v>-7.52</v>
      </c>
      <c r="CY48" s="31">
        <f t="shared" ca="1" si="41"/>
        <v>-147.27999999999997</v>
      </c>
      <c r="CZ48" s="31">
        <f t="shared" ca="1" si="40"/>
        <v>-436.25999999999993</v>
      </c>
      <c r="DA48" s="31">
        <f t="shared" ca="1" si="40"/>
        <v>-3400.8099999999995</v>
      </c>
      <c r="DB48" s="31">
        <f t="shared" ca="1" si="40"/>
        <v>-792.43</v>
      </c>
      <c r="DC48" s="31">
        <f t="shared" ca="1" si="40"/>
        <v>-488.01000000000005</v>
      </c>
      <c r="DD48" s="31">
        <f t="shared" ca="1" si="40"/>
        <v>-340.38</v>
      </c>
      <c r="DE48" s="31">
        <f t="shared" ca="1" si="40"/>
        <v>-59.63</v>
      </c>
      <c r="DF48" s="31">
        <f t="shared" ca="1" si="40"/>
        <v>-158.06</v>
      </c>
      <c r="DG48" s="31">
        <f t="shared" ca="1" si="40"/>
        <v>-557.97</v>
      </c>
      <c r="DH48" s="31">
        <f t="shared" ca="1" si="40"/>
        <v>-1581.37</v>
      </c>
      <c r="DI48" s="32">
        <f t="shared" ca="1" si="32"/>
        <v>-0.88</v>
      </c>
      <c r="DJ48" s="32">
        <f t="shared" ca="1" si="32"/>
        <v>-0.38</v>
      </c>
      <c r="DK48" s="32">
        <f t="shared" ca="1" si="32"/>
        <v>-7.36</v>
      </c>
      <c r="DL48" s="32">
        <f t="shared" ca="1" si="32"/>
        <v>-21.81</v>
      </c>
      <c r="DM48" s="32">
        <f t="shared" ca="1" si="32"/>
        <v>-170.04</v>
      </c>
      <c r="DN48" s="32">
        <f t="shared" ca="1" si="32"/>
        <v>-39.619999999999997</v>
      </c>
      <c r="DO48" s="32">
        <f t="shared" ca="1" si="32"/>
        <v>-24.4</v>
      </c>
      <c r="DP48" s="32">
        <f t="shared" ca="1" si="32"/>
        <v>-17.02</v>
      </c>
      <c r="DQ48" s="32">
        <f t="shared" ca="1" si="32"/>
        <v>-2.98</v>
      </c>
      <c r="DR48" s="32">
        <f t="shared" ca="1" si="32"/>
        <v>-7.9</v>
      </c>
      <c r="DS48" s="32">
        <f t="shared" ca="1" si="32"/>
        <v>-27.9</v>
      </c>
      <c r="DT48" s="32">
        <f t="shared" ca="1" si="32"/>
        <v>-79.069999999999993</v>
      </c>
      <c r="DU48" s="31">
        <f t="shared" ca="1" si="33"/>
        <v>-5.18</v>
      </c>
      <c r="DV48" s="31">
        <f t="shared" ca="1" si="33"/>
        <v>-2.21</v>
      </c>
      <c r="DW48" s="31">
        <f t="shared" ca="1" si="33"/>
        <v>-43.1</v>
      </c>
      <c r="DX48" s="31">
        <f t="shared" ca="1" si="33"/>
        <v>-126.92</v>
      </c>
      <c r="DY48" s="31">
        <f t="shared" ca="1" si="33"/>
        <v>-983.83</v>
      </c>
      <c r="DZ48" s="31">
        <f t="shared" ca="1" si="33"/>
        <v>-227.9</v>
      </c>
      <c r="EA48" s="31">
        <f t="shared" ca="1" si="33"/>
        <v>-139.44999999999999</v>
      </c>
      <c r="EB48" s="31">
        <f t="shared" ca="1" si="33"/>
        <v>-96.54</v>
      </c>
      <c r="EC48" s="31">
        <f t="shared" ca="1" si="33"/>
        <v>-16.79</v>
      </c>
      <c r="ED48" s="31">
        <f t="shared" ca="1" si="33"/>
        <v>-44.14</v>
      </c>
      <c r="EE48" s="31">
        <f t="shared" ca="1" si="33"/>
        <v>-154.5</v>
      </c>
      <c r="EF48" s="31">
        <f t="shared" ca="1" si="33"/>
        <v>-434.31</v>
      </c>
      <c r="EG48" s="32">
        <f t="shared" ca="1" si="34"/>
        <v>-23.559999999999995</v>
      </c>
      <c r="EH48" s="32">
        <f t="shared" ca="1" si="34"/>
        <v>-10.11</v>
      </c>
      <c r="EI48" s="32">
        <f t="shared" ca="1" si="34"/>
        <v>-197.73999999999998</v>
      </c>
      <c r="EJ48" s="32">
        <f t="shared" ca="1" si="34"/>
        <v>-584.9899999999999</v>
      </c>
      <c r="EK48" s="32">
        <f t="shared" ca="1" si="34"/>
        <v>-4554.6799999999994</v>
      </c>
      <c r="EL48" s="32">
        <f t="shared" ca="1" si="34"/>
        <v>-1059.95</v>
      </c>
      <c r="EM48" s="32">
        <f t="shared" ca="1" si="34"/>
        <v>-651.86000000000013</v>
      </c>
      <c r="EN48" s="32">
        <f t="shared" ca="1" si="34"/>
        <v>-453.94</v>
      </c>
      <c r="EO48" s="32">
        <f t="shared" ca="1" si="34"/>
        <v>-79.400000000000006</v>
      </c>
      <c r="EP48" s="32">
        <f t="shared" ca="1" si="34"/>
        <v>-210.10000000000002</v>
      </c>
      <c r="EQ48" s="32">
        <f t="shared" ca="1" si="34"/>
        <v>-740.37</v>
      </c>
      <c r="ER48" s="32">
        <f t="shared" ca="1" si="34"/>
        <v>-2094.75</v>
      </c>
    </row>
    <row r="49" spans="1:148" x14ac:dyDescent="0.25">
      <c r="A49" t="s">
        <v>516</v>
      </c>
      <c r="B49" s="1" t="s">
        <v>78</v>
      </c>
      <c r="C49" t="str">
        <f t="shared" ca="1" si="1"/>
        <v>EC01</v>
      </c>
      <c r="D49" t="str">
        <f t="shared" ca="1" si="2"/>
        <v>Cavalier</v>
      </c>
      <c r="E49" s="51">
        <v>26635.337899999999</v>
      </c>
      <c r="F49" s="51">
        <v>33130.4467</v>
      </c>
      <c r="G49" s="51">
        <v>26923.0906</v>
      </c>
      <c r="H49" s="51">
        <v>51134.112699999998</v>
      </c>
      <c r="I49" s="51">
        <v>56931.948600000003</v>
      </c>
      <c r="J49" s="51">
        <v>39181.433599999997</v>
      </c>
      <c r="K49" s="51">
        <v>37895.672299999998</v>
      </c>
      <c r="L49" s="51">
        <v>48519.139799999997</v>
      </c>
      <c r="M49" s="51">
        <v>32035.655500000001</v>
      </c>
      <c r="N49" s="51">
        <v>44322.204400000002</v>
      </c>
      <c r="O49" s="51">
        <v>36685.302199999998</v>
      </c>
      <c r="P49" s="51">
        <v>39930.8505</v>
      </c>
      <c r="Q49" s="32">
        <v>1345769.02</v>
      </c>
      <c r="R49" s="32">
        <v>1593778.67</v>
      </c>
      <c r="S49" s="32">
        <v>1251328.76</v>
      </c>
      <c r="T49" s="32">
        <v>2865905.68</v>
      </c>
      <c r="U49" s="32">
        <v>9486593.1899999995</v>
      </c>
      <c r="V49" s="32">
        <v>3009084.86</v>
      </c>
      <c r="W49" s="32">
        <v>2101357</v>
      </c>
      <c r="X49" s="32">
        <v>2183686.27</v>
      </c>
      <c r="Y49" s="32">
        <v>1084892.1399999999</v>
      </c>
      <c r="Z49" s="32">
        <v>1532427.03</v>
      </c>
      <c r="AA49" s="32">
        <v>2594883.85</v>
      </c>
      <c r="AB49" s="32">
        <v>3399640.63</v>
      </c>
      <c r="AC49" s="2">
        <v>-0.17</v>
      </c>
      <c r="AD49" s="2">
        <v>-0.17</v>
      </c>
      <c r="AE49" s="2">
        <v>-0.17</v>
      </c>
      <c r="AF49" s="2">
        <v>-0.17</v>
      </c>
      <c r="AG49" s="2">
        <v>-0.17</v>
      </c>
      <c r="AH49" s="2">
        <v>-0.17</v>
      </c>
      <c r="AI49" s="2">
        <v>-0.17</v>
      </c>
      <c r="AJ49" s="2">
        <v>-0.17</v>
      </c>
      <c r="AK49" s="2">
        <v>-0.17</v>
      </c>
      <c r="AL49" s="2">
        <v>-0.17</v>
      </c>
      <c r="AM49" s="2">
        <v>-0.17</v>
      </c>
      <c r="AN49" s="2">
        <v>-0.17</v>
      </c>
      <c r="AO49" s="33">
        <v>-2287.81</v>
      </c>
      <c r="AP49" s="33">
        <v>-2709.42</v>
      </c>
      <c r="AQ49" s="33">
        <v>-2127.2600000000002</v>
      </c>
      <c r="AR49" s="33">
        <v>-4872.04</v>
      </c>
      <c r="AS49" s="33">
        <v>-16127.21</v>
      </c>
      <c r="AT49" s="33">
        <v>-5115.4399999999996</v>
      </c>
      <c r="AU49" s="33">
        <v>-3572.31</v>
      </c>
      <c r="AV49" s="33">
        <v>-3712.27</v>
      </c>
      <c r="AW49" s="33">
        <v>-1844.32</v>
      </c>
      <c r="AX49" s="33">
        <v>-2605.13</v>
      </c>
      <c r="AY49" s="33">
        <v>-4411.3</v>
      </c>
      <c r="AZ49" s="33">
        <v>-5779.39</v>
      </c>
      <c r="BA49" s="31">
        <f t="shared" si="38"/>
        <v>-2018.65</v>
      </c>
      <c r="BB49" s="31">
        <f t="shared" si="38"/>
        <v>-2390.67</v>
      </c>
      <c r="BC49" s="31">
        <f t="shared" si="38"/>
        <v>-1876.99</v>
      </c>
      <c r="BD49" s="31">
        <f t="shared" si="35"/>
        <v>-2292.7199999999998</v>
      </c>
      <c r="BE49" s="31">
        <f t="shared" si="35"/>
        <v>-7589.27</v>
      </c>
      <c r="BF49" s="31">
        <f t="shared" si="35"/>
        <v>-2407.27</v>
      </c>
      <c r="BG49" s="31">
        <f t="shared" si="35"/>
        <v>7985.16</v>
      </c>
      <c r="BH49" s="31">
        <f t="shared" si="35"/>
        <v>8298.01</v>
      </c>
      <c r="BI49" s="31">
        <f t="shared" si="35"/>
        <v>4122.59</v>
      </c>
      <c r="BJ49" s="31">
        <f t="shared" si="35"/>
        <v>7355.65</v>
      </c>
      <c r="BK49" s="31">
        <f t="shared" si="35"/>
        <v>12455.44</v>
      </c>
      <c r="BL49" s="31">
        <f t="shared" si="35"/>
        <v>16318.28</v>
      </c>
      <c r="BM49" s="6">
        <f t="shared" ca="1" si="36"/>
        <v>-5.7599999999999998E-2</v>
      </c>
      <c r="BN49" s="6">
        <f t="shared" ca="1" si="36"/>
        <v>-5.7599999999999998E-2</v>
      </c>
      <c r="BO49" s="6">
        <f t="shared" ca="1" si="36"/>
        <v>-5.7599999999999998E-2</v>
      </c>
      <c r="BP49" s="6">
        <f t="shared" ca="1" si="36"/>
        <v>-5.7599999999999998E-2</v>
      </c>
      <c r="BQ49" s="6">
        <f t="shared" ca="1" si="36"/>
        <v>-5.7599999999999998E-2</v>
      </c>
      <c r="BR49" s="6">
        <f t="shared" ca="1" si="36"/>
        <v>-5.7599999999999998E-2</v>
      </c>
      <c r="BS49" s="6">
        <f t="shared" ca="1" si="36"/>
        <v>-5.7599999999999998E-2</v>
      </c>
      <c r="BT49" s="6">
        <f t="shared" ca="1" si="36"/>
        <v>-5.7599999999999998E-2</v>
      </c>
      <c r="BU49" s="6">
        <f t="shared" ca="1" si="36"/>
        <v>-5.7599999999999998E-2</v>
      </c>
      <c r="BV49" s="6">
        <f t="shared" ca="1" si="36"/>
        <v>-5.7599999999999998E-2</v>
      </c>
      <c r="BW49" s="6">
        <f t="shared" ca="1" si="36"/>
        <v>-5.7599999999999998E-2</v>
      </c>
      <c r="BX49" s="6">
        <f t="shared" ca="1" si="36"/>
        <v>-5.7599999999999998E-2</v>
      </c>
      <c r="BY49" s="31">
        <f t="shared" ca="1" si="31"/>
        <v>-77516.3</v>
      </c>
      <c r="BZ49" s="31">
        <f t="shared" ca="1" si="31"/>
        <v>-91801.65</v>
      </c>
      <c r="CA49" s="31">
        <f t="shared" ca="1" si="31"/>
        <v>-72076.539999999994</v>
      </c>
      <c r="CB49" s="31">
        <f t="shared" ca="1" si="30"/>
        <v>-165076.17000000001</v>
      </c>
      <c r="CC49" s="31">
        <f t="shared" ca="1" si="30"/>
        <v>-546427.77</v>
      </c>
      <c r="CD49" s="31">
        <f t="shared" ca="1" si="30"/>
        <v>-173323.29</v>
      </c>
      <c r="CE49" s="31">
        <f t="shared" ca="1" si="30"/>
        <v>-121038.16</v>
      </c>
      <c r="CF49" s="31">
        <f t="shared" ca="1" si="30"/>
        <v>-125780.33</v>
      </c>
      <c r="CG49" s="31">
        <f t="shared" ca="1" si="30"/>
        <v>-62489.79</v>
      </c>
      <c r="CH49" s="31">
        <f t="shared" ca="1" si="30"/>
        <v>-88267.8</v>
      </c>
      <c r="CI49" s="31">
        <f t="shared" ca="1" si="30"/>
        <v>-149465.31</v>
      </c>
      <c r="CJ49" s="31">
        <f t="shared" ca="1" si="30"/>
        <v>-195819.3</v>
      </c>
      <c r="CK49" s="32">
        <f t="shared" ca="1" si="39"/>
        <v>2691.54</v>
      </c>
      <c r="CL49" s="32">
        <f t="shared" ca="1" si="39"/>
        <v>3187.56</v>
      </c>
      <c r="CM49" s="32">
        <f t="shared" ca="1" si="39"/>
        <v>2502.66</v>
      </c>
      <c r="CN49" s="32">
        <f t="shared" ca="1" si="37"/>
        <v>5731.81</v>
      </c>
      <c r="CO49" s="32">
        <f t="shared" ca="1" si="37"/>
        <v>18973.189999999999</v>
      </c>
      <c r="CP49" s="32">
        <f t="shared" ca="1" si="37"/>
        <v>6018.17</v>
      </c>
      <c r="CQ49" s="32">
        <f t="shared" ca="1" si="37"/>
        <v>4202.71</v>
      </c>
      <c r="CR49" s="32">
        <f t="shared" ca="1" si="37"/>
        <v>4367.37</v>
      </c>
      <c r="CS49" s="32">
        <f t="shared" ca="1" si="37"/>
        <v>2169.7800000000002</v>
      </c>
      <c r="CT49" s="32">
        <f t="shared" ca="1" si="37"/>
        <v>3064.85</v>
      </c>
      <c r="CU49" s="32">
        <f t="shared" ca="1" si="37"/>
        <v>5189.7700000000004</v>
      </c>
      <c r="CV49" s="32">
        <f t="shared" ca="1" si="37"/>
        <v>6799.28</v>
      </c>
      <c r="CW49" s="31">
        <f t="shared" ca="1" si="41"/>
        <v>-70518.300000000017</v>
      </c>
      <c r="CX49" s="31">
        <f t="shared" ca="1" si="41"/>
        <v>-83514</v>
      </c>
      <c r="CY49" s="31">
        <f t="shared" ca="1" si="41"/>
        <v>-65569.62999999999</v>
      </c>
      <c r="CZ49" s="31">
        <f t="shared" ca="1" si="40"/>
        <v>-152179.6</v>
      </c>
      <c r="DA49" s="31">
        <f t="shared" ca="1" si="40"/>
        <v>-503738.10000000003</v>
      </c>
      <c r="DB49" s="31">
        <f t="shared" ca="1" si="40"/>
        <v>-159782.41</v>
      </c>
      <c r="DC49" s="31">
        <f t="shared" ca="1" si="40"/>
        <v>-121248.3</v>
      </c>
      <c r="DD49" s="31">
        <f t="shared" ca="1" si="40"/>
        <v>-125998.7</v>
      </c>
      <c r="DE49" s="31">
        <f t="shared" ca="1" si="40"/>
        <v>-62598.28</v>
      </c>
      <c r="DF49" s="31">
        <f t="shared" ca="1" si="40"/>
        <v>-89953.469999999987</v>
      </c>
      <c r="DG49" s="31">
        <f t="shared" ca="1" si="40"/>
        <v>-152319.68000000002</v>
      </c>
      <c r="DH49" s="31">
        <f t="shared" ca="1" si="40"/>
        <v>-199558.90999999997</v>
      </c>
      <c r="DI49" s="32">
        <f t="shared" ca="1" si="32"/>
        <v>-3525.92</v>
      </c>
      <c r="DJ49" s="32">
        <f t="shared" ca="1" si="32"/>
        <v>-4175.7</v>
      </c>
      <c r="DK49" s="32">
        <f t="shared" ca="1" si="32"/>
        <v>-3278.48</v>
      </c>
      <c r="DL49" s="32">
        <f t="shared" ca="1" si="32"/>
        <v>-7608.98</v>
      </c>
      <c r="DM49" s="32">
        <f t="shared" ca="1" si="32"/>
        <v>-25186.91</v>
      </c>
      <c r="DN49" s="32">
        <f t="shared" ca="1" si="32"/>
        <v>-7989.12</v>
      </c>
      <c r="DO49" s="32">
        <f t="shared" ca="1" si="32"/>
        <v>-6062.42</v>
      </c>
      <c r="DP49" s="32">
        <f t="shared" ca="1" si="32"/>
        <v>-6299.94</v>
      </c>
      <c r="DQ49" s="32">
        <f t="shared" ca="1" si="32"/>
        <v>-3129.91</v>
      </c>
      <c r="DR49" s="32">
        <f t="shared" ca="1" si="32"/>
        <v>-4497.67</v>
      </c>
      <c r="DS49" s="32">
        <f t="shared" ca="1" si="32"/>
        <v>-7615.98</v>
      </c>
      <c r="DT49" s="32">
        <f t="shared" ca="1" si="32"/>
        <v>-9977.9500000000007</v>
      </c>
      <c r="DU49" s="31">
        <f t="shared" ca="1" si="33"/>
        <v>-20864.169999999998</v>
      </c>
      <c r="DV49" s="31">
        <f t="shared" ca="1" si="33"/>
        <v>-24567.33</v>
      </c>
      <c r="DW49" s="31">
        <f t="shared" ca="1" si="33"/>
        <v>-19188.03</v>
      </c>
      <c r="DX49" s="31">
        <f t="shared" ca="1" si="33"/>
        <v>-44274.720000000001</v>
      </c>
      <c r="DY49" s="31">
        <f t="shared" ca="1" si="33"/>
        <v>-145728.14000000001</v>
      </c>
      <c r="DZ49" s="31">
        <f t="shared" ca="1" si="33"/>
        <v>-45952.6</v>
      </c>
      <c r="EA49" s="31">
        <f t="shared" ca="1" si="33"/>
        <v>-34646.160000000003</v>
      </c>
      <c r="EB49" s="31">
        <f t="shared" ca="1" si="33"/>
        <v>-35736.03</v>
      </c>
      <c r="EC49" s="31">
        <f t="shared" ca="1" si="33"/>
        <v>-17621.349999999999</v>
      </c>
      <c r="ED49" s="31">
        <f t="shared" ca="1" si="33"/>
        <v>-25118.49</v>
      </c>
      <c r="EE49" s="31">
        <f t="shared" ca="1" si="33"/>
        <v>-42177.79</v>
      </c>
      <c r="EF49" s="31">
        <f t="shared" ca="1" si="33"/>
        <v>-54807.42</v>
      </c>
      <c r="EG49" s="32">
        <f t="shared" ca="1" si="34"/>
        <v>-94908.390000000014</v>
      </c>
      <c r="EH49" s="32">
        <f t="shared" ca="1" si="34"/>
        <v>-112257.03</v>
      </c>
      <c r="EI49" s="32">
        <f t="shared" ca="1" si="34"/>
        <v>-88036.139999999985</v>
      </c>
      <c r="EJ49" s="32">
        <f t="shared" ca="1" si="34"/>
        <v>-204063.30000000002</v>
      </c>
      <c r="EK49" s="32">
        <f t="shared" ca="1" si="34"/>
        <v>-674653.15</v>
      </c>
      <c r="EL49" s="32">
        <f t="shared" ca="1" si="34"/>
        <v>-213724.13</v>
      </c>
      <c r="EM49" s="32">
        <f t="shared" ca="1" si="34"/>
        <v>-161956.88</v>
      </c>
      <c r="EN49" s="32">
        <f t="shared" ca="1" si="34"/>
        <v>-168034.66999999998</v>
      </c>
      <c r="EO49" s="32">
        <f t="shared" ca="1" si="34"/>
        <v>-83349.540000000008</v>
      </c>
      <c r="EP49" s="32">
        <f t="shared" ca="1" si="34"/>
        <v>-119569.62999999999</v>
      </c>
      <c r="EQ49" s="32">
        <f t="shared" ca="1" si="34"/>
        <v>-202113.45000000004</v>
      </c>
      <c r="ER49" s="32">
        <f t="shared" ca="1" si="34"/>
        <v>-264344.27999999997</v>
      </c>
    </row>
    <row r="50" spans="1:148" x14ac:dyDescent="0.25">
      <c r="A50" t="s">
        <v>60</v>
      </c>
      <c r="B50" s="1" t="s">
        <v>73</v>
      </c>
      <c r="C50" t="str">
        <f t="shared" ca="1" si="1"/>
        <v>EC04</v>
      </c>
      <c r="D50" t="str">
        <f t="shared" ca="1" si="2"/>
        <v>Foster Creek Industrial System</v>
      </c>
      <c r="E50" s="51">
        <v>33167.32</v>
      </c>
      <c r="F50" s="51">
        <v>27573.6155</v>
      </c>
      <c r="G50" s="51">
        <v>26063.812000000002</v>
      </c>
      <c r="H50" s="51">
        <v>32023.383399999999</v>
      </c>
      <c r="I50" s="51">
        <v>29173.918099999999</v>
      </c>
      <c r="J50" s="51">
        <v>25086.7965</v>
      </c>
      <c r="K50" s="51">
        <v>22147.365000000002</v>
      </c>
      <c r="L50" s="51">
        <v>20922.167700000002</v>
      </c>
      <c r="M50" s="51">
        <v>27001.751199999999</v>
      </c>
      <c r="N50" s="51">
        <v>30721.495900000002</v>
      </c>
      <c r="O50" s="51">
        <v>9373.9966000000004</v>
      </c>
      <c r="P50" s="51">
        <v>31312.897000000001</v>
      </c>
      <c r="Q50" s="32">
        <v>1460792.58</v>
      </c>
      <c r="R50" s="32">
        <v>1248269.17</v>
      </c>
      <c r="S50" s="32">
        <v>817871.06</v>
      </c>
      <c r="T50" s="32">
        <v>1585028.35</v>
      </c>
      <c r="U50" s="32">
        <v>3503065.96</v>
      </c>
      <c r="V50" s="32">
        <v>1377152.88</v>
      </c>
      <c r="W50" s="32">
        <v>816760.9</v>
      </c>
      <c r="X50" s="32">
        <v>808555.99</v>
      </c>
      <c r="Y50" s="32">
        <v>764162.89</v>
      </c>
      <c r="Z50" s="32">
        <v>948665.46</v>
      </c>
      <c r="AA50" s="32">
        <v>361003.81</v>
      </c>
      <c r="AB50" s="32">
        <v>1830794.88</v>
      </c>
      <c r="AC50" s="2">
        <v>6.33</v>
      </c>
      <c r="AD50" s="2">
        <v>6.33</v>
      </c>
      <c r="AE50" s="2">
        <v>6.33</v>
      </c>
      <c r="AF50" s="2">
        <v>6.33</v>
      </c>
      <c r="AG50" s="2">
        <v>6.33</v>
      </c>
      <c r="AH50" s="2">
        <v>6.33</v>
      </c>
      <c r="AI50" s="2">
        <v>6.33</v>
      </c>
      <c r="AJ50" s="2">
        <v>6.33</v>
      </c>
      <c r="AK50" s="2">
        <v>6.33</v>
      </c>
      <c r="AL50" s="2">
        <v>6.33</v>
      </c>
      <c r="AM50" s="2">
        <v>6.33</v>
      </c>
      <c r="AN50" s="2">
        <v>6.33</v>
      </c>
      <c r="AO50" s="33">
        <v>92468.17</v>
      </c>
      <c r="AP50" s="33">
        <v>79015.44</v>
      </c>
      <c r="AQ50" s="33">
        <v>51771.24</v>
      </c>
      <c r="AR50" s="33">
        <v>100332.29</v>
      </c>
      <c r="AS50" s="33">
        <v>221744.08</v>
      </c>
      <c r="AT50" s="33">
        <v>87173.78</v>
      </c>
      <c r="AU50" s="33">
        <v>51700.959999999999</v>
      </c>
      <c r="AV50" s="33">
        <v>51181.59</v>
      </c>
      <c r="AW50" s="33">
        <v>48371.51</v>
      </c>
      <c r="AX50" s="33">
        <v>60050.52</v>
      </c>
      <c r="AY50" s="33">
        <v>22851.54</v>
      </c>
      <c r="AZ50" s="33">
        <v>115889.32</v>
      </c>
      <c r="BA50" s="31">
        <f t="shared" si="38"/>
        <v>-2191.19</v>
      </c>
      <c r="BB50" s="31">
        <f t="shared" si="38"/>
        <v>-1872.4</v>
      </c>
      <c r="BC50" s="31">
        <f t="shared" si="38"/>
        <v>-1226.81</v>
      </c>
      <c r="BD50" s="31">
        <f t="shared" si="35"/>
        <v>-1268.02</v>
      </c>
      <c r="BE50" s="31">
        <f t="shared" si="35"/>
        <v>-2802.45</v>
      </c>
      <c r="BF50" s="31">
        <f t="shared" si="35"/>
        <v>-1101.72</v>
      </c>
      <c r="BG50" s="31">
        <f t="shared" si="35"/>
        <v>3103.69</v>
      </c>
      <c r="BH50" s="31">
        <f t="shared" si="35"/>
        <v>3072.51</v>
      </c>
      <c r="BI50" s="31">
        <f t="shared" si="35"/>
        <v>2903.82</v>
      </c>
      <c r="BJ50" s="31">
        <f t="shared" si="35"/>
        <v>4553.59</v>
      </c>
      <c r="BK50" s="31">
        <f t="shared" si="35"/>
        <v>1732.82</v>
      </c>
      <c r="BL50" s="31">
        <f t="shared" si="35"/>
        <v>8787.82</v>
      </c>
      <c r="BM50" s="6">
        <f t="shared" ca="1" si="36"/>
        <v>7.0199999999999999E-2</v>
      </c>
      <c r="BN50" s="6">
        <f t="shared" ca="1" si="36"/>
        <v>7.0199999999999999E-2</v>
      </c>
      <c r="BO50" s="6">
        <f t="shared" ca="1" si="36"/>
        <v>7.0199999999999999E-2</v>
      </c>
      <c r="BP50" s="6">
        <f t="shared" ca="1" si="36"/>
        <v>7.0199999999999999E-2</v>
      </c>
      <c r="BQ50" s="6">
        <f t="shared" ca="1" si="36"/>
        <v>7.0199999999999999E-2</v>
      </c>
      <c r="BR50" s="6">
        <f t="shared" ca="1" si="36"/>
        <v>7.0199999999999999E-2</v>
      </c>
      <c r="BS50" s="6">
        <f t="shared" ca="1" si="36"/>
        <v>7.0199999999999999E-2</v>
      </c>
      <c r="BT50" s="6">
        <f t="shared" ca="1" si="36"/>
        <v>7.0199999999999999E-2</v>
      </c>
      <c r="BU50" s="6">
        <f t="shared" ca="1" si="36"/>
        <v>7.0199999999999999E-2</v>
      </c>
      <c r="BV50" s="6">
        <f t="shared" ca="1" si="36"/>
        <v>7.0199999999999999E-2</v>
      </c>
      <c r="BW50" s="6">
        <f t="shared" ca="1" si="36"/>
        <v>7.0199999999999999E-2</v>
      </c>
      <c r="BX50" s="6">
        <f t="shared" ca="1" si="36"/>
        <v>7.0199999999999999E-2</v>
      </c>
      <c r="BY50" s="31">
        <f t="shared" ca="1" si="31"/>
        <v>102547.64</v>
      </c>
      <c r="BZ50" s="31">
        <f t="shared" ca="1" si="31"/>
        <v>87628.5</v>
      </c>
      <c r="CA50" s="31">
        <f t="shared" ca="1" si="31"/>
        <v>57414.55</v>
      </c>
      <c r="CB50" s="31">
        <f t="shared" ca="1" si="30"/>
        <v>111268.99</v>
      </c>
      <c r="CC50" s="31">
        <f t="shared" ca="1" si="30"/>
        <v>245915.23</v>
      </c>
      <c r="CD50" s="31">
        <f t="shared" ca="1" si="30"/>
        <v>96676.13</v>
      </c>
      <c r="CE50" s="31">
        <f t="shared" ca="1" si="30"/>
        <v>57336.62</v>
      </c>
      <c r="CF50" s="31">
        <f t="shared" ca="1" si="30"/>
        <v>56760.63</v>
      </c>
      <c r="CG50" s="31">
        <f t="shared" ca="1" si="30"/>
        <v>53644.23</v>
      </c>
      <c r="CH50" s="31">
        <f t="shared" ca="1" si="30"/>
        <v>66596.320000000007</v>
      </c>
      <c r="CI50" s="31">
        <f t="shared" ca="1" si="30"/>
        <v>25342.47</v>
      </c>
      <c r="CJ50" s="31">
        <f t="shared" ca="1" si="30"/>
        <v>128521.8</v>
      </c>
      <c r="CK50" s="32">
        <f t="shared" ca="1" si="39"/>
        <v>2921.59</v>
      </c>
      <c r="CL50" s="32">
        <f t="shared" ca="1" si="39"/>
        <v>2496.54</v>
      </c>
      <c r="CM50" s="32">
        <f t="shared" ca="1" si="39"/>
        <v>1635.74</v>
      </c>
      <c r="CN50" s="32">
        <f t="shared" ca="1" si="37"/>
        <v>3170.06</v>
      </c>
      <c r="CO50" s="32">
        <f t="shared" ca="1" si="37"/>
        <v>7006.13</v>
      </c>
      <c r="CP50" s="32">
        <f t="shared" ca="1" si="37"/>
        <v>2754.31</v>
      </c>
      <c r="CQ50" s="32">
        <f t="shared" ca="1" si="37"/>
        <v>1633.52</v>
      </c>
      <c r="CR50" s="32">
        <f t="shared" ca="1" si="37"/>
        <v>1617.11</v>
      </c>
      <c r="CS50" s="32">
        <f t="shared" ca="1" si="37"/>
        <v>1528.33</v>
      </c>
      <c r="CT50" s="32">
        <f t="shared" ca="1" si="37"/>
        <v>1897.33</v>
      </c>
      <c r="CU50" s="32">
        <f t="shared" ca="1" si="37"/>
        <v>722.01</v>
      </c>
      <c r="CV50" s="32">
        <f t="shared" ca="1" si="37"/>
        <v>3661.59</v>
      </c>
      <c r="CW50" s="31">
        <f t="shared" ca="1" si="41"/>
        <v>15192.249999999998</v>
      </c>
      <c r="CX50" s="31">
        <f t="shared" ca="1" si="41"/>
        <v>12981.999999999991</v>
      </c>
      <c r="CY50" s="31">
        <f t="shared" ca="1" si="41"/>
        <v>8505.8600000000024</v>
      </c>
      <c r="CZ50" s="31">
        <f t="shared" ca="1" si="40"/>
        <v>15374.78000000001</v>
      </c>
      <c r="DA50" s="31">
        <f t="shared" ca="1" si="40"/>
        <v>33979.730000000025</v>
      </c>
      <c r="DB50" s="31">
        <f t="shared" ca="1" si="40"/>
        <v>13358.380000000003</v>
      </c>
      <c r="DC50" s="31">
        <f t="shared" ca="1" si="40"/>
        <v>4165.49</v>
      </c>
      <c r="DD50" s="31">
        <f t="shared" ca="1" si="40"/>
        <v>4123.6400000000012</v>
      </c>
      <c r="DE50" s="31">
        <f t="shared" ca="1" si="40"/>
        <v>3897.2300000000027</v>
      </c>
      <c r="DF50" s="31">
        <f t="shared" ca="1" si="40"/>
        <v>3889.5400000000118</v>
      </c>
      <c r="DG50" s="31">
        <f t="shared" ca="1" si="40"/>
        <v>1480.1199999999988</v>
      </c>
      <c r="DH50" s="31">
        <f t="shared" ca="1" si="40"/>
        <v>7506.2500000000073</v>
      </c>
      <c r="DI50" s="32">
        <f t="shared" ca="1" si="32"/>
        <v>759.61</v>
      </c>
      <c r="DJ50" s="32">
        <f t="shared" ca="1" si="32"/>
        <v>649.1</v>
      </c>
      <c r="DK50" s="32">
        <f t="shared" ca="1" si="32"/>
        <v>425.29</v>
      </c>
      <c r="DL50" s="32">
        <f t="shared" ca="1" si="32"/>
        <v>768.74</v>
      </c>
      <c r="DM50" s="32">
        <f t="shared" ca="1" si="32"/>
        <v>1698.99</v>
      </c>
      <c r="DN50" s="32">
        <f t="shared" ca="1" si="32"/>
        <v>667.92</v>
      </c>
      <c r="DO50" s="32">
        <f t="shared" ca="1" si="32"/>
        <v>208.27</v>
      </c>
      <c r="DP50" s="32">
        <f t="shared" ca="1" si="32"/>
        <v>206.18</v>
      </c>
      <c r="DQ50" s="32">
        <f t="shared" ca="1" si="32"/>
        <v>194.86</v>
      </c>
      <c r="DR50" s="32">
        <f t="shared" ca="1" si="32"/>
        <v>194.48</v>
      </c>
      <c r="DS50" s="32">
        <f t="shared" ca="1" si="32"/>
        <v>74.010000000000005</v>
      </c>
      <c r="DT50" s="32">
        <f t="shared" ca="1" si="32"/>
        <v>375.31</v>
      </c>
      <c r="DU50" s="31">
        <f t="shared" ca="1" si="33"/>
        <v>4494.91</v>
      </c>
      <c r="DV50" s="31">
        <f t="shared" ca="1" si="33"/>
        <v>3818.92</v>
      </c>
      <c r="DW50" s="31">
        <f t="shared" ca="1" si="33"/>
        <v>2489.12</v>
      </c>
      <c r="DX50" s="31">
        <f t="shared" ca="1" si="33"/>
        <v>4473.1000000000004</v>
      </c>
      <c r="DY50" s="31">
        <f t="shared" ca="1" si="33"/>
        <v>9830.11</v>
      </c>
      <c r="DZ50" s="31">
        <f t="shared" ca="1" si="33"/>
        <v>3841.8</v>
      </c>
      <c r="EA50" s="31">
        <f t="shared" ca="1" si="33"/>
        <v>1190.27</v>
      </c>
      <c r="EB50" s="31">
        <f t="shared" ca="1" si="33"/>
        <v>1169.56</v>
      </c>
      <c r="EC50" s="31">
        <f t="shared" ca="1" si="33"/>
        <v>1097.07</v>
      </c>
      <c r="ED50" s="31">
        <f t="shared" ca="1" si="33"/>
        <v>1086.1099999999999</v>
      </c>
      <c r="EE50" s="31">
        <f t="shared" ca="1" si="33"/>
        <v>409.85</v>
      </c>
      <c r="EF50" s="31">
        <f t="shared" ca="1" si="33"/>
        <v>2061.54</v>
      </c>
      <c r="EG50" s="32">
        <f t="shared" ca="1" si="34"/>
        <v>20446.769999999997</v>
      </c>
      <c r="EH50" s="32">
        <f t="shared" ca="1" si="34"/>
        <v>17450.01999999999</v>
      </c>
      <c r="EI50" s="32">
        <f t="shared" ca="1" si="34"/>
        <v>11420.270000000004</v>
      </c>
      <c r="EJ50" s="32">
        <f t="shared" ca="1" si="34"/>
        <v>20616.62000000001</v>
      </c>
      <c r="EK50" s="32">
        <f t="shared" ca="1" si="34"/>
        <v>45508.830000000024</v>
      </c>
      <c r="EL50" s="32">
        <f t="shared" ca="1" si="34"/>
        <v>17868.100000000002</v>
      </c>
      <c r="EM50" s="32">
        <f t="shared" ca="1" si="34"/>
        <v>5564.0300000000007</v>
      </c>
      <c r="EN50" s="32">
        <f t="shared" ca="1" si="34"/>
        <v>5499.380000000001</v>
      </c>
      <c r="EO50" s="32">
        <f t="shared" ca="1" si="34"/>
        <v>5189.1600000000026</v>
      </c>
      <c r="EP50" s="32">
        <f t="shared" ca="1" si="34"/>
        <v>5170.1300000000119</v>
      </c>
      <c r="EQ50" s="32">
        <f t="shared" ca="1" si="34"/>
        <v>1963.9799999999987</v>
      </c>
      <c r="ER50" s="32">
        <f t="shared" ca="1" si="34"/>
        <v>9943.1000000000076</v>
      </c>
    </row>
    <row r="51" spans="1:148" x14ac:dyDescent="0.25">
      <c r="A51" t="s">
        <v>450</v>
      </c>
      <c r="B51" s="1" t="s">
        <v>74</v>
      </c>
      <c r="C51" t="str">
        <f t="shared" ca="1" si="1"/>
        <v>BCHIMP</v>
      </c>
      <c r="D51" t="str">
        <f t="shared" ca="1" si="2"/>
        <v>Alberta-BC Intertie - Import</v>
      </c>
      <c r="E51" s="51">
        <v>26332</v>
      </c>
      <c r="F51" s="51">
        <v>20456</v>
      </c>
      <c r="G51" s="51">
        <v>19502</v>
      </c>
      <c r="H51" s="51">
        <v>27726</v>
      </c>
      <c r="I51" s="51">
        <v>11948</v>
      </c>
      <c r="J51" s="51">
        <v>170</v>
      </c>
      <c r="K51" s="51">
        <v>1204</v>
      </c>
      <c r="L51" s="51">
        <v>50</v>
      </c>
      <c r="M51" s="51">
        <v>5489</v>
      </c>
      <c r="N51" s="51">
        <v>19702</v>
      </c>
      <c r="O51" s="51">
        <v>34072</v>
      </c>
      <c r="P51" s="51">
        <v>51196</v>
      </c>
      <c r="Q51" s="32">
        <v>1395869.01</v>
      </c>
      <c r="R51" s="32">
        <v>1003188.84</v>
      </c>
      <c r="S51" s="32">
        <v>897473.43</v>
      </c>
      <c r="T51" s="32">
        <v>1450734</v>
      </c>
      <c r="U51" s="32">
        <v>591290.82999999996</v>
      </c>
      <c r="V51" s="32">
        <v>10656.1</v>
      </c>
      <c r="W51" s="32">
        <v>54320.87</v>
      </c>
      <c r="X51" s="32">
        <v>3153</v>
      </c>
      <c r="Y51" s="32">
        <v>184857.63</v>
      </c>
      <c r="Z51" s="32">
        <v>735327.52</v>
      </c>
      <c r="AA51" s="32">
        <v>1316804.3</v>
      </c>
      <c r="AB51" s="32">
        <v>1791004.88</v>
      </c>
      <c r="AC51" s="2">
        <v>1.0900000000000001</v>
      </c>
      <c r="AD51" s="2">
        <v>1.0900000000000001</v>
      </c>
      <c r="AE51" s="2">
        <v>1.0900000000000001</v>
      </c>
      <c r="AF51" s="2">
        <v>1.0900000000000001</v>
      </c>
      <c r="AG51" s="2">
        <v>1.0900000000000001</v>
      </c>
      <c r="AH51" s="2">
        <v>1.0900000000000001</v>
      </c>
      <c r="AI51" s="2">
        <v>1.0900000000000001</v>
      </c>
      <c r="AJ51" s="2">
        <v>1.0900000000000001</v>
      </c>
      <c r="AK51" s="2">
        <v>1.0900000000000001</v>
      </c>
      <c r="AL51" s="2">
        <v>1.0900000000000001</v>
      </c>
      <c r="AM51" s="2">
        <v>1.0900000000000001</v>
      </c>
      <c r="AN51" s="2">
        <v>1.0900000000000001</v>
      </c>
      <c r="AO51" s="33">
        <v>15214.97</v>
      </c>
      <c r="AP51" s="33">
        <v>10934.76</v>
      </c>
      <c r="AQ51" s="33">
        <v>9782.4599999999991</v>
      </c>
      <c r="AR51" s="33">
        <v>15813</v>
      </c>
      <c r="AS51" s="33">
        <v>6445.07</v>
      </c>
      <c r="AT51" s="33">
        <v>116.15</v>
      </c>
      <c r="AU51" s="33">
        <v>592.1</v>
      </c>
      <c r="AV51" s="33">
        <v>34.369999999999997</v>
      </c>
      <c r="AW51" s="33">
        <v>2014.95</v>
      </c>
      <c r="AX51" s="33">
        <v>8015.07</v>
      </c>
      <c r="AY51" s="33">
        <v>14353.17</v>
      </c>
      <c r="AZ51" s="33">
        <v>19521.95</v>
      </c>
      <c r="BA51" s="31">
        <f t="shared" si="38"/>
        <v>-2093.8000000000002</v>
      </c>
      <c r="BB51" s="31">
        <f t="shared" si="38"/>
        <v>-1504.78</v>
      </c>
      <c r="BC51" s="31">
        <f t="shared" si="38"/>
        <v>-1346.21</v>
      </c>
      <c r="BD51" s="31">
        <f t="shared" si="35"/>
        <v>-1160.5899999999999</v>
      </c>
      <c r="BE51" s="31">
        <f t="shared" si="35"/>
        <v>-473.03</v>
      </c>
      <c r="BF51" s="31">
        <f t="shared" si="35"/>
        <v>-8.52</v>
      </c>
      <c r="BG51" s="31">
        <f t="shared" si="35"/>
        <v>206.42</v>
      </c>
      <c r="BH51" s="31">
        <f t="shared" si="35"/>
        <v>11.98</v>
      </c>
      <c r="BI51" s="31">
        <f t="shared" si="35"/>
        <v>702.46</v>
      </c>
      <c r="BJ51" s="31">
        <f t="shared" si="35"/>
        <v>3529.57</v>
      </c>
      <c r="BK51" s="31">
        <f t="shared" si="35"/>
        <v>6320.66</v>
      </c>
      <c r="BL51" s="31">
        <f t="shared" si="35"/>
        <v>8596.82</v>
      </c>
      <c r="BM51" s="6">
        <f t="shared" ca="1" si="36"/>
        <v>-1.4E-2</v>
      </c>
      <c r="BN51" s="6">
        <f t="shared" ca="1" si="36"/>
        <v>-1.4E-2</v>
      </c>
      <c r="BO51" s="6">
        <f t="shared" ca="1" si="36"/>
        <v>-1.4E-2</v>
      </c>
      <c r="BP51" s="6">
        <f t="shared" ca="1" si="36"/>
        <v>-1.4E-2</v>
      </c>
      <c r="BQ51" s="6">
        <f t="shared" ca="1" si="36"/>
        <v>-1.4E-2</v>
      </c>
      <c r="BR51" s="6">
        <f t="shared" ca="1" si="36"/>
        <v>-1.4E-2</v>
      </c>
      <c r="BS51" s="6">
        <f t="shared" ca="1" si="36"/>
        <v>-1.4E-2</v>
      </c>
      <c r="BT51" s="6">
        <f t="shared" ca="1" si="36"/>
        <v>-1.4E-2</v>
      </c>
      <c r="BU51" s="6">
        <f t="shared" ca="1" si="36"/>
        <v>-1.4E-2</v>
      </c>
      <c r="BV51" s="6">
        <f t="shared" ca="1" si="36"/>
        <v>-1.4E-2</v>
      </c>
      <c r="BW51" s="6">
        <f t="shared" ca="1" si="36"/>
        <v>-1.4E-2</v>
      </c>
      <c r="BX51" s="6">
        <f t="shared" ca="1" si="36"/>
        <v>-1.4E-2</v>
      </c>
      <c r="BY51" s="31">
        <f t="shared" ca="1" si="31"/>
        <v>-19542.169999999998</v>
      </c>
      <c r="BZ51" s="31">
        <f t="shared" ca="1" si="31"/>
        <v>-14044.64</v>
      </c>
      <c r="CA51" s="31">
        <f t="shared" ca="1" si="31"/>
        <v>-12564.63</v>
      </c>
      <c r="CB51" s="31">
        <f t="shared" ca="1" si="30"/>
        <v>-20310.28</v>
      </c>
      <c r="CC51" s="31">
        <f t="shared" ca="1" si="30"/>
        <v>-8278.07</v>
      </c>
      <c r="CD51" s="31">
        <f t="shared" ca="1" si="30"/>
        <v>-149.19</v>
      </c>
      <c r="CE51" s="31">
        <f t="shared" ca="1" si="30"/>
        <v>-760.49</v>
      </c>
      <c r="CF51" s="31">
        <f t="shared" ca="1" si="30"/>
        <v>-44.14</v>
      </c>
      <c r="CG51" s="31">
        <f t="shared" ca="1" si="30"/>
        <v>-2588.0100000000002</v>
      </c>
      <c r="CH51" s="31">
        <f t="shared" ca="1" si="30"/>
        <v>-10294.59</v>
      </c>
      <c r="CI51" s="31">
        <f t="shared" ca="1" si="30"/>
        <v>-18435.259999999998</v>
      </c>
      <c r="CJ51" s="31">
        <f t="shared" ca="1" si="30"/>
        <v>-25074.07</v>
      </c>
      <c r="CK51" s="32">
        <f t="shared" ca="1" si="39"/>
        <v>2791.74</v>
      </c>
      <c r="CL51" s="32">
        <f t="shared" ca="1" si="39"/>
        <v>2006.38</v>
      </c>
      <c r="CM51" s="32">
        <f t="shared" ca="1" si="39"/>
        <v>1794.95</v>
      </c>
      <c r="CN51" s="32">
        <f t="shared" ca="1" si="37"/>
        <v>2901.47</v>
      </c>
      <c r="CO51" s="32">
        <f t="shared" ca="1" si="37"/>
        <v>1182.58</v>
      </c>
      <c r="CP51" s="32">
        <f t="shared" ca="1" si="37"/>
        <v>21.31</v>
      </c>
      <c r="CQ51" s="32">
        <f t="shared" ca="1" si="37"/>
        <v>108.64</v>
      </c>
      <c r="CR51" s="32">
        <f t="shared" ca="1" si="37"/>
        <v>6.31</v>
      </c>
      <c r="CS51" s="32">
        <f t="shared" ca="1" si="37"/>
        <v>369.72</v>
      </c>
      <c r="CT51" s="32">
        <f t="shared" ca="1" si="37"/>
        <v>1470.66</v>
      </c>
      <c r="CU51" s="32">
        <f t="shared" ca="1" si="37"/>
        <v>2633.61</v>
      </c>
      <c r="CV51" s="32">
        <f t="shared" ca="1" si="37"/>
        <v>3582.01</v>
      </c>
      <c r="CW51" s="31">
        <f t="shared" ca="1" si="41"/>
        <v>-29871.600000000002</v>
      </c>
      <c r="CX51" s="31">
        <f t="shared" ca="1" si="41"/>
        <v>-21468.239999999998</v>
      </c>
      <c r="CY51" s="31">
        <f t="shared" ca="1" si="41"/>
        <v>-19205.93</v>
      </c>
      <c r="CZ51" s="31">
        <f t="shared" ca="1" si="40"/>
        <v>-32061.219999999998</v>
      </c>
      <c r="DA51" s="31">
        <f t="shared" ca="1" si="40"/>
        <v>-13067.529999999999</v>
      </c>
      <c r="DB51" s="31">
        <f t="shared" ca="1" si="40"/>
        <v>-235.51</v>
      </c>
      <c r="DC51" s="31">
        <f t="shared" ca="1" si="40"/>
        <v>-1450.3700000000001</v>
      </c>
      <c r="DD51" s="31">
        <f t="shared" ca="1" si="40"/>
        <v>-84.179999999999993</v>
      </c>
      <c r="DE51" s="31">
        <f t="shared" ca="1" si="40"/>
        <v>-4935.7</v>
      </c>
      <c r="DF51" s="31">
        <f t="shared" ca="1" si="40"/>
        <v>-20368.57</v>
      </c>
      <c r="DG51" s="31">
        <f t="shared" ca="1" si="40"/>
        <v>-36475.479999999996</v>
      </c>
      <c r="DH51" s="31">
        <f t="shared" ca="1" si="40"/>
        <v>-49610.829999999994</v>
      </c>
      <c r="DI51" s="32">
        <f t="shared" ca="1" si="32"/>
        <v>-1493.58</v>
      </c>
      <c r="DJ51" s="32">
        <f t="shared" ca="1" si="32"/>
        <v>-1073.4100000000001</v>
      </c>
      <c r="DK51" s="32">
        <f t="shared" ca="1" si="32"/>
        <v>-960.3</v>
      </c>
      <c r="DL51" s="32">
        <f t="shared" ca="1" si="32"/>
        <v>-1603.06</v>
      </c>
      <c r="DM51" s="32">
        <f t="shared" ca="1" si="32"/>
        <v>-653.38</v>
      </c>
      <c r="DN51" s="32">
        <f t="shared" ca="1" si="32"/>
        <v>-11.78</v>
      </c>
      <c r="DO51" s="32">
        <f t="shared" ca="1" si="32"/>
        <v>-72.52</v>
      </c>
      <c r="DP51" s="32">
        <f t="shared" ca="1" si="32"/>
        <v>-4.21</v>
      </c>
      <c r="DQ51" s="32">
        <f t="shared" ca="1" si="32"/>
        <v>-246.79</v>
      </c>
      <c r="DR51" s="32">
        <f t="shared" ca="1" si="32"/>
        <v>-1018.43</v>
      </c>
      <c r="DS51" s="32">
        <f t="shared" ca="1" si="32"/>
        <v>-1823.77</v>
      </c>
      <c r="DT51" s="32">
        <f t="shared" ca="1" si="32"/>
        <v>-2480.54</v>
      </c>
      <c r="DU51" s="31">
        <f t="shared" ca="1" si="33"/>
        <v>-8838.07</v>
      </c>
      <c r="DV51" s="31">
        <f t="shared" ca="1" si="33"/>
        <v>-6315.32</v>
      </c>
      <c r="DW51" s="31">
        <f t="shared" ca="1" si="33"/>
        <v>-5620.35</v>
      </c>
      <c r="DX51" s="31">
        <f t="shared" ca="1" si="33"/>
        <v>-9327.81</v>
      </c>
      <c r="DY51" s="31">
        <f t="shared" ca="1" si="33"/>
        <v>-3780.35</v>
      </c>
      <c r="DZ51" s="31">
        <f t="shared" ca="1" si="33"/>
        <v>-67.73</v>
      </c>
      <c r="EA51" s="31">
        <f t="shared" ca="1" si="33"/>
        <v>-414.44</v>
      </c>
      <c r="EB51" s="31">
        <f t="shared" ca="1" si="33"/>
        <v>-23.88</v>
      </c>
      <c r="EC51" s="31">
        <f t="shared" ca="1" si="33"/>
        <v>-1389.39</v>
      </c>
      <c r="ED51" s="31">
        <f t="shared" ca="1" si="33"/>
        <v>-5687.69</v>
      </c>
      <c r="EE51" s="31">
        <f t="shared" ca="1" si="33"/>
        <v>-10100.17</v>
      </c>
      <c r="EF51" s="31">
        <f t="shared" ca="1" si="33"/>
        <v>-13625.26</v>
      </c>
      <c r="EG51" s="32">
        <f t="shared" ca="1" si="34"/>
        <v>-40203.25</v>
      </c>
      <c r="EH51" s="32">
        <f t="shared" ca="1" si="34"/>
        <v>-28856.969999999998</v>
      </c>
      <c r="EI51" s="32">
        <f t="shared" ca="1" si="34"/>
        <v>-25786.58</v>
      </c>
      <c r="EJ51" s="32">
        <f t="shared" ca="1" si="34"/>
        <v>-42992.09</v>
      </c>
      <c r="EK51" s="32">
        <f t="shared" ca="1" si="34"/>
        <v>-17501.259999999998</v>
      </c>
      <c r="EL51" s="32">
        <f t="shared" ca="1" si="34"/>
        <v>-315.02</v>
      </c>
      <c r="EM51" s="32">
        <f t="shared" ca="1" si="34"/>
        <v>-1937.3300000000002</v>
      </c>
      <c r="EN51" s="32">
        <f t="shared" ca="1" si="34"/>
        <v>-112.26999999999998</v>
      </c>
      <c r="EO51" s="32">
        <f t="shared" ca="1" si="34"/>
        <v>-6571.88</v>
      </c>
      <c r="EP51" s="32">
        <f t="shared" ca="1" si="34"/>
        <v>-27074.69</v>
      </c>
      <c r="EQ51" s="32">
        <f t="shared" ca="1" si="34"/>
        <v>-48399.419999999991</v>
      </c>
      <c r="ER51" s="32">
        <f t="shared" ca="1" si="34"/>
        <v>-65716.62999999999</v>
      </c>
    </row>
    <row r="52" spans="1:148" x14ac:dyDescent="0.25">
      <c r="A52" t="s">
        <v>450</v>
      </c>
      <c r="B52" s="1" t="s">
        <v>76</v>
      </c>
      <c r="C52" t="str">
        <f t="shared" ca="1" si="1"/>
        <v>SPCIMP</v>
      </c>
      <c r="D52" t="str">
        <f t="shared" ca="1" si="2"/>
        <v>Alberta-Saskatchewan Intertie - Import</v>
      </c>
      <c r="E52" s="51">
        <v>249</v>
      </c>
      <c r="F52" s="51">
        <v>4402</v>
      </c>
      <c r="G52" s="51">
        <v>410</v>
      </c>
      <c r="I52" s="51">
        <v>99</v>
      </c>
      <c r="J52" s="51">
        <v>413</v>
      </c>
      <c r="M52" s="51">
        <v>200</v>
      </c>
      <c r="N52" s="51">
        <v>2239</v>
      </c>
      <c r="O52" s="51">
        <v>40</v>
      </c>
      <c r="P52" s="51">
        <v>613</v>
      </c>
      <c r="Q52" s="32">
        <v>14018.25</v>
      </c>
      <c r="R52" s="32">
        <v>183095.39</v>
      </c>
      <c r="S52" s="32">
        <v>27183.22</v>
      </c>
      <c r="T52" s="32"/>
      <c r="U52" s="32">
        <v>3866.74</v>
      </c>
      <c r="V52" s="32">
        <v>32363</v>
      </c>
      <c r="W52" s="32"/>
      <c r="X52" s="32"/>
      <c r="Y52" s="32">
        <v>7073.37</v>
      </c>
      <c r="Z52" s="32">
        <v>91295.360000000001</v>
      </c>
      <c r="AA52" s="32">
        <v>3040.48</v>
      </c>
      <c r="AB52" s="32">
        <v>23562.81</v>
      </c>
      <c r="AC52" s="2">
        <v>4.28</v>
      </c>
      <c r="AD52" s="2">
        <v>4.28</v>
      </c>
      <c r="AE52" s="2">
        <v>4.28</v>
      </c>
      <c r="AG52" s="2">
        <v>4.28</v>
      </c>
      <c r="AH52" s="2">
        <v>4.28</v>
      </c>
      <c r="AK52" s="2">
        <v>4.28</v>
      </c>
      <c r="AL52" s="2">
        <v>4.28</v>
      </c>
      <c r="AM52" s="2">
        <v>4.28</v>
      </c>
      <c r="AN52" s="2">
        <v>4.28</v>
      </c>
      <c r="AO52" s="33">
        <v>599.98</v>
      </c>
      <c r="AP52" s="33">
        <v>7836.48</v>
      </c>
      <c r="AQ52" s="33">
        <v>1163.44</v>
      </c>
      <c r="AR52" s="33"/>
      <c r="AS52" s="33">
        <v>165.5</v>
      </c>
      <c r="AT52" s="33">
        <v>1385.14</v>
      </c>
      <c r="AU52" s="33"/>
      <c r="AV52" s="33"/>
      <c r="AW52" s="33">
        <v>302.74</v>
      </c>
      <c r="AX52" s="33">
        <v>3907.44</v>
      </c>
      <c r="AY52" s="33">
        <v>130.13</v>
      </c>
      <c r="AZ52" s="33">
        <v>1008.49</v>
      </c>
      <c r="BA52" s="31">
        <f t="shared" si="38"/>
        <v>-21.03</v>
      </c>
      <c r="BB52" s="31">
        <f t="shared" si="38"/>
        <v>-274.64</v>
      </c>
      <c r="BC52" s="31">
        <f t="shared" si="38"/>
        <v>-40.770000000000003</v>
      </c>
      <c r="BD52" s="31">
        <f t="shared" si="35"/>
        <v>0</v>
      </c>
      <c r="BE52" s="31">
        <f t="shared" si="35"/>
        <v>-3.09</v>
      </c>
      <c r="BF52" s="31">
        <f t="shared" si="35"/>
        <v>-25.89</v>
      </c>
      <c r="BG52" s="31">
        <f t="shared" si="35"/>
        <v>0</v>
      </c>
      <c r="BH52" s="31">
        <f t="shared" si="35"/>
        <v>0</v>
      </c>
      <c r="BI52" s="31">
        <f t="shared" si="35"/>
        <v>26.88</v>
      </c>
      <c r="BJ52" s="31">
        <f t="shared" si="35"/>
        <v>438.22</v>
      </c>
      <c r="BK52" s="31">
        <f t="shared" si="35"/>
        <v>14.59</v>
      </c>
      <c r="BL52" s="31">
        <f t="shared" si="35"/>
        <v>113.1</v>
      </c>
      <c r="BM52" s="6">
        <f t="shared" ca="1" si="36"/>
        <v>7.7999999999999996E-3</v>
      </c>
      <c r="BN52" s="6">
        <f t="shared" ca="1" si="36"/>
        <v>7.7999999999999996E-3</v>
      </c>
      <c r="BO52" s="6">
        <f t="shared" ca="1" si="36"/>
        <v>7.7999999999999996E-3</v>
      </c>
      <c r="BP52" s="6">
        <f t="shared" ca="1" si="36"/>
        <v>7.7999999999999996E-3</v>
      </c>
      <c r="BQ52" s="6">
        <f t="shared" ca="1" si="36"/>
        <v>7.7999999999999996E-3</v>
      </c>
      <c r="BR52" s="6">
        <f t="shared" ca="1" si="36"/>
        <v>7.7999999999999996E-3</v>
      </c>
      <c r="BS52" s="6">
        <f t="shared" ca="1" si="36"/>
        <v>7.7999999999999996E-3</v>
      </c>
      <c r="BT52" s="6">
        <f t="shared" ca="1" si="36"/>
        <v>7.7999999999999996E-3</v>
      </c>
      <c r="BU52" s="6">
        <f t="shared" ca="1" si="36"/>
        <v>7.7999999999999996E-3</v>
      </c>
      <c r="BV52" s="6">
        <f t="shared" ca="1" si="36"/>
        <v>7.7999999999999996E-3</v>
      </c>
      <c r="BW52" s="6">
        <f t="shared" ca="1" si="36"/>
        <v>7.7999999999999996E-3</v>
      </c>
      <c r="BX52" s="6">
        <f t="shared" ca="1" si="36"/>
        <v>7.7999999999999996E-3</v>
      </c>
      <c r="BY52" s="31">
        <f t="shared" ca="1" si="31"/>
        <v>109.34</v>
      </c>
      <c r="BZ52" s="31">
        <f t="shared" ca="1" si="31"/>
        <v>1428.14</v>
      </c>
      <c r="CA52" s="31">
        <f t="shared" ca="1" si="31"/>
        <v>212.03</v>
      </c>
      <c r="CB52" s="31">
        <f t="shared" ca="1" si="30"/>
        <v>0</v>
      </c>
      <c r="CC52" s="31">
        <f t="shared" ca="1" si="30"/>
        <v>30.16</v>
      </c>
      <c r="CD52" s="31">
        <f t="shared" ca="1" si="30"/>
        <v>252.43</v>
      </c>
      <c r="CE52" s="31">
        <f t="shared" ca="1" si="30"/>
        <v>0</v>
      </c>
      <c r="CF52" s="31">
        <f t="shared" ca="1" si="30"/>
        <v>0</v>
      </c>
      <c r="CG52" s="31">
        <f t="shared" ca="1" si="30"/>
        <v>55.17</v>
      </c>
      <c r="CH52" s="31">
        <f t="shared" ca="1" si="30"/>
        <v>712.1</v>
      </c>
      <c r="CI52" s="31">
        <f t="shared" ca="1" si="30"/>
        <v>23.72</v>
      </c>
      <c r="CJ52" s="31">
        <f t="shared" ca="1" si="30"/>
        <v>183.79</v>
      </c>
      <c r="CK52" s="32">
        <f t="shared" ca="1" si="39"/>
        <v>28.04</v>
      </c>
      <c r="CL52" s="32">
        <f t="shared" ca="1" si="39"/>
        <v>366.19</v>
      </c>
      <c r="CM52" s="32">
        <f t="shared" ca="1" si="39"/>
        <v>54.37</v>
      </c>
      <c r="CN52" s="32">
        <f t="shared" ca="1" si="37"/>
        <v>0</v>
      </c>
      <c r="CO52" s="32">
        <f t="shared" ca="1" si="37"/>
        <v>7.73</v>
      </c>
      <c r="CP52" s="32">
        <f t="shared" ca="1" si="37"/>
        <v>64.73</v>
      </c>
      <c r="CQ52" s="32">
        <f t="shared" ca="1" si="37"/>
        <v>0</v>
      </c>
      <c r="CR52" s="32">
        <f t="shared" ca="1" si="37"/>
        <v>0</v>
      </c>
      <c r="CS52" s="32">
        <f t="shared" ca="1" si="37"/>
        <v>14.15</v>
      </c>
      <c r="CT52" s="32">
        <f t="shared" ca="1" si="37"/>
        <v>182.59</v>
      </c>
      <c r="CU52" s="32">
        <f t="shared" ca="1" si="37"/>
        <v>6.08</v>
      </c>
      <c r="CV52" s="32">
        <f t="shared" ca="1" si="37"/>
        <v>47.13</v>
      </c>
      <c r="CW52" s="31">
        <f t="shared" ca="1" si="41"/>
        <v>-441.57000000000005</v>
      </c>
      <c r="CX52" s="31">
        <f t="shared" ca="1" si="41"/>
        <v>-5767.5099999999993</v>
      </c>
      <c r="CY52" s="31">
        <f t="shared" ca="1" si="41"/>
        <v>-856.2700000000001</v>
      </c>
      <c r="CZ52" s="31">
        <f t="shared" ca="1" si="40"/>
        <v>0</v>
      </c>
      <c r="DA52" s="31">
        <f t="shared" ca="1" si="40"/>
        <v>-124.52</v>
      </c>
      <c r="DB52" s="31">
        <f t="shared" ca="1" si="40"/>
        <v>-1042.0899999999999</v>
      </c>
      <c r="DC52" s="31">
        <f t="shared" ca="1" si="40"/>
        <v>0</v>
      </c>
      <c r="DD52" s="31">
        <f t="shared" ca="1" si="40"/>
        <v>0</v>
      </c>
      <c r="DE52" s="31">
        <f t="shared" ca="1" si="40"/>
        <v>-260.3</v>
      </c>
      <c r="DF52" s="31">
        <f t="shared" ca="1" si="40"/>
        <v>-3450.9700000000003</v>
      </c>
      <c r="DG52" s="31">
        <f t="shared" ca="1" si="40"/>
        <v>-114.92</v>
      </c>
      <c r="DH52" s="31">
        <f t="shared" ca="1" si="40"/>
        <v>-890.67000000000007</v>
      </c>
      <c r="DI52" s="32">
        <f t="shared" ca="1" si="32"/>
        <v>-22.08</v>
      </c>
      <c r="DJ52" s="32">
        <f t="shared" ca="1" si="32"/>
        <v>-288.38</v>
      </c>
      <c r="DK52" s="32">
        <f t="shared" ca="1" si="32"/>
        <v>-42.81</v>
      </c>
      <c r="DL52" s="32">
        <f t="shared" ca="1" si="32"/>
        <v>0</v>
      </c>
      <c r="DM52" s="32">
        <f t="shared" ca="1" si="32"/>
        <v>-6.23</v>
      </c>
      <c r="DN52" s="32">
        <f t="shared" ca="1" si="32"/>
        <v>-52.1</v>
      </c>
      <c r="DO52" s="32">
        <f t="shared" ca="1" si="32"/>
        <v>0</v>
      </c>
      <c r="DP52" s="32">
        <f t="shared" ca="1" si="32"/>
        <v>0</v>
      </c>
      <c r="DQ52" s="32">
        <f t="shared" ca="1" si="32"/>
        <v>-13.02</v>
      </c>
      <c r="DR52" s="32">
        <f t="shared" ca="1" si="32"/>
        <v>-172.55</v>
      </c>
      <c r="DS52" s="32">
        <f t="shared" ca="1" si="32"/>
        <v>-5.75</v>
      </c>
      <c r="DT52" s="32">
        <f t="shared" ca="1" si="32"/>
        <v>-44.53</v>
      </c>
      <c r="DU52" s="31">
        <f t="shared" ca="1" si="33"/>
        <v>-130.65</v>
      </c>
      <c r="DV52" s="31">
        <f t="shared" ca="1" si="33"/>
        <v>-1696.63</v>
      </c>
      <c r="DW52" s="31">
        <f t="shared" ca="1" si="33"/>
        <v>-250.58</v>
      </c>
      <c r="DX52" s="31">
        <f t="shared" ca="1" si="33"/>
        <v>0</v>
      </c>
      <c r="DY52" s="31">
        <f t="shared" ca="1" si="33"/>
        <v>-36.020000000000003</v>
      </c>
      <c r="DZ52" s="31">
        <f t="shared" ca="1" si="33"/>
        <v>-299.7</v>
      </c>
      <c r="EA52" s="31">
        <f t="shared" ca="1" si="33"/>
        <v>0</v>
      </c>
      <c r="EB52" s="31">
        <f t="shared" ca="1" si="33"/>
        <v>0</v>
      </c>
      <c r="EC52" s="31">
        <f t="shared" ca="1" si="33"/>
        <v>-73.27</v>
      </c>
      <c r="ED52" s="31">
        <f t="shared" ca="1" si="33"/>
        <v>-963.64</v>
      </c>
      <c r="EE52" s="31">
        <f t="shared" ca="1" si="33"/>
        <v>-31.82</v>
      </c>
      <c r="EF52" s="31">
        <f t="shared" ca="1" si="33"/>
        <v>-244.62</v>
      </c>
      <c r="EG52" s="32">
        <f t="shared" ca="1" si="34"/>
        <v>-594.30000000000007</v>
      </c>
      <c r="EH52" s="32">
        <f t="shared" ca="1" si="34"/>
        <v>-7752.5199999999995</v>
      </c>
      <c r="EI52" s="32">
        <f t="shared" ca="1" si="34"/>
        <v>-1149.6600000000001</v>
      </c>
      <c r="EJ52" s="32">
        <f t="shared" ca="1" si="34"/>
        <v>0</v>
      </c>
      <c r="EK52" s="32">
        <f t="shared" ca="1" si="34"/>
        <v>-166.77</v>
      </c>
      <c r="EL52" s="32">
        <f t="shared" ca="1" si="34"/>
        <v>-1393.8899999999999</v>
      </c>
      <c r="EM52" s="32">
        <f t="shared" ca="1" si="34"/>
        <v>0</v>
      </c>
      <c r="EN52" s="32">
        <f t="shared" ca="1" si="34"/>
        <v>0</v>
      </c>
      <c r="EO52" s="32">
        <f t="shared" ca="1" si="34"/>
        <v>-346.59</v>
      </c>
      <c r="EP52" s="32">
        <f t="shared" ca="1" si="34"/>
        <v>-4587.1600000000008</v>
      </c>
      <c r="EQ52" s="32">
        <f t="shared" ca="1" si="34"/>
        <v>-152.49</v>
      </c>
      <c r="ER52" s="32">
        <f t="shared" ca="1" si="34"/>
        <v>-1179.8200000000002</v>
      </c>
    </row>
    <row r="53" spans="1:148" x14ac:dyDescent="0.25">
      <c r="A53" t="s">
        <v>451</v>
      </c>
      <c r="B53" s="1" t="s">
        <v>66</v>
      </c>
      <c r="C53" t="str">
        <f t="shared" ca="1" si="1"/>
        <v>BCHIMP</v>
      </c>
      <c r="D53" t="str">
        <f t="shared" ca="1" si="2"/>
        <v>Alberta-BC Intertie - Import</v>
      </c>
      <c r="E53" s="51">
        <v>450</v>
      </c>
      <c r="F53" s="51">
        <v>200</v>
      </c>
      <c r="G53" s="51">
        <v>50</v>
      </c>
      <c r="H53" s="51">
        <v>1122</v>
      </c>
      <c r="K53" s="51">
        <v>2461</v>
      </c>
      <c r="L53" s="51">
        <v>289</v>
      </c>
      <c r="M53" s="51">
        <v>1040</v>
      </c>
      <c r="N53" s="51">
        <v>340</v>
      </c>
      <c r="P53" s="51">
        <v>181</v>
      </c>
      <c r="Q53" s="32">
        <v>24202</v>
      </c>
      <c r="R53" s="32">
        <v>9908.25</v>
      </c>
      <c r="S53" s="32">
        <v>1896.5</v>
      </c>
      <c r="T53" s="32">
        <v>49253.22</v>
      </c>
      <c r="U53" s="32"/>
      <c r="V53" s="32"/>
      <c r="W53" s="32">
        <v>118375.85</v>
      </c>
      <c r="X53" s="32">
        <v>13210.45</v>
      </c>
      <c r="Y53" s="32">
        <v>37315</v>
      </c>
      <c r="Z53" s="32">
        <v>16082.65</v>
      </c>
      <c r="AA53" s="32"/>
      <c r="AB53" s="32">
        <v>13957.45</v>
      </c>
      <c r="AC53" s="2">
        <v>1.0900000000000001</v>
      </c>
      <c r="AD53" s="2">
        <v>1.0900000000000001</v>
      </c>
      <c r="AE53" s="2">
        <v>1.0900000000000001</v>
      </c>
      <c r="AF53" s="2">
        <v>1.0900000000000001</v>
      </c>
      <c r="AI53" s="2">
        <v>1.0900000000000001</v>
      </c>
      <c r="AJ53" s="2">
        <v>1.0900000000000001</v>
      </c>
      <c r="AK53" s="2">
        <v>1.0900000000000001</v>
      </c>
      <c r="AL53" s="2">
        <v>1.0900000000000001</v>
      </c>
      <c r="AN53" s="2">
        <v>1.0900000000000001</v>
      </c>
      <c r="AO53" s="33">
        <v>263.8</v>
      </c>
      <c r="AP53" s="33">
        <v>108</v>
      </c>
      <c r="AQ53" s="33">
        <v>20.67</v>
      </c>
      <c r="AR53" s="33">
        <v>536.86</v>
      </c>
      <c r="AS53" s="33"/>
      <c r="AT53" s="33"/>
      <c r="AU53" s="33">
        <v>1290.3</v>
      </c>
      <c r="AV53" s="33">
        <v>143.99</v>
      </c>
      <c r="AW53" s="33">
        <v>406.73</v>
      </c>
      <c r="AX53" s="33">
        <v>175.3</v>
      </c>
      <c r="AY53" s="33"/>
      <c r="AZ53" s="33">
        <v>152.13999999999999</v>
      </c>
      <c r="BA53" s="31">
        <f t="shared" si="38"/>
        <v>-36.299999999999997</v>
      </c>
      <c r="BB53" s="31">
        <f t="shared" si="38"/>
        <v>-14.86</v>
      </c>
      <c r="BC53" s="31">
        <f t="shared" si="38"/>
        <v>-2.84</v>
      </c>
      <c r="BD53" s="31">
        <f t="shared" si="35"/>
        <v>-39.4</v>
      </c>
      <c r="BE53" s="31">
        <f t="shared" si="35"/>
        <v>0</v>
      </c>
      <c r="BF53" s="31">
        <f t="shared" si="35"/>
        <v>0</v>
      </c>
      <c r="BG53" s="31">
        <f t="shared" si="35"/>
        <v>449.83</v>
      </c>
      <c r="BH53" s="31">
        <f t="shared" si="35"/>
        <v>50.2</v>
      </c>
      <c r="BI53" s="31">
        <f t="shared" si="35"/>
        <v>141.80000000000001</v>
      </c>
      <c r="BJ53" s="31">
        <f t="shared" si="35"/>
        <v>77.2</v>
      </c>
      <c r="BK53" s="31">
        <f t="shared" si="35"/>
        <v>0</v>
      </c>
      <c r="BL53" s="31">
        <f t="shared" si="35"/>
        <v>67</v>
      </c>
      <c r="BM53" s="6">
        <f t="shared" ca="1" si="36"/>
        <v>-1.4E-2</v>
      </c>
      <c r="BN53" s="6">
        <f t="shared" ca="1" si="36"/>
        <v>-1.4E-2</v>
      </c>
      <c r="BO53" s="6">
        <f t="shared" ca="1" si="36"/>
        <v>-1.4E-2</v>
      </c>
      <c r="BP53" s="6">
        <f t="shared" ca="1" si="36"/>
        <v>-1.4E-2</v>
      </c>
      <c r="BQ53" s="6">
        <f t="shared" ca="1" si="36"/>
        <v>-1.4E-2</v>
      </c>
      <c r="BR53" s="6">
        <f t="shared" ca="1" si="36"/>
        <v>-1.4E-2</v>
      </c>
      <c r="BS53" s="6">
        <f t="shared" ca="1" si="36"/>
        <v>-1.4E-2</v>
      </c>
      <c r="BT53" s="6">
        <f t="shared" ca="1" si="36"/>
        <v>-1.4E-2</v>
      </c>
      <c r="BU53" s="6">
        <f t="shared" ca="1" si="36"/>
        <v>-1.4E-2</v>
      </c>
      <c r="BV53" s="6">
        <f t="shared" ca="1" si="36"/>
        <v>-1.4E-2</v>
      </c>
      <c r="BW53" s="6">
        <f t="shared" ca="1" si="36"/>
        <v>-1.4E-2</v>
      </c>
      <c r="BX53" s="6">
        <f t="shared" ca="1" si="36"/>
        <v>-1.4E-2</v>
      </c>
      <c r="BY53" s="31">
        <f t="shared" ca="1" si="31"/>
        <v>-338.83</v>
      </c>
      <c r="BZ53" s="31">
        <f t="shared" ca="1" si="31"/>
        <v>-138.72</v>
      </c>
      <c r="CA53" s="31">
        <f t="shared" ca="1" si="31"/>
        <v>-26.55</v>
      </c>
      <c r="CB53" s="31">
        <f t="shared" ca="1" si="30"/>
        <v>-689.55</v>
      </c>
      <c r="CC53" s="31">
        <f t="shared" ca="1" si="30"/>
        <v>0</v>
      </c>
      <c r="CD53" s="31">
        <f t="shared" ca="1" si="30"/>
        <v>0</v>
      </c>
      <c r="CE53" s="31">
        <f t="shared" ca="1" si="30"/>
        <v>-1657.26</v>
      </c>
      <c r="CF53" s="31">
        <f t="shared" ca="1" si="30"/>
        <v>-184.95</v>
      </c>
      <c r="CG53" s="31">
        <f t="shared" ca="1" si="30"/>
        <v>-522.41</v>
      </c>
      <c r="CH53" s="31">
        <f t="shared" ca="1" si="30"/>
        <v>-225.16</v>
      </c>
      <c r="CI53" s="31">
        <f t="shared" ca="1" si="30"/>
        <v>0</v>
      </c>
      <c r="CJ53" s="31">
        <f t="shared" ca="1" si="30"/>
        <v>-195.4</v>
      </c>
      <c r="CK53" s="32">
        <f t="shared" ca="1" si="39"/>
        <v>48.4</v>
      </c>
      <c r="CL53" s="32">
        <f t="shared" ca="1" si="39"/>
        <v>19.82</v>
      </c>
      <c r="CM53" s="32">
        <f t="shared" ca="1" si="39"/>
        <v>3.79</v>
      </c>
      <c r="CN53" s="32">
        <f t="shared" ca="1" si="37"/>
        <v>98.51</v>
      </c>
      <c r="CO53" s="32">
        <f t="shared" ca="1" si="37"/>
        <v>0</v>
      </c>
      <c r="CP53" s="32">
        <f t="shared" ca="1" si="37"/>
        <v>0</v>
      </c>
      <c r="CQ53" s="32">
        <f t="shared" ca="1" si="37"/>
        <v>236.75</v>
      </c>
      <c r="CR53" s="32">
        <f t="shared" ca="1" si="37"/>
        <v>26.42</v>
      </c>
      <c r="CS53" s="32">
        <f t="shared" ca="1" si="37"/>
        <v>74.63</v>
      </c>
      <c r="CT53" s="32">
        <f t="shared" ca="1" si="37"/>
        <v>32.17</v>
      </c>
      <c r="CU53" s="32">
        <f t="shared" ca="1" si="37"/>
        <v>0</v>
      </c>
      <c r="CV53" s="32">
        <f t="shared" ca="1" si="37"/>
        <v>27.91</v>
      </c>
      <c r="CW53" s="31">
        <f t="shared" ca="1" si="41"/>
        <v>-517.93000000000006</v>
      </c>
      <c r="CX53" s="31">
        <f t="shared" ca="1" si="41"/>
        <v>-212.04000000000002</v>
      </c>
      <c r="CY53" s="31">
        <f t="shared" ca="1" si="41"/>
        <v>-40.590000000000003</v>
      </c>
      <c r="CZ53" s="31">
        <f t="shared" ca="1" si="40"/>
        <v>-1088.5</v>
      </c>
      <c r="DA53" s="31">
        <f t="shared" ca="1" si="40"/>
        <v>0</v>
      </c>
      <c r="DB53" s="31">
        <f t="shared" ca="1" si="40"/>
        <v>0</v>
      </c>
      <c r="DC53" s="31">
        <f t="shared" ca="1" si="40"/>
        <v>-3160.64</v>
      </c>
      <c r="DD53" s="31">
        <f t="shared" ca="1" si="40"/>
        <v>-352.71999999999997</v>
      </c>
      <c r="DE53" s="31">
        <f t="shared" ca="1" si="40"/>
        <v>-996.31</v>
      </c>
      <c r="DF53" s="31">
        <f t="shared" ca="1" si="40"/>
        <v>-445.49</v>
      </c>
      <c r="DG53" s="31">
        <f t="shared" ca="1" si="40"/>
        <v>0</v>
      </c>
      <c r="DH53" s="31">
        <f t="shared" ca="1" si="40"/>
        <v>-386.63</v>
      </c>
      <c r="DI53" s="32">
        <f t="shared" ca="1" si="32"/>
        <v>-25.9</v>
      </c>
      <c r="DJ53" s="32">
        <f t="shared" ca="1" si="32"/>
        <v>-10.6</v>
      </c>
      <c r="DK53" s="32">
        <f t="shared" ca="1" si="32"/>
        <v>-2.0299999999999998</v>
      </c>
      <c r="DL53" s="32">
        <f t="shared" ca="1" si="32"/>
        <v>-54.43</v>
      </c>
      <c r="DM53" s="32">
        <f t="shared" ca="1" si="32"/>
        <v>0</v>
      </c>
      <c r="DN53" s="32">
        <f t="shared" ca="1" si="32"/>
        <v>0</v>
      </c>
      <c r="DO53" s="32">
        <f t="shared" ca="1" si="32"/>
        <v>-158.03</v>
      </c>
      <c r="DP53" s="32">
        <f t="shared" ca="1" si="32"/>
        <v>-17.64</v>
      </c>
      <c r="DQ53" s="32">
        <f t="shared" ca="1" si="32"/>
        <v>-49.82</v>
      </c>
      <c r="DR53" s="32">
        <f t="shared" ca="1" si="32"/>
        <v>-22.27</v>
      </c>
      <c r="DS53" s="32">
        <f t="shared" ca="1" si="32"/>
        <v>0</v>
      </c>
      <c r="DT53" s="32">
        <f t="shared" ca="1" si="32"/>
        <v>-19.329999999999998</v>
      </c>
      <c r="DU53" s="31">
        <f t="shared" ca="1" si="33"/>
        <v>-153.24</v>
      </c>
      <c r="DV53" s="31">
        <f t="shared" ca="1" si="33"/>
        <v>-62.38</v>
      </c>
      <c r="DW53" s="31">
        <f t="shared" ca="1" si="33"/>
        <v>-11.88</v>
      </c>
      <c r="DX53" s="31">
        <f t="shared" ca="1" si="33"/>
        <v>-316.69</v>
      </c>
      <c r="DY53" s="31">
        <f t="shared" ca="1" si="33"/>
        <v>0</v>
      </c>
      <c r="DZ53" s="31">
        <f t="shared" ca="1" si="33"/>
        <v>0</v>
      </c>
      <c r="EA53" s="31">
        <f t="shared" ca="1" si="33"/>
        <v>-903.14</v>
      </c>
      <c r="EB53" s="31">
        <f t="shared" ca="1" si="33"/>
        <v>-100.04</v>
      </c>
      <c r="EC53" s="31">
        <f t="shared" ca="1" si="33"/>
        <v>-280.45999999999998</v>
      </c>
      <c r="ED53" s="31">
        <f t="shared" ca="1" si="33"/>
        <v>-124.4</v>
      </c>
      <c r="EE53" s="31">
        <f t="shared" ca="1" si="33"/>
        <v>0</v>
      </c>
      <c r="EF53" s="31">
        <f t="shared" ca="1" si="33"/>
        <v>-106.19</v>
      </c>
      <c r="EG53" s="32">
        <f t="shared" ca="1" si="34"/>
        <v>-697.07</v>
      </c>
      <c r="EH53" s="32">
        <f t="shared" ca="1" si="34"/>
        <v>-285.02000000000004</v>
      </c>
      <c r="EI53" s="32">
        <f t="shared" ca="1" si="34"/>
        <v>-54.500000000000007</v>
      </c>
      <c r="EJ53" s="32">
        <f t="shared" ca="1" si="34"/>
        <v>-1459.6200000000001</v>
      </c>
      <c r="EK53" s="32">
        <f t="shared" ca="1" si="34"/>
        <v>0</v>
      </c>
      <c r="EL53" s="32">
        <f t="shared" ca="1" si="34"/>
        <v>0</v>
      </c>
      <c r="EM53" s="32">
        <f t="shared" ca="1" si="34"/>
        <v>-4221.8100000000004</v>
      </c>
      <c r="EN53" s="32">
        <f t="shared" ca="1" si="34"/>
        <v>-470.4</v>
      </c>
      <c r="EO53" s="32">
        <f t="shared" ca="1" si="34"/>
        <v>-1326.59</v>
      </c>
      <c r="EP53" s="32">
        <f t="shared" ca="1" si="34"/>
        <v>-592.16</v>
      </c>
      <c r="EQ53" s="32">
        <f t="shared" ca="1" si="34"/>
        <v>0</v>
      </c>
      <c r="ER53" s="32">
        <f t="shared" ca="1" si="34"/>
        <v>-512.15</v>
      </c>
    </row>
    <row r="54" spans="1:148" x14ac:dyDescent="0.25">
      <c r="A54" t="s">
        <v>451</v>
      </c>
      <c r="B54" s="1" t="s">
        <v>67</v>
      </c>
      <c r="C54" t="str">
        <f t="shared" ca="1" si="1"/>
        <v>BCHEXP</v>
      </c>
      <c r="D54" t="str">
        <f t="shared" ca="1" si="2"/>
        <v>Alberta-BC Intertie - Export</v>
      </c>
      <c r="E54" s="51">
        <v>486</v>
      </c>
      <c r="F54" s="51">
        <v>365</v>
      </c>
      <c r="G54" s="51">
        <v>316</v>
      </c>
      <c r="K54" s="51">
        <v>185.25</v>
      </c>
      <c r="L54" s="51">
        <v>100</v>
      </c>
      <c r="M54" s="51">
        <v>400</v>
      </c>
      <c r="N54" s="51">
        <v>1287.5</v>
      </c>
      <c r="O54" s="51">
        <v>168.75</v>
      </c>
      <c r="Q54" s="32">
        <v>11235.01</v>
      </c>
      <c r="R54" s="32">
        <v>9211.4500000000007</v>
      </c>
      <c r="S54" s="32">
        <v>5366.62</v>
      </c>
      <c r="T54" s="32"/>
      <c r="U54" s="32"/>
      <c r="V54" s="32"/>
      <c r="W54" s="32">
        <v>4308.84</v>
      </c>
      <c r="X54" s="32">
        <v>1968.25</v>
      </c>
      <c r="Y54" s="32">
        <v>6767.25</v>
      </c>
      <c r="Z54" s="32">
        <v>25779.38</v>
      </c>
      <c r="AA54" s="32">
        <v>5565.94</v>
      </c>
      <c r="AB54" s="32"/>
      <c r="AC54" s="2">
        <v>0.95</v>
      </c>
      <c r="AD54" s="2">
        <v>0.95</v>
      </c>
      <c r="AE54" s="2">
        <v>0.95</v>
      </c>
      <c r="AI54" s="2">
        <v>0.95</v>
      </c>
      <c r="AJ54" s="2">
        <v>0.95</v>
      </c>
      <c r="AK54" s="2">
        <v>0.95</v>
      </c>
      <c r="AL54" s="2">
        <v>0.95</v>
      </c>
      <c r="AM54" s="2">
        <v>0.95</v>
      </c>
      <c r="AO54" s="33">
        <v>106.73</v>
      </c>
      <c r="AP54" s="33">
        <v>87.51</v>
      </c>
      <c r="AQ54" s="33">
        <v>50.98</v>
      </c>
      <c r="AR54" s="33"/>
      <c r="AS54" s="33"/>
      <c r="AT54" s="33"/>
      <c r="AU54" s="33">
        <v>40.93</v>
      </c>
      <c r="AV54" s="33">
        <v>18.7</v>
      </c>
      <c r="AW54" s="33">
        <v>64.290000000000006</v>
      </c>
      <c r="AX54" s="33">
        <v>244.9</v>
      </c>
      <c r="AY54" s="33">
        <v>52.88</v>
      </c>
      <c r="AZ54" s="33"/>
      <c r="BA54" s="31">
        <f t="shared" si="38"/>
        <v>-16.850000000000001</v>
      </c>
      <c r="BB54" s="31">
        <f t="shared" si="38"/>
        <v>-13.82</v>
      </c>
      <c r="BC54" s="31">
        <f t="shared" si="38"/>
        <v>-8.0500000000000007</v>
      </c>
      <c r="BD54" s="31">
        <f t="shared" si="35"/>
        <v>0</v>
      </c>
      <c r="BE54" s="31">
        <f t="shared" si="35"/>
        <v>0</v>
      </c>
      <c r="BF54" s="31">
        <f t="shared" si="35"/>
        <v>0</v>
      </c>
      <c r="BG54" s="31">
        <f t="shared" si="35"/>
        <v>16.37</v>
      </c>
      <c r="BH54" s="31">
        <f t="shared" si="35"/>
        <v>7.48</v>
      </c>
      <c r="BI54" s="31">
        <f t="shared" si="35"/>
        <v>25.72</v>
      </c>
      <c r="BJ54" s="31">
        <f t="shared" si="35"/>
        <v>123.74</v>
      </c>
      <c r="BK54" s="31">
        <f t="shared" si="35"/>
        <v>26.72</v>
      </c>
      <c r="BL54" s="31">
        <f t="shared" si="35"/>
        <v>0</v>
      </c>
      <c r="BM54" s="6">
        <f t="shared" ca="1" si="36"/>
        <v>1.06E-2</v>
      </c>
      <c r="BN54" s="6">
        <f t="shared" ca="1" si="36"/>
        <v>1.06E-2</v>
      </c>
      <c r="BO54" s="6">
        <f t="shared" ca="1" si="36"/>
        <v>1.06E-2</v>
      </c>
      <c r="BP54" s="6">
        <f t="shared" ca="1" si="36"/>
        <v>1.06E-2</v>
      </c>
      <c r="BQ54" s="6">
        <f t="shared" ca="1" si="36"/>
        <v>1.06E-2</v>
      </c>
      <c r="BR54" s="6">
        <f t="shared" ca="1" si="36"/>
        <v>1.06E-2</v>
      </c>
      <c r="BS54" s="6">
        <f t="shared" ca="1" si="36"/>
        <v>1.06E-2</v>
      </c>
      <c r="BT54" s="6">
        <f t="shared" ca="1" si="36"/>
        <v>1.06E-2</v>
      </c>
      <c r="BU54" s="6">
        <f t="shared" ca="1" si="36"/>
        <v>1.06E-2</v>
      </c>
      <c r="BV54" s="6">
        <f t="shared" ca="1" si="36"/>
        <v>1.06E-2</v>
      </c>
      <c r="BW54" s="6">
        <f t="shared" ca="1" si="36"/>
        <v>1.06E-2</v>
      </c>
      <c r="BX54" s="6">
        <f t="shared" ca="1" si="36"/>
        <v>1.06E-2</v>
      </c>
      <c r="BY54" s="31">
        <f t="shared" ca="1" si="31"/>
        <v>119.09</v>
      </c>
      <c r="BZ54" s="31">
        <f t="shared" ca="1" si="31"/>
        <v>97.64</v>
      </c>
      <c r="CA54" s="31">
        <f t="shared" ca="1" si="31"/>
        <v>56.89</v>
      </c>
      <c r="CB54" s="31">
        <f t="shared" ca="1" si="30"/>
        <v>0</v>
      </c>
      <c r="CC54" s="31">
        <f t="shared" ca="1" si="30"/>
        <v>0</v>
      </c>
      <c r="CD54" s="31">
        <f t="shared" ca="1" si="30"/>
        <v>0</v>
      </c>
      <c r="CE54" s="31">
        <f t="shared" ref="CE54:CJ85" ca="1" si="42">IFERROR(VLOOKUP($C54,DOSDetail,CELL("col",CE$4)+58,FALSE),ROUND(W54*BS54,2))</f>
        <v>45.67</v>
      </c>
      <c r="CF54" s="31">
        <f t="shared" ca="1" si="42"/>
        <v>20.86</v>
      </c>
      <c r="CG54" s="31">
        <f t="shared" ca="1" si="42"/>
        <v>71.73</v>
      </c>
      <c r="CH54" s="31">
        <f t="shared" ca="1" si="42"/>
        <v>273.26</v>
      </c>
      <c r="CI54" s="31">
        <f t="shared" ca="1" si="42"/>
        <v>59</v>
      </c>
      <c r="CJ54" s="31">
        <f t="shared" ca="1" si="42"/>
        <v>0</v>
      </c>
      <c r="CK54" s="32">
        <f t="shared" ca="1" si="39"/>
        <v>22.47</v>
      </c>
      <c r="CL54" s="32">
        <f t="shared" ca="1" si="39"/>
        <v>18.420000000000002</v>
      </c>
      <c r="CM54" s="32">
        <f t="shared" ca="1" si="39"/>
        <v>10.73</v>
      </c>
      <c r="CN54" s="32">
        <f t="shared" ca="1" si="37"/>
        <v>0</v>
      </c>
      <c r="CO54" s="32">
        <f t="shared" ca="1" si="37"/>
        <v>0</v>
      </c>
      <c r="CP54" s="32">
        <f t="shared" ca="1" si="37"/>
        <v>0</v>
      </c>
      <c r="CQ54" s="32">
        <f t="shared" ca="1" si="37"/>
        <v>8.6199999999999992</v>
      </c>
      <c r="CR54" s="32">
        <f t="shared" ca="1" si="37"/>
        <v>3.94</v>
      </c>
      <c r="CS54" s="32">
        <f t="shared" ca="1" si="37"/>
        <v>13.53</v>
      </c>
      <c r="CT54" s="32">
        <f t="shared" ca="1" si="37"/>
        <v>51.56</v>
      </c>
      <c r="CU54" s="32">
        <f t="shared" ca="1" si="37"/>
        <v>11.13</v>
      </c>
      <c r="CV54" s="32">
        <f t="shared" ca="1" si="37"/>
        <v>0</v>
      </c>
      <c r="CW54" s="31">
        <f t="shared" ca="1" si="41"/>
        <v>51.68</v>
      </c>
      <c r="CX54" s="31">
        <f t="shared" ca="1" si="41"/>
        <v>42.37</v>
      </c>
      <c r="CY54" s="31">
        <f t="shared" ca="1" si="41"/>
        <v>24.690000000000008</v>
      </c>
      <c r="CZ54" s="31">
        <f t="shared" ca="1" si="40"/>
        <v>0</v>
      </c>
      <c r="DA54" s="31">
        <f t="shared" ca="1" si="40"/>
        <v>0</v>
      </c>
      <c r="DB54" s="31">
        <f t="shared" ca="1" si="40"/>
        <v>0</v>
      </c>
      <c r="DC54" s="31">
        <f t="shared" ca="1" si="40"/>
        <v>-3.0100000000000016</v>
      </c>
      <c r="DD54" s="31">
        <f t="shared" ca="1" si="40"/>
        <v>-1.379999999999999</v>
      </c>
      <c r="DE54" s="31">
        <f t="shared" ca="1" si="40"/>
        <v>-4.75</v>
      </c>
      <c r="DF54" s="31">
        <f t="shared" ca="1" si="40"/>
        <v>-43.820000000000007</v>
      </c>
      <c r="DG54" s="31">
        <f t="shared" ca="1" si="40"/>
        <v>-9.470000000000006</v>
      </c>
      <c r="DH54" s="31">
        <f t="shared" ca="1" si="40"/>
        <v>0</v>
      </c>
      <c r="DI54" s="32">
        <f t="shared" ca="1" si="32"/>
        <v>2.58</v>
      </c>
      <c r="DJ54" s="32">
        <f t="shared" ca="1" si="32"/>
        <v>2.12</v>
      </c>
      <c r="DK54" s="32">
        <f t="shared" ca="1" si="32"/>
        <v>1.23</v>
      </c>
      <c r="DL54" s="32">
        <f t="shared" ca="1" si="32"/>
        <v>0</v>
      </c>
      <c r="DM54" s="32">
        <f t="shared" ca="1" si="32"/>
        <v>0</v>
      </c>
      <c r="DN54" s="32">
        <f t="shared" ca="1" si="32"/>
        <v>0</v>
      </c>
      <c r="DO54" s="32">
        <f t="shared" ca="1" si="32"/>
        <v>-0.15</v>
      </c>
      <c r="DP54" s="32">
        <f t="shared" ca="1" si="32"/>
        <v>-7.0000000000000007E-2</v>
      </c>
      <c r="DQ54" s="32">
        <f t="shared" ca="1" si="32"/>
        <v>-0.24</v>
      </c>
      <c r="DR54" s="32">
        <f t="shared" ca="1" si="32"/>
        <v>-2.19</v>
      </c>
      <c r="DS54" s="32">
        <f t="shared" ca="1" si="32"/>
        <v>-0.47</v>
      </c>
      <c r="DT54" s="32">
        <f t="shared" ca="1" si="32"/>
        <v>0</v>
      </c>
      <c r="DU54" s="31">
        <f t="shared" ca="1" si="33"/>
        <v>15.29</v>
      </c>
      <c r="DV54" s="31">
        <f t="shared" ca="1" si="33"/>
        <v>12.46</v>
      </c>
      <c r="DW54" s="31">
        <f t="shared" ca="1" si="33"/>
        <v>7.23</v>
      </c>
      <c r="DX54" s="31">
        <f t="shared" ca="1" si="33"/>
        <v>0</v>
      </c>
      <c r="DY54" s="31">
        <f t="shared" ca="1" si="33"/>
        <v>0</v>
      </c>
      <c r="DZ54" s="31">
        <f t="shared" ca="1" si="33"/>
        <v>0</v>
      </c>
      <c r="EA54" s="31">
        <f t="shared" ca="1" si="33"/>
        <v>-0.86</v>
      </c>
      <c r="EB54" s="31">
        <f t="shared" ca="1" si="33"/>
        <v>-0.39</v>
      </c>
      <c r="EC54" s="31">
        <f t="shared" ca="1" si="33"/>
        <v>-1.34</v>
      </c>
      <c r="ED54" s="31">
        <f t="shared" ca="1" si="33"/>
        <v>-12.24</v>
      </c>
      <c r="EE54" s="31">
        <f t="shared" ca="1" si="33"/>
        <v>-2.62</v>
      </c>
      <c r="EF54" s="31">
        <f t="shared" ca="1" si="33"/>
        <v>0</v>
      </c>
      <c r="EG54" s="32">
        <f t="shared" ca="1" si="34"/>
        <v>69.55</v>
      </c>
      <c r="EH54" s="32">
        <f t="shared" ca="1" si="34"/>
        <v>56.949999999999996</v>
      </c>
      <c r="EI54" s="32">
        <f t="shared" ca="1" si="34"/>
        <v>33.150000000000006</v>
      </c>
      <c r="EJ54" s="32">
        <f t="shared" ca="1" si="34"/>
        <v>0</v>
      </c>
      <c r="EK54" s="32">
        <f t="shared" ca="1" si="34"/>
        <v>0</v>
      </c>
      <c r="EL54" s="32">
        <f t="shared" ca="1" si="34"/>
        <v>0</v>
      </c>
      <c r="EM54" s="32">
        <f t="shared" ca="1" si="34"/>
        <v>-4.0200000000000014</v>
      </c>
      <c r="EN54" s="32">
        <f t="shared" ca="1" si="34"/>
        <v>-1.839999999999999</v>
      </c>
      <c r="EO54" s="32">
        <f t="shared" ca="1" si="34"/>
        <v>-6.33</v>
      </c>
      <c r="EP54" s="32">
        <f t="shared" ca="1" si="34"/>
        <v>-58.250000000000007</v>
      </c>
      <c r="EQ54" s="32">
        <f t="shared" ca="1" si="34"/>
        <v>-12.560000000000006</v>
      </c>
      <c r="ER54" s="32">
        <f t="shared" ca="1" si="34"/>
        <v>0</v>
      </c>
    </row>
    <row r="55" spans="1:148" x14ac:dyDescent="0.25">
      <c r="A55" t="s">
        <v>450</v>
      </c>
      <c r="B55" s="1" t="s">
        <v>77</v>
      </c>
      <c r="C55" t="str">
        <f t="shared" ca="1" si="1"/>
        <v>BCHEXP</v>
      </c>
      <c r="D55" t="str">
        <f t="shared" ca="1" si="2"/>
        <v>Alberta-BC Intertie - Export</v>
      </c>
      <c r="K55" s="51">
        <v>5238.75</v>
      </c>
      <c r="L55" s="51">
        <v>4611</v>
      </c>
      <c r="N55" s="51">
        <v>450</v>
      </c>
      <c r="Q55" s="32"/>
      <c r="R55" s="32"/>
      <c r="S55" s="32"/>
      <c r="T55" s="32"/>
      <c r="U55" s="32"/>
      <c r="V55" s="32"/>
      <c r="W55" s="32">
        <v>138004.97</v>
      </c>
      <c r="X55" s="32">
        <v>114416.04</v>
      </c>
      <c r="Y55" s="32"/>
      <c r="Z55" s="32">
        <v>9564</v>
      </c>
      <c r="AA55" s="32"/>
      <c r="AB55" s="32"/>
      <c r="AI55" s="2">
        <v>0.95</v>
      </c>
      <c r="AJ55" s="2">
        <v>0.95</v>
      </c>
      <c r="AL55" s="2">
        <v>0.95</v>
      </c>
      <c r="AO55" s="33"/>
      <c r="AP55" s="33"/>
      <c r="AQ55" s="33"/>
      <c r="AR55" s="33"/>
      <c r="AS55" s="33"/>
      <c r="AT55" s="33"/>
      <c r="AU55" s="33">
        <v>1311.05</v>
      </c>
      <c r="AV55" s="33">
        <v>1086.95</v>
      </c>
      <c r="AW55" s="33"/>
      <c r="AX55" s="33">
        <v>90.86</v>
      </c>
      <c r="AY55" s="33"/>
      <c r="AZ55" s="33"/>
      <c r="BA55" s="31">
        <f t="shared" si="38"/>
        <v>0</v>
      </c>
      <c r="BB55" s="31">
        <f t="shared" si="38"/>
        <v>0</v>
      </c>
      <c r="BC55" s="31">
        <f t="shared" si="38"/>
        <v>0</v>
      </c>
      <c r="BD55" s="31">
        <f t="shared" si="35"/>
        <v>0</v>
      </c>
      <c r="BE55" s="31">
        <f t="shared" si="35"/>
        <v>0</v>
      </c>
      <c r="BF55" s="31">
        <f t="shared" si="35"/>
        <v>0</v>
      </c>
      <c r="BG55" s="31">
        <f t="shared" si="35"/>
        <v>524.41999999999996</v>
      </c>
      <c r="BH55" s="31">
        <f t="shared" si="35"/>
        <v>434.78</v>
      </c>
      <c r="BI55" s="31">
        <f t="shared" si="35"/>
        <v>0</v>
      </c>
      <c r="BJ55" s="31">
        <f t="shared" si="35"/>
        <v>45.91</v>
      </c>
      <c r="BK55" s="31">
        <f t="shared" si="35"/>
        <v>0</v>
      </c>
      <c r="BL55" s="31">
        <f t="shared" si="35"/>
        <v>0</v>
      </c>
      <c r="BM55" s="6">
        <f t="shared" ca="1" si="36"/>
        <v>1.06E-2</v>
      </c>
      <c r="BN55" s="6">
        <f t="shared" ca="1" si="36"/>
        <v>1.06E-2</v>
      </c>
      <c r="BO55" s="6">
        <f t="shared" ca="1" si="36"/>
        <v>1.06E-2</v>
      </c>
      <c r="BP55" s="6">
        <f t="shared" ca="1" si="36"/>
        <v>1.06E-2</v>
      </c>
      <c r="BQ55" s="6">
        <f t="shared" ca="1" si="36"/>
        <v>1.06E-2</v>
      </c>
      <c r="BR55" s="6">
        <f t="shared" ca="1" si="36"/>
        <v>1.06E-2</v>
      </c>
      <c r="BS55" s="6">
        <f t="shared" ca="1" si="36"/>
        <v>1.06E-2</v>
      </c>
      <c r="BT55" s="6">
        <f t="shared" ca="1" si="36"/>
        <v>1.06E-2</v>
      </c>
      <c r="BU55" s="6">
        <f t="shared" ca="1" si="36"/>
        <v>1.06E-2</v>
      </c>
      <c r="BV55" s="6">
        <f t="shared" ca="1" si="36"/>
        <v>1.06E-2</v>
      </c>
      <c r="BW55" s="6">
        <f t="shared" ca="1" si="36"/>
        <v>1.06E-2</v>
      </c>
      <c r="BX55" s="6">
        <f t="shared" ca="1" si="36"/>
        <v>1.06E-2</v>
      </c>
      <c r="BY55" s="31">
        <f t="shared" ca="1" si="31"/>
        <v>0</v>
      </c>
      <c r="BZ55" s="31">
        <f t="shared" ca="1" si="31"/>
        <v>0</v>
      </c>
      <c r="CA55" s="31">
        <f t="shared" ca="1" si="31"/>
        <v>0</v>
      </c>
      <c r="CB55" s="31">
        <f t="shared" ca="1" si="31"/>
        <v>0</v>
      </c>
      <c r="CC55" s="31">
        <f t="shared" ca="1" si="31"/>
        <v>0</v>
      </c>
      <c r="CD55" s="31">
        <f t="shared" ca="1" si="31"/>
        <v>0</v>
      </c>
      <c r="CE55" s="31">
        <f t="shared" ca="1" si="42"/>
        <v>1462.85</v>
      </c>
      <c r="CF55" s="31">
        <f t="shared" ca="1" si="42"/>
        <v>1212.81</v>
      </c>
      <c r="CG55" s="31">
        <f t="shared" ca="1" si="42"/>
        <v>0</v>
      </c>
      <c r="CH55" s="31">
        <f t="shared" ca="1" si="42"/>
        <v>101.38</v>
      </c>
      <c r="CI55" s="31">
        <f t="shared" ca="1" si="42"/>
        <v>0</v>
      </c>
      <c r="CJ55" s="31">
        <f t="shared" ca="1" si="42"/>
        <v>0</v>
      </c>
      <c r="CK55" s="32">
        <f t="shared" ca="1" si="39"/>
        <v>0</v>
      </c>
      <c r="CL55" s="32">
        <f t="shared" ca="1" si="39"/>
        <v>0</v>
      </c>
      <c r="CM55" s="32">
        <f t="shared" ca="1" si="39"/>
        <v>0</v>
      </c>
      <c r="CN55" s="32">
        <f t="shared" ca="1" si="37"/>
        <v>0</v>
      </c>
      <c r="CO55" s="32">
        <f t="shared" ca="1" si="37"/>
        <v>0</v>
      </c>
      <c r="CP55" s="32">
        <f t="shared" ca="1" si="37"/>
        <v>0</v>
      </c>
      <c r="CQ55" s="32">
        <f t="shared" ca="1" si="37"/>
        <v>276.01</v>
      </c>
      <c r="CR55" s="32">
        <f t="shared" ca="1" si="37"/>
        <v>228.83</v>
      </c>
      <c r="CS55" s="32">
        <f t="shared" ca="1" si="37"/>
        <v>0</v>
      </c>
      <c r="CT55" s="32">
        <f t="shared" ca="1" si="37"/>
        <v>19.13</v>
      </c>
      <c r="CU55" s="32">
        <f t="shared" ca="1" si="37"/>
        <v>0</v>
      </c>
      <c r="CV55" s="32">
        <f t="shared" ca="1" si="37"/>
        <v>0</v>
      </c>
      <c r="CW55" s="31">
        <f t="shared" ca="1" si="41"/>
        <v>0</v>
      </c>
      <c r="CX55" s="31">
        <f t="shared" ca="1" si="41"/>
        <v>0</v>
      </c>
      <c r="CY55" s="31">
        <f t="shared" ca="1" si="41"/>
        <v>0</v>
      </c>
      <c r="CZ55" s="31">
        <f t="shared" ca="1" si="40"/>
        <v>0</v>
      </c>
      <c r="DA55" s="31">
        <f t="shared" ca="1" si="40"/>
        <v>0</v>
      </c>
      <c r="DB55" s="31">
        <f t="shared" ca="1" si="40"/>
        <v>0</v>
      </c>
      <c r="DC55" s="31">
        <f t="shared" ca="1" si="40"/>
        <v>-96.610000000000014</v>
      </c>
      <c r="DD55" s="31">
        <f t="shared" ca="1" si="40"/>
        <v>-80.090000000000146</v>
      </c>
      <c r="DE55" s="31">
        <f t="shared" ca="1" si="40"/>
        <v>0</v>
      </c>
      <c r="DF55" s="31">
        <f t="shared" ca="1" si="40"/>
        <v>-16.260000000000005</v>
      </c>
      <c r="DG55" s="31">
        <f t="shared" ca="1" si="40"/>
        <v>0</v>
      </c>
      <c r="DH55" s="31">
        <f t="shared" ca="1" si="40"/>
        <v>0</v>
      </c>
      <c r="DI55" s="32">
        <f t="shared" ca="1" si="32"/>
        <v>0</v>
      </c>
      <c r="DJ55" s="32">
        <f t="shared" ca="1" si="32"/>
        <v>0</v>
      </c>
      <c r="DK55" s="32">
        <f t="shared" ca="1" si="32"/>
        <v>0</v>
      </c>
      <c r="DL55" s="32">
        <f t="shared" ca="1" si="32"/>
        <v>0</v>
      </c>
      <c r="DM55" s="32">
        <f t="shared" ca="1" si="32"/>
        <v>0</v>
      </c>
      <c r="DN55" s="32">
        <f t="shared" ca="1" si="32"/>
        <v>0</v>
      </c>
      <c r="DO55" s="32">
        <f t="shared" ca="1" si="32"/>
        <v>-4.83</v>
      </c>
      <c r="DP55" s="32">
        <f t="shared" ca="1" si="32"/>
        <v>-4</v>
      </c>
      <c r="DQ55" s="32">
        <f t="shared" ca="1" si="32"/>
        <v>0</v>
      </c>
      <c r="DR55" s="32">
        <f t="shared" ca="1" si="32"/>
        <v>-0.81</v>
      </c>
      <c r="DS55" s="32">
        <f t="shared" ca="1" si="32"/>
        <v>0</v>
      </c>
      <c r="DT55" s="32">
        <f t="shared" ca="1" si="32"/>
        <v>0</v>
      </c>
      <c r="DU55" s="31">
        <f t="shared" ca="1" si="33"/>
        <v>0</v>
      </c>
      <c r="DV55" s="31">
        <f t="shared" ca="1" si="33"/>
        <v>0</v>
      </c>
      <c r="DW55" s="31">
        <f t="shared" ca="1" si="33"/>
        <v>0</v>
      </c>
      <c r="DX55" s="31">
        <f t="shared" ca="1" si="33"/>
        <v>0</v>
      </c>
      <c r="DY55" s="31">
        <f t="shared" ca="1" si="33"/>
        <v>0</v>
      </c>
      <c r="DZ55" s="31">
        <f t="shared" ca="1" si="33"/>
        <v>0</v>
      </c>
      <c r="EA55" s="31">
        <f t="shared" ca="1" si="33"/>
        <v>-27.61</v>
      </c>
      <c r="EB55" s="31">
        <f t="shared" ca="1" si="33"/>
        <v>-22.72</v>
      </c>
      <c r="EC55" s="31">
        <f t="shared" ca="1" si="33"/>
        <v>0</v>
      </c>
      <c r="ED55" s="31">
        <f t="shared" ca="1" si="33"/>
        <v>-4.54</v>
      </c>
      <c r="EE55" s="31">
        <f t="shared" ca="1" si="33"/>
        <v>0</v>
      </c>
      <c r="EF55" s="31">
        <f t="shared" ca="1" si="33"/>
        <v>0</v>
      </c>
      <c r="EG55" s="32">
        <f t="shared" ca="1" si="34"/>
        <v>0</v>
      </c>
      <c r="EH55" s="32">
        <f t="shared" ca="1" si="34"/>
        <v>0</v>
      </c>
      <c r="EI55" s="32">
        <f t="shared" ca="1" si="34"/>
        <v>0</v>
      </c>
      <c r="EJ55" s="32">
        <f t="shared" ca="1" si="34"/>
        <v>0</v>
      </c>
      <c r="EK55" s="32">
        <f t="shared" ca="1" si="34"/>
        <v>0</v>
      </c>
      <c r="EL55" s="32">
        <f t="shared" ca="1" si="34"/>
        <v>0</v>
      </c>
      <c r="EM55" s="32">
        <f t="shared" ca="1" si="34"/>
        <v>-129.05000000000001</v>
      </c>
      <c r="EN55" s="32">
        <f t="shared" ca="1" si="34"/>
        <v>-106.81000000000014</v>
      </c>
      <c r="EO55" s="32">
        <f t="shared" ca="1" si="34"/>
        <v>0</v>
      </c>
      <c r="EP55" s="32">
        <f t="shared" ca="1" si="34"/>
        <v>-21.610000000000003</v>
      </c>
      <c r="EQ55" s="32">
        <f t="shared" ca="1" si="34"/>
        <v>0</v>
      </c>
      <c r="ER55" s="32">
        <f t="shared" ca="1" si="34"/>
        <v>0</v>
      </c>
    </row>
    <row r="56" spans="1:148" x14ac:dyDescent="0.25">
      <c r="A56" t="s">
        <v>491</v>
      </c>
      <c r="B56" s="1" t="s">
        <v>59</v>
      </c>
      <c r="C56" t="str">
        <f t="shared" ca="1" si="1"/>
        <v>ENC1</v>
      </c>
      <c r="D56" t="str">
        <f t="shared" ca="1" si="2"/>
        <v>Clover Bar #1</v>
      </c>
      <c r="E56" s="51">
        <v>1814.3821022</v>
      </c>
      <c r="F56" s="51">
        <v>984.53378729999997</v>
      </c>
      <c r="G56" s="51">
        <v>1947.5922662</v>
      </c>
      <c r="H56" s="51">
        <v>7020.5127849999999</v>
      </c>
      <c r="I56" s="51">
        <v>12269.905117099999</v>
      </c>
      <c r="J56" s="51">
        <v>2562.1538027000001</v>
      </c>
      <c r="K56" s="51">
        <v>1829.4024797</v>
      </c>
      <c r="L56" s="51">
        <v>2074.6942902000001</v>
      </c>
      <c r="M56" s="51">
        <v>717.18803130000003</v>
      </c>
      <c r="N56" s="51">
        <v>2670.3730501999999</v>
      </c>
      <c r="O56" s="51">
        <v>5036.6050174000002</v>
      </c>
      <c r="P56" s="51">
        <v>20742.1585581</v>
      </c>
      <c r="Q56" s="32">
        <v>116220.15</v>
      </c>
      <c r="R56" s="32">
        <v>67070.720000000001</v>
      </c>
      <c r="S56" s="32">
        <v>208271.87</v>
      </c>
      <c r="T56" s="32">
        <v>628849.74</v>
      </c>
      <c r="U56" s="32">
        <v>3019220.11</v>
      </c>
      <c r="V56" s="32">
        <v>555965.43000000005</v>
      </c>
      <c r="W56" s="32">
        <v>141773.46</v>
      </c>
      <c r="X56" s="32">
        <v>159859.95000000001</v>
      </c>
      <c r="Y56" s="32">
        <v>46333.69</v>
      </c>
      <c r="Z56" s="32">
        <v>143238.54</v>
      </c>
      <c r="AA56" s="32">
        <v>698319.5</v>
      </c>
      <c r="AB56" s="32">
        <v>1561684.58</v>
      </c>
      <c r="AC56" s="2">
        <v>4.16</v>
      </c>
      <c r="AD56" s="2">
        <v>4.16</v>
      </c>
      <c r="AE56" s="2">
        <v>4.16</v>
      </c>
      <c r="AF56" s="2">
        <v>4.16</v>
      </c>
      <c r="AG56" s="2">
        <v>4.16</v>
      </c>
      <c r="AH56" s="2">
        <v>4.16</v>
      </c>
      <c r="AI56" s="2">
        <v>4.16</v>
      </c>
      <c r="AJ56" s="2">
        <v>4.16</v>
      </c>
      <c r="AK56" s="2">
        <v>4.16</v>
      </c>
      <c r="AL56" s="2">
        <v>4.16</v>
      </c>
      <c r="AM56" s="2">
        <v>4.16</v>
      </c>
      <c r="AN56" s="2">
        <v>4.16</v>
      </c>
      <c r="AO56" s="33">
        <v>4834.76</v>
      </c>
      <c r="AP56" s="33">
        <v>2790.14</v>
      </c>
      <c r="AQ56" s="33">
        <v>8664.11</v>
      </c>
      <c r="AR56" s="33">
        <v>26160.15</v>
      </c>
      <c r="AS56" s="33">
        <v>125599.56</v>
      </c>
      <c r="AT56" s="33">
        <v>23128.16</v>
      </c>
      <c r="AU56" s="33">
        <v>5897.78</v>
      </c>
      <c r="AV56" s="33">
        <v>6650.17</v>
      </c>
      <c r="AW56" s="33">
        <v>1927.48</v>
      </c>
      <c r="AX56" s="33">
        <v>5958.72</v>
      </c>
      <c r="AY56" s="33">
        <v>29050.09</v>
      </c>
      <c r="AZ56" s="33">
        <v>64966.080000000002</v>
      </c>
      <c r="BA56" s="31">
        <f t="shared" si="38"/>
        <v>-174.33</v>
      </c>
      <c r="BB56" s="31">
        <f t="shared" si="38"/>
        <v>-100.61</v>
      </c>
      <c r="BC56" s="31">
        <f t="shared" si="38"/>
        <v>-312.41000000000003</v>
      </c>
      <c r="BD56" s="31">
        <f t="shared" si="35"/>
        <v>-503.08</v>
      </c>
      <c r="BE56" s="31">
        <f t="shared" si="35"/>
        <v>-2415.38</v>
      </c>
      <c r="BF56" s="31">
        <f t="shared" si="35"/>
        <v>-444.77</v>
      </c>
      <c r="BG56" s="31">
        <f t="shared" si="35"/>
        <v>538.74</v>
      </c>
      <c r="BH56" s="31">
        <f t="shared" si="35"/>
        <v>607.47</v>
      </c>
      <c r="BI56" s="31">
        <f t="shared" si="35"/>
        <v>176.07</v>
      </c>
      <c r="BJ56" s="31">
        <f t="shared" si="35"/>
        <v>687.54</v>
      </c>
      <c r="BK56" s="31">
        <f t="shared" si="35"/>
        <v>3351.93</v>
      </c>
      <c r="BL56" s="31">
        <f t="shared" si="35"/>
        <v>7496.09</v>
      </c>
      <c r="BM56" s="6">
        <f t="shared" ca="1" si="36"/>
        <v>5.4100000000000002E-2</v>
      </c>
      <c r="BN56" s="6">
        <f t="shared" ca="1" si="36"/>
        <v>5.4100000000000002E-2</v>
      </c>
      <c r="BO56" s="6">
        <f t="shared" ca="1" si="36"/>
        <v>5.4100000000000002E-2</v>
      </c>
      <c r="BP56" s="6">
        <f t="shared" ca="1" si="36"/>
        <v>5.4100000000000002E-2</v>
      </c>
      <c r="BQ56" s="6">
        <f t="shared" ca="1" si="36"/>
        <v>5.4100000000000002E-2</v>
      </c>
      <c r="BR56" s="6">
        <f t="shared" ca="1" si="36"/>
        <v>5.4100000000000002E-2</v>
      </c>
      <c r="BS56" s="6">
        <f t="shared" ca="1" si="36"/>
        <v>5.4100000000000002E-2</v>
      </c>
      <c r="BT56" s="6">
        <f t="shared" ca="1" si="36"/>
        <v>5.4100000000000002E-2</v>
      </c>
      <c r="BU56" s="6">
        <f t="shared" ca="1" si="36"/>
        <v>5.4100000000000002E-2</v>
      </c>
      <c r="BV56" s="6">
        <f t="shared" ca="1" si="36"/>
        <v>5.4100000000000002E-2</v>
      </c>
      <c r="BW56" s="6">
        <f t="shared" ca="1" si="36"/>
        <v>5.4100000000000002E-2</v>
      </c>
      <c r="BX56" s="6">
        <f t="shared" ca="1" si="36"/>
        <v>5.4100000000000002E-2</v>
      </c>
      <c r="BY56" s="31">
        <f t="shared" ca="1" si="31"/>
        <v>6287.51</v>
      </c>
      <c r="BZ56" s="31">
        <f t="shared" ca="1" si="31"/>
        <v>3628.53</v>
      </c>
      <c r="CA56" s="31">
        <f t="shared" ca="1" si="31"/>
        <v>11267.51</v>
      </c>
      <c r="CB56" s="31">
        <f t="shared" ca="1" si="31"/>
        <v>34020.769999999997</v>
      </c>
      <c r="CC56" s="31">
        <f t="shared" ca="1" si="31"/>
        <v>163339.81</v>
      </c>
      <c r="CD56" s="31">
        <f t="shared" ca="1" si="31"/>
        <v>30077.73</v>
      </c>
      <c r="CE56" s="31">
        <f t="shared" ca="1" si="42"/>
        <v>7669.94</v>
      </c>
      <c r="CF56" s="31">
        <f t="shared" ca="1" si="42"/>
        <v>8648.42</v>
      </c>
      <c r="CG56" s="31">
        <f t="shared" ca="1" si="42"/>
        <v>2506.65</v>
      </c>
      <c r="CH56" s="31">
        <f t="shared" ca="1" si="42"/>
        <v>7749.21</v>
      </c>
      <c r="CI56" s="31">
        <f t="shared" ca="1" si="42"/>
        <v>37779.08</v>
      </c>
      <c r="CJ56" s="31">
        <f t="shared" ca="1" si="42"/>
        <v>84487.14</v>
      </c>
      <c r="CK56" s="32">
        <f t="shared" ca="1" si="39"/>
        <v>232.44</v>
      </c>
      <c r="CL56" s="32">
        <f t="shared" ca="1" si="39"/>
        <v>134.13999999999999</v>
      </c>
      <c r="CM56" s="32">
        <f t="shared" ca="1" si="39"/>
        <v>416.54</v>
      </c>
      <c r="CN56" s="32">
        <f t="shared" ca="1" si="37"/>
        <v>1257.7</v>
      </c>
      <c r="CO56" s="32">
        <f t="shared" ca="1" si="37"/>
        <v>6038.44</v>
      </c>
      <c r="CP56" s="32">
        <f t="shared" ca="1" si="37"/>
        <v>1111.93</v>
      </c>
      <c r="CQ56" s="32">
        <f t="shared" ca="1" si="37"/>
        <v>283.55</v>
      </c>
      <c r="CR56" s="32">
        <f t="shared" ca="1" si="37"/>
        <v>319.72000000000003</v>
      </c>
      <c r="CS56" s="32">
        <f t="shared" ca="1" si="37"/>
        <v>92.67</v>
      </c>
      <c r="CT56" s="32">
        <f t="shared" ca="1" si="37"/>
        <v>286.48</v>
      </c>
      <c r="CU56" s="32">
        <f t="shared" ca="1" si="37"/>
        <v>1396.64</v>
      </c>
      <c r="CV56" s="32">
        <f t="shared" ca="1" si="37"/>
        <v>3123.37</v>
      </c>
      <c r="CW56" s="31">
        <f t="shared" ca="1" si="41"/>
        <v>1859.5199999999995</v>
      </c>
      <c r="CX56" s="31">
        <f t="shared" ca="1" si="41"/>
        <v>1073.1400000000001</v>
      </c>
      <c r="CY56" s="31">
        <f t="shared" ca="1" si="41"/>
        <v>3332.3500000000004</v>
      </c>
      <c r="CZ56" s="31">
        <f t="shared" ca="1" si="40"/>
        <v>9621.3999999999924</v>
      </c>
      <c r="DA56" s="31">
        <f t="shared" ca="1" si="40"/>
        <v>46194.07</v>
      </c>
      <c r="DB56" s="31">
        <f t="shared" ca="1" si="40"/>
        <v>8506.27</v>
      </c>
      <c r="DC56" s="31">
        <f t="shared" ca="1" si="40"/>
        <v>1516.97</v>
      </c>
      <c r="DD56" s="31">
        <f t="shared" ca="1" si="40"/>
        <v>1710.4999999999993</v>
      </c>
      <c r="DE56" s="31">
        <f t="shared" ca="1" si="40"/>
        <v>495.77000000000015</v>
      </c>
      <c r="DF56" s="31">
        <f t="shared" ca="1" si="40"/>
        <v>1389.4300000000003</v>
      </c>
      <c r="DG56" s="31">
        <f t="shared" ca="1" si="40"/>
        <v>6773.7000000000007</v>
      </c>
      <c r="DH56" s="31">
        <f t="shared" ca="1" si="40"/>
        <v>15148.339999999993</v>
      </c>
      <c r="DI56" s="32">
        <f t="shared" ca="1" si="32"/>
        <v>92.98</v>
      </c>
      <c r="DJ56" s="32">
        <f t="shared" ca="1" si="32"/>
        <v>53.66</v>
      </c>
      <c r="DK56" s="32">
        <f t="shared" ca="1" si="32"/>
        <v>166.62</v>
      </c>
      <c r="DL56" s="32">
        <f t="shared" ca="1" si="32"/>
        <v>481.07</v>
      </c>
      <c r="DM56" s="32">
        <f t="shared" ca="1" si="32"/>
        <v>2309.6999999999998</v>
      </c>
      <c r="DN56" s="32">
        <f t="shared" ca="1" si="32"/>
        <v>425.31</v>
      </c>
      <c r="DO56" s="32">
        <f t="shared" ca="1" si="32"/>
        <v>75.849999999999994</v>
      </c>
      <c r="DP56" s="32">
        <f t="shared" ca="1" si="32"/>
        <v>85.53</v>
      </c>
      <c r="DQ56" s="32">
        <f t="shared" ca="1" si="32"/>
        <v>24.79</v>
      </c>
      <c r="DR56" s="32">
        <f t="shared" ca="1" si="32"/>
        <v>69.47</v>
      </c>
      <c r="DS56" s="32">
        <f t="shared" ca="1" si="32"/>
        <v>338.69</v>
      </c>
      <c r="DT56" s="32">
        <f t="shared" ca="1" si="32"/>
        <v>757.42</v>
      </c>
      <c r="DU56" s="31">
        <f t="shared" ca="1" si="33"/>
        <v>550.16999999999996</v>
      </c>
      <c r="DV56" s="31">
        <f t="shared" ca="1" si="33"/>
        <v>315.69</v>
      </c>
      <c r="DW56" s="31">
        <f t="shared" ca="1" si="33"/>
        <v>975.17</v>
      </c>
      <c r="DX56" s="31">
        <f t="shared" ca="1" si="33"/>
        <v>2799.22</v>
      </c>
      <c r="DY56" s="31">
        <f t="shared" ca="1" si="33"/>
        <v>13363.64</v>
      </c>
      <c r="DZ56" s="31">
        <f t="shared" ca="1" si="33"/>
        <v>2446.36</v>
      </c>
      <c r="EA56" s="31">
        <f t="shared" ca="1" si="33"/>
        <v>433.47</v>
      </c>
      <c r="EB56" s="31">
        <f t="shared" ca="1" si="33"/>
        <v>485.14</v>
      </c>
      <c r="EC56" s="31">
        <f t="shared" ca="1" si="33"/>
        <v>139.56</v>
      </c>
      <c r="ED56" s="31">
        <f t="shared" ca="1" si="33"/>
        <v>387.98</v>
      </c>
      <c r="EE56" s="31">
        <f t="shared" ca="1" si="33"/>
        <v>1875.66</v>
      </c>
      <c r="EF56" s="31">
        <f t="shared" ca="1" si="33"/>
        <v>4160.38</v>
      </c>
      <c r="EG56" s="32">
        <f t="shared" ca="1" si="34"/>
        <v>2502.6699999999996</v>
      </c>
      <c r="EH56" s="32">
        <f t="shared" ca="1" si="34"/>
        <v>1442.4900000000002</v>
      </c>
      <c r="EI56" s="32">
        <f t="shared" ca="1" si="34"/>
        <v>4474.1400000000003</v>
      </c>
      <c r="EJ56" s="32">
        <f t="shared" ca="1" si="34"/>
        <v>12901.689999999991</v>
      </c>
      <c r="EK56" s="32">
        <f t="shared" ca="1" si="34"/>
        <v>61867.409999999996</v>
      </c>
      <c r="EL56" s="32">
        <f t="shared" ca="1" si="34"/>
        <v>11377.94</v>
      </c>
      <c r="EM56" s="32">
        <f t="shared" ca="1" si="34"/>
        <v>2026.29</v>
      </c>
      <c r="EN56" s="32">
        <f t="shared" ca="1" si="34"/>
        <v>2281.1699999999992</v>
      </c>
      <c r="EO56" s="32">
        <f t="shared" ca="1" si="34"/>
        <v>660.12000000000012</v>
      </c>
      <c r="EP56" s="32">
        <f t="shared" ca="1" si="34"/>
        <v>1846.8800000000003</v>
      </c>
      <c r="EQ56" s="32">
        <f t="shared" ca="1" si="34"/>
        <v>8988.0500000000011</v>
      </c>
      <c r="ER56" s="32">
        <f t="shared" ca="1" si="34"/>
        <v>20066.139999999992</v>
      </c>
    </row>
    <row r="57" spans="1:148" x14ac:dyDescent="0.25">
      <c r="A57" t="s">
        <v>491</v>
      </c>
      <c r="B57" s="1" t="s">
        <v>60</v>
      </c>
      <c r="C57" t="str">
        <f t="shared" ca="1" si="1"/>
        <v>ENC2</v>
      </c>
      <c r="D57" t="str">
        <f t="shared" ca="1" si="2"/>
        <v>Clover Bar #2</v>
      </c>
      <c r="E57" s="51">
        <v>8441.1137730999999</v>
      </c>
      <c r="F57" s="51">
        <v>3762.0519313999998</v>
      </c>
      <c r="G57" s="51">
        <v>247.01448920000001</v>
      </c>
      <c r="H57" s="51">
        <v>0</v>
      </c>
      <c r="I57" s="51">
        <v>0</v>
      </c>
      <c r="J57" s="51">
        <v>0</v>
      </c>
      <c r="K57" s="51">
        <v>0</v>
      </c>
      <c r="L57" s="51">
        <v>0</v>
      </c>
      <c r="M57" s="51">
        <v>2178.9950508000002</v>
      </c>
      <c r="N57" s="51">
        <v>11667.0938078</v>
      </c>
      <c r="O57" s="51">
        <v>14153.6879317</v>
      </c>
      <c r="P57" s="51">
        <v>50228.612901799999</v>
      </c>
      <c r="Q57" s="32">
        <v>535840.34</v>
      </c>
      <c r="R57" s="32">
        <v>264913.13</v>
      </c>
      <c r="S57" s="32">
        <v>8422.11</v>
      </c>
      <c r="T57" s="32">
        <v>0</v>
      </c>
      <c r="U57" s="32">
        <v>0</v>
      </c>
      <c r="V57" s="32">
        <v>0</v>
      </c>
      <c r="W57" s="32">
        <v>0</v>
      </c>
      <c r="X57" s="32">
        <v>0</v>
      </c>
      <c r="Y57" s="32">
        <v>88619.12</v>
      </c>
      <c r="Z57" s="32">
        <v>578946.04</v>
      </c>
      <c r="AA57" s="32">
        <v>1877733.14</v>
      </c>
      <c r="AB57" s="32">
        <v>3632076.19</v>
      </c>
      <c r="AC57" s="2">
        <v>4.16</v>
      </c>
      <c r="AD57" s="2">
        <v>4.16</v>
      </c>
      <c r="AE57" s="2">
        <v>4.16</v>
      </c>
      <c r="AF57" s="2">
        <v>4.16</v>
      </c>
      <c r="AG57" s="2">
        <v>4.16</v>
      </c>
      <c r="AH57" s="2">
        <v>4.16</v>
      </c>
      <c r="AI57" s="2">
        <v>4.16</v>
      </c>
      <c r="AJ57" s="2">
        <v>4.16</v>
      </c>
      <c r="AK57" s="2">
        <v>4.16</v>
      </c>
      <c r="AL57" s="2">
        <v>4.16</v>
      </c>
      <c r="AM57" s="2">
        <v>4.16</v>
      </c>
      <c r="AN57" s="2">
        <v>4.16</v>
      </c>
      <c r="AO57" s="33">
        <v>22290.959999999999</v>
      </c>
      <c r="AP57" s="33">
        <v>11020.39</v>
      </c>
      <c r="AQ57" s="33">
        <v>350.36</v>
      </c>
      <c r="AR57" s="33">
        <v>0</v>
      </c>
      <c r="AS57" s="33">
        <v>0</v>
      </c>
      <c r="AT57" s="33">
        <v>0</v>
      </c>
      <c r="AU57" s="33">
        <v>0</v>
      </c>
      <c r="AV57" s="33">
        <v>0</v>
      </c>
      <c r="AW57" s="33">
        <v>3686.56</v>
      </c>
      <c r="AX57" s="33">
        <v>24084.16</v>
      </c>
      <c r="AY57" s="33">
        <v>78113.7</v>
      </c>
      <c r="AZ57" s="33">
        <v>151094.37</v>
      </c>
      <c r="BA57" s="31">
        <f t="shared" si="38"/>
        <v>-803.76</v>
      </c>
      <c r="BB57" s="31">
        <f t="shared" si="38"/>
        <v>-397.37</v>
      </c>
      <c r="BC57" s="31">
        <f t="shared" si="38"/>
        <v>-12.63</v>
      </c>
      <c r="BD57" s="31">
        <f t="shared" si="35"/>
        <v>0</v>
      </c>
      <c r="BE57" s="31">
        <f t="shared" si="35"/>
        <v>0</v>
      </c>
      <c r="BF57" s="31">
        <f t="shared" si="35"/>
        <v>0</v>
      </c>
      <c r="BG57" s="31">
        <f t="shared" si="35"/>
        <v>0</v>
      </c>
      <c r="BH57" s="31">
        <f t="shared" si="35"/>
        <v>0</v>
      </c>
      <c r="BI57" s="31">
        <f t="shared" si="35"/>
        <v>336.75</v>
      </c>
      <c r="BJ57" s="31">
        <f t="shared" si="35"/>
        <v>2778.94</v>
      </c>
      <c r="BK57" s="31">
        <f t="shared" si="35"/>
        <v>9013.1200000000008</v>
      </c>
      <c r="BL57" s="31">
        <f t="shared" si="35"/>
        <v>17433.97</v>
      </c>
      <c r="BM57" s="6">
        <f t="shared" ca="1" si="36"/>
        <v>5.4100000000000002E-2</v>
      </c>
      <c r="BN57" s="6">
        <f t="shared" ca="1" si="36"/>
        <v>5.4100000000000002E-2</v>
      </c>
      <c r="BO57" s="6">
        <f t="shared" ca="1" si="36"/>
        <v>5.4100000000000002E-2</v>
      </c>
      <c r="BP57" s="6">
        <f t="shared" ca="1" si="36"/>
        <v>5.4100000000000002E-2</v>
      </c>
      <c r="BQ57" s="6">
        <f t="shared" ca="1" si="36"/>
        <v>5.4100000000000002E-2</v>
      </c>
      <c r="BR57" s="6">
        <f t="shared" ca="1" si="36"/>
        <v>5.4100000000000002E-2</v>
      </c>
      <c r="BS57" s="6">
        <f t="shared" ca="1" si="36"/>
        <v>5.4100000000000002E-2</v>
      </c>
      <c r="BT57" s="6">
        <f t="shared" ca="1" si="36"/>
        <v>5.4100000000000002E-2</v>
      </c>
      <c r="BU57" s="6">
        <f t="shared" ca="1" si="36"/>
        <v>5.4100000000000002E-2</v>
      </c>
      <c r="BV57" s="6">
        <f t="shared" ca="1" si="36"/>
        <v>5.4100000000000002E-2</v>
      </c>
      <c r="BW57" s="6">
        <f t="shared" ca="1" si="36"/>
        <v>5.4100000000000002E-2</v>
      </c>
      <c r="BX57" s="6">
        <f t="shared" ca="1" si="36"/>
        <v>5.4100000000000002E-2</v>
      </c>
      <c r="BY57" s="31">
        <f t="shared" ca="1" si="31"/>
        <v>28988.959999999999</v>
      </c>
      <c r="BZ57" s="31">
        <f t="shared" ca="1" si="31"/>
        <v>14331.8</v>
      </c>
      <c r="CA57" s="31">
        <f t="shared" ca="1" si="31"/>
        <v>455.64</v>
      </c>
      <c r="CB57" s="31">
        <f t="shared" ca="1" si="31"/>
        <v>0</v>
      </c>
      <c r="CC57" s="31">
        <f t="shared" ca="1" si="31"/>
        <v>0</v>
      </c>
      <c r="CD57" s="31">
        <f t="shared" ca="1" si="31"/>
        <v>0</v>
      </c>
      <c r="CE57" s="31">
        <f t="shared" ca="1" si="42"/>
        <v>0</v>
      </c>
      <c r="CF57" s="31">
        <f t="shared" ca="1" si="42"/>
        <v>0</v>
      </c>
      <c r="CG57" s="31">
        <f t="shared" ca="1" si="42"/>
        <v>4794.29</v>
      </c>
      <c r="CH57" s="31">
        <f t="shared" ca="1" si="42"/>
        <v>31320.98</v>
      </c>
      <c r="CI57" s="31">
        <f t="shared" ca="1" si="42"/>
        <v>101585.36</v>
      </c>
      <c r="CJ57" s="31">
        <f t="shared" ca="1" si="42"/>
        <v>196495.32</v>
      </c>
      <c r="CK57" s="32">
        <f t="shared" ca="1" si="39"/>
        <v>1071.68</v>
      </c>
      <c r="CL57" s="32">
        <f t="shared" ca="1" si="39"/>
        <v>529.83000000000004</v>
      </c>
      <c r="CM57" s="32">
        <f t="shared" ca="1" si="39"/>
        <v>16.84</v>
      </c>
      <c r="CN57" s="32">
        <f t="shared" ca="1" si="37"/>
        <v>0</v>
      </c>
      <c r="CO57" s="32">
        <f t="shared" ca="1" si="37"/>
        <v>0</v>
      </c>
      <c r="CP57" s="32">
        <f t="shared" ca="1" si="37"/>
        <v>0</v>
      </c>
      <c r="CQ57" s="32">
        <f t="shared" ca="1" si="37"/>
        <v>0</v>
      </c>
      <c r="CR57" s="32">
        <f t="shared" ca="1" si="37"/>
        <v>0</v>
      </c>
      <c r="CS57" s="32">
        <f t="shared" ca="1" si="37"/>
        <v>177.24</v>
      </c>
      <c r="CT57" s="32">
        <f t="shared" ca="1" si="37"/>
        <v>1157.8900000000001</v>
      </c>
      <c r="CU57" s="32">
        <f t="shared" ca="1" si="37"/>
        <v>3755.47</v>
      </c>
      <c r="CV57" s="32">
        <f t="shared" ca="1" si="37"/>
        <v>7264.15</v>
      </c>
      <c r="CW57" s="31">
        <f t="shared" ca="1" si="41"/>
        <v>8573.44</v>
      </c>
      <c r="CX57" s="31">
        <f t="shared" ca="1" si="41"/>
        <v>4238.6099999999997</v>
      </c>
      <c r="CY57" s="31">
        <f t="shared" ca="1" si="41"/>
        <v>134.74999999999994</v>
      </c>
      <c r="CZ57" s="31">
        <f t="shared" ca="1" si="40"/>
        <v>0</v>
      </c>
      <c r="DA57" s="31">
        <f t="shared" ca="1" si="40"/>
        <v>0</v>
      </c>
      <c r="DB57" s="31">
        <f t="shared" ca="1" si="40"/>
        <v>0</v>
      </c>
      <c r="DC57" s="31">
        <f t="shared" ca="1" si="40"/>
        <v>0</v>
      </c>
      <c r="DD57" s="31">
        <f t="shared" ca="1" si="40"/>
        <v>0</v>
      </c>
      <c r="DE57" s="31">
        <f t="shared" ca="1" si="40"/>
        <v>948.2199999999998</v>
      </c>
      <c r="DF57" s="31">
        <f t="shared" ca="1" si="40"/>
        <v>5615.7699999999986</v>
      </c>
      <c r="DG57" s="31">
        <f t="shared" ca="1" si="40"/>
        <v>18214.010000000002</v>
      </c>
      <c r="DH57" s="31">
        <f t="shared" ca="1" si="40"/>
        <v>35231.130000000005</v>
      </c>
      <c r="DI57" s="32">
        <f t="shared" ca="1" si="32"/>
        <v>428.67</v>
      </c>
      <c r="DJ57" s="32">
        <f t="shared" ca="1" si="32"/>
        <v>211.93</v>
      </c>
      <c r="DK57" s="32">
        <f t="shared" ca="1" si="32"/>
        <v>6.74</v>
      </c>
      <c r="DL57" s="32">
        <f t="shared" ca="1" si="32"/>
        <v>0</v>
      </c>
      <c r="DM57" s="32">
        <f t="shared" ca="1" si="32"/>
        <v>0</v>
      </c>
      <c r="DN57" s="32">
        <f t="shared" ca="1" si="32"/>
        <v>0</v>
      </c>
      <c r="DO57" s="32">
        <f t="shared" ca="1" si="32"/>
        <v>0</v>
      </c>
      <c r="DP57" s="32">
        <f t="shared" ca="1" si="32"/>
        <v>0</v>
      </c>
      <c r="DQ57" s="32">
        <f t="shared" ca="1" si="32"/>
        <v>47.41</v>
      </c>
      <c r="DR57" s="32">
        <f t="shared" ca="1" si="32"/>
        <v>280.79000000000002</v>
      </c>
      <c r="DS57" s="32">
        <f t="shared" ca="1" si="32"/>
        <v>910.7</v>
      </c>
      <c r="DT57" s="32">
        <f t="shared" ca="1" si="32"/>
        <v>1761.56</v>
      </c>
      <c r="DU57" s="31">
        <f t="shared" ca="1" si="33"/>
        <v>2536.61</v>
      </c>
      <c r="DV57" s="31">
        <f t="shared" ca="1" si="33"/>
        <v>1246.8699999999999</v>
      </c>
      <c r="DW57" s="31">
        <f t="shared" ca="1" si="33"/>
        <v>39.43</v>
      </c>
      <c r="DX57" s="31">
        <f t="shared" ca="1" si="33"/>
        <v>0</v>
      </c>
      <c r="DY57" s="31">
        <f t="shared" ca="1" si="33"/>
        <v>0</v>
      </c>
      <c r="DZ57" s="31">
        <f t="shared" ca="1" si="33"/>
        <v>0</v>
      </c>
      <c r="EA57" s="31">
        <f t="shared" ca="1" si="33"/>
        <v>0</v>
      </c>
      <c r="EB57" s="31">
        <f t="shared" ca="1" si="33"/>
        <v>0</v>
      </c>
      <c r="EC57" s="31">
        <f t="shared" ca="1" si="33"/>
        <v>266.92</v>
      </c>
      <c r="ED57" s="31">
        <f t="shared" ca="1" si="33"/>
        <v>1568.14</v>
      </c>
      <c r="EE57" s="31">
        <f t="shared" ca="1" si="33"/>
        <v>5043.5200000000004</v>
      </c>
      <c r="EF57" s="31">
        <f t="shared" ca="1" si="33"/>
        <v>9675.98</v>
      </c>
      <c r="EG57" s="32">
        <f t="shared" ca="1" si="34"/>
        <v>11538.720000000001</v>
      </c>
      <c r="EH57" s="32">
        <f t="shared" ca="1" si="34"/>
        <v>5697.41</v>
      </c>
      <c r="EI57" s="32">
        <f t="shared" ca="1" si="34"/>
        <v>180.91999999999996</v>
      </c>
      <c r="EJ57" s="32">
        <f t="shared" ca="1" si="34"/>
        <v>0</v>
      </c>
      <c r="EK57" s="32">
        <f t="shared" ca="1" si="34"/>
        <v>0</v>
      </c>
      <c r="EL57" s="32">
        <f t="shared" ca="1" si="34"/>
        <v>0</v>
      </c>
      <c r="EM57" s="32">
        <f t="shared" ca="1" si="34"/>
        <v>0</v>
      </c>
      <c r="EN57" s="32">
        <f t="shared" ca="1" si="34"/>
        <v>0</v>
      </c>
      <c r="EO57" s="32">
        <f t="shared" ca="1" si="34"/>
        <v>1262.5499999999997</v>
      </c>
      <c r="EP57" s="32">
        <f t="shared" ca="1" si="34"/>
        <v>7464.6999999999989</v>
      </c>
      <c r="EQ57" s="32">
        <f t="shared" ca="1" si="34"/>
        <v>24168.230000000003</v>
      </c>
      <c r="ER57" s="32">
        <f t="shared" ca="1" si="34"/>
        <v>46668.67</v>
      </c>
    </row>
    <row r="58" spans="1:148" x14ac:dyDescent="0.25">
      <c r="A58" t="s">
        <v>491</v>
      </c>
      <c r="B58" s="1" t="s">
        <v>61</v>
      </c>
      <c r="C58" t="str">
        <f t="shared" ca="1" si="1"/>
        <v>ENC3</v>
      </c>
      <c r="D58" t="str">
        <f t="shared" ca="1" si="2"/>
        <v>Clover Bar #3</v>
      </c>
      <c r="E58" s="51">
        <v>9389.3429567999992</v>
      </c>
      <c r="F58" s="51">
        <v>2869.2404026999998</v>
      </c>
      <c r="G58" s="51">
        <v>13511.1416921</v>
      </c>
      <c r="H58" s="51">
        <v>43418.162637699999</v>
      </c>
      <c r="I58" s="51">
        <v>30146.983086200002</v>
      </c>
      <c r="J58" s="51">
        <v>8349.2415586999996</v>
      </c>
      <c r="K58" s="51">
        <v>7967.1700996</v>
      </c>
      <c r="L58" s="51">
        <v>12115.433793599999</v>
      </c>
      <c r="M58" s="51">
        <v>10017.251435599999</v>
      </c>
      <c r="N58" s="51">
        <v>17060.107490099999</v>
      </c>
      <c r="O58" s="51">
        <v>16029.5281983</v>
      </c>
      <c r="P58" s="51">
        <v>42509.674481399998</v>
      </c>
      <c r="Q58" s="32">
        <v>572638.89</v>
      </c>
      <c r="R58" s="32">
        <v>144706.92000000001</v>
      </c>
      <c r="S58" s="32">
        <v>682488.04</v>
      </c>
      <c r="T58" s="32">
        <v>2531187.92</v>
      </c>
      <c r="U58" s="32">
        <v>7621911.8300000001</v>
      </c>
      <c r="V58" s="32">
        <v>947022.32</v>
      </c>
      <c r="W58" s="32">
        <v>620680.5</v>
      </c>
      <c r="X58" s="32">
        <v>858240.05</v>
      </c>
      <c r="Y58" s="32">
        <v>454910.01</v>
      </c>
      <c r="Z58" s="32">
        <v>718085.45</v>
      </c>
      <c r="AA58" s="32">
        <v>1820169.11</v>
      </c>
      <c r="AB58" s="32">
        <v>3176949.02</v>
      </c>
      <c r="AC58" s="2">
        <v>4.16</v>
      </c>
      <c r="AD58" s="2">
        <v>4.16</v>
      </c>
      <c r="AE58" s="2">
        <v>4.16</v>
      </c>
      <c r="AF58" s="2">
        <v>4.16</v>
      </c>
      <c r="AG58" s="2">
        <v>4.16</v>
      </c>
      <c r="AH58" s="2">
        <v>4.16</v>
      </c>
      <c r="AI58" s="2">
        <v>4.16</v>
      </c>
      <c r="AJ58" s="2">
        <v>4.16</v>
      </c>
      <c r="AK58" s="2">
        <v>4.16</v>
      </c>
      <c r="AL58" s="2">
        <v>4.16</v>
      </c>
      <c r="AM58" s="2">
        <v>4.16</v>
      </c>
      <c r="AN58" s="2">
        <v>4.16</v>
      </c>
      <c r="AO58" s="33">
        <v>23821.78</v>
      </c>
      <c r="AP58" s="33">
        <v>6019.81</v>
      </c>
      <c r="AQ58" s="33">
        <v>28391.5</v>
      </c>
      <c r="AR58" s="33">
        <v>105297.42</v>
      </c>
      <c r="AS58" s="33">
        <v>317071.53000000003</v>
      </c>
      <c r="AT58" s="33">
        <v>39396.129999999997</v>
      </c>
      <c r="AU58" s="33">
        <v>25820.31</v>
      </c>
      <c r="AV58" s="33">
        <v>35702.79</v>
      </c>
      <c r="AW58" s="33">
        <v>18924.259999999998</v>
      </c>
      <c r="AX58" s="33">
        <v>29872.35</v>
      </c>
      <c r="AY58" s="33">
        <v>75719.03</v>
      </c>
      <c r="AZ58" s="33">
        <v>132161.07999999999</v>
      </c>
      <c r="BA58" s="31">
        <f t="shared" si="38"/>
        <v>-858.96</v>
      </c>
      <c r="BB58" s="31">
        <f t="shared" si="38"/>
        <v>-217.06</v>
      </c>
      <c r="BC58" s="31">
        <f t="shared" si="38"/>
        <v>-1023.73</v>
      </c>
      <c r="BD58" s="31">
        <f t="shared" si="35"/>
        <v>-2024.95</v>
      </c>
      <c r="BE58" s="31">
        <f t="shared" si="35"/>
        <v>-6097.53</v>
      </c>
      <c r="BF58" s="31">
        <f t="shared" si="35"/>
        <v>-757.62</v>
      </c>
      <c r="BG58" s="31">
        <f t="shared" si="35"/>
        <v>2358.59</v>
      </c>
      <c r="BH58" s="31">
        <f t="shared" si="35"/>
        <v>3261.31</v>
      </c>
      <c r="BI58" s="31">
        <f t="shared" si="35"/>
        <v>1728.66</v>
      </c>
      <c r="BJ58" s="31">
        <f t="shared" si="35"/>
        <v>3446.81</v>
      </c>
      <c r="BK58" s="31">
        <f t="shared" si="35"/>
        <v>8736.81</v>
      </c>
      <c r="BL58" s="31">
        <f t="shared" si="35"/>
        <v>15249.36</v>
      </c>
      <c r="BM58" s="6">
        <f t="shared" ca="1" si="36"/>
        <v>5.1700000000000003E-2</v>
      </c>
      <c r="BN58" s="6">
        <f t="shared" ca="1" si="36"/>
        <v>5.1700000000000003E-2</v>
      </c>
      <c r="BO58" s="6">
        <f t="shared" ca="1" si="36"/>
        <v>5.1700000000000003E-2</v>
      </c>
      <c r="BP58" s="6">
        <f t="shared" ca="1" si="36"/>
        <v>5.1700000000000003E-2</v>
      </c>
      <c r="BQ58" s="6">
        <f t="shared" ca="1" si="36"/>
        <v>5.1700000000000003E-2</v>
      </c>
      <c r="BR58" s="6">
        <f t="shared" ca="1" si="36"/>
        <v>5.1700000000000003E-2</v>
      </c>
      <c r="BS58" s="6">
        <f t="shared" ca="1" si="36"/>
        <v>5.1700000000000003E-2</v>
      </c>
      <c r="BT58" s="6">
        <f t="shared" ca="1" si="36"/>
        <v>5.1700000000000003E-2</v>
      </c>
      <c r="BU58" s="6">
        <f t="shared" ca="1" si="36"/>
        <v>5.1700000000000003E-2</v>
      </c>
      <c r="BV58" s="6">
        <f t="shared" ca="1" si="36"/>
        <v>5.1700000000000003E-2</v>
      </c>
      <c r="BW58" s="6">
        <f t="shared" ca="1" si="36"/>
        <v>5.1700000000000003E-2</v>
      </c>
      <c r="BX58" s="6">
        <f t="shared" ca="1" si="36"/>
        <v>5.1700000000000003E-2</v>
      </c>
      <c r="BY58" s="31">
        <f t="shared" ca="1" si="31"/>
        <v>29605.43</v>
      </c>
      <c r="BZ58" s="31">
        <f t="shared" ca="1" si="31"/>
        <v>7481.35</v>
      </c>
      <c r="CA58" s="31">
        <f t="shared" ca="1" si="31"/>
        <v>35284.629999999997</v>
      </c>
      <c r="CB58" s="31">
        <f t="shared" ca="1" si="31"/>
        <v>130862.42</v>
      </c>
      <c r="CC58" s="31">
        <f t="shared" ca="1" si="31"/>
        <v>394052.84</v>
      </c>
      <c r="CD58" s="31">
        <f t="shared" ca="1" si="31"/>
        <v>48961.05</v>
      </c>
      <c r="CE58" s="31">
        <f t="shared" ca="1" si="42"/>
        <v>32089.18</v>
      </c>
      <c r="CF58" s="31">
        <f t="shared" ca="1" si="42"/>
        <v>44371.01</v>
      </c>
      <c r="CG58" s="31">
        <f t="shared" ca="1" si="42"/>
        <v>23518.85</v>
      </c>
      <c r="CH58" s="31">
        <f t="shared" ca="1" si="42"/>
        <v>37125.019999999997</v>
      </c>
      <c r="CI58" s="31">
        <f t="shared" ca="1" si="42"/>
        <v>94102.74</v>
      </c>
      <c r="CJ58" s="31">
        <f t="shared" ca="1" si="42"/>
        <v>164248.26</v>
      </c>
      <c r="CK58" s="32">
        <f t="shared" ca="1" si="39"/>
        <v>1145.28</v>
      </c>
      <c r="CL58" s="32">
        <f t="shared" ca="1" si="39"/>
        <v>289.41000000000003</v>
      </c>
      <c r="CM58" s="32">
        <f t="shared" ca="1" si="39"/>
        <v>1364.98</v>
      </c>
      <c r="CN58" s="32">
        <f t="shared" ca="1" si="37"/>
        <v>5062.38</v>
      </c>
      <c r="CO58" s="32">
        <f t="shared" ca="1" si="37"/>
        <v>15243.82</v>
      </c>
      <c r="CP58" s="32">
        <f t="shared" ca="1" si="37"/>
        <v>1894.04</v>
      </c>
      <c r="CQ58" s="32">
        <f t="shared" ca="1" si="37"/>
        <v>1241.3599999999999</v>
      </c>
      <c r="CR58" s="32">
        <f t="shared" ca="1" si="37"/>
        <v>1716.48</v>
      </c>
      <c r="CS58" s="32">
        <f t="shared" ca="1" si="37"/>
        <v>909.82</v>
      </c>
      <c r="CT58" s="32">
        <f t="shared" ca="1" si="37"/>
        <v>1436.17</v>
      </c>
      <c r="CU58" s="32">
        <f t="shared" ca="1" si="37"/>
        <v>3640.34</v>
      </c>
      <c r="CV58" s="32">
        <f t="shared" ca="1" si="37"/>
        <v>6353.9</v>
      </c>
      <c r="CW58" s="31">
        <f t="shared" ca="1" si="41"/>
        <v>7787.89</v>
      </c>
      <c r="CX58" s="31">
        <f t="shared" ca="1" si="41"/>
        <v>1968.0099999999998</v>
      </c>
      <c r="CY58" s="31">
        <f t="shared" ca="1" si="41"/>
        <v>9281.84</v>
      </c>
      <c r="CZ58" s="31">
        <f t="shared" ca="1" si="40"/>
        <v>32652.329999999991</v>
      </c>
      <c r="DA58" s="31">
        <f t="shared" ca="1" si="40"/>
        <v>98322.66</v>
      </c>
      <c r="DB58" s="31">
        <f t="shared" ca="1" si="40"/>
        <v>12216.580000000007</v>
      </c>
      <c r="DC58" s="31">
        <f t="shared" ca="1" si="40"/>
        <v>5151.6399999999994</v>
      </c>
      <c r="DD58" s="31">
        <f t="shared" ca="1" si="40"/>
        <v>7123.3900000000049</v>
      </c>
      <c r="DE58" s="31">
        <f t="shared" ca="1" si="40"/>
        <v>3775.75</v>
      </c>
      <c r="DF58" s="31">
        <f t="shared" ca="1" si="40"/>
        <v>5242.029999999997</v>
      </c>
      <c r="DG58" s="31">
        <f t="shared" ca="1" si="40"/>
        <v>13287.240000000003</v>
      </c>
      <c r="DH58" s="31">
        <f t="shared" ca="1" si="40"/>
        <v>23191.720000000016</v>
      </c>
      <c r="DI58" s="32">
        <f t="shared" ca="1" si="32"/>
        <v>389.39</v>
      </c>
      <c r="DJ58" s="32">
        <f t="shared" ca="1" si="32"/>
        <v>98.4</v>
      </c>
      <c r="DK58" s="32">
        <f t="shared" ca="1" si="32"/>
        <v>464.09</v>
      </c>
      <c r="DL58" s="32">
        <f t="shared" ca="1" si="32"/>
        <v>1632.62</v>
      </c>
      <c r="DM58" s="32">
        <f t="shared" ca="1" si="32"/>
        <v>4916.13</v>
      </c>
      <c r="DN58" s="32">
        <f t="shared" ca="1" si="32"/>
        <v>610.83000000000004</v>
      </c>
      <c r="DO58" s="32">
        <f t="shared" ca="1" si="32"/>
        <v>257.58</v>
      </c>
      <c r="DP58" s="32">
        <f t="shared" ca="1" si="32"/>
        <v>356.17</v>
      </c>
      <c r="DQ58" s="32">
        <f t="shared" ca="1" si="32"/>
        <v>188.79</v>
      </c>
      <c r="DR58" s="32">
        <f t="shared" ca="1" si="32"/>
        <v>262.10000000000002</v>
      </c>
      <c r="DS58" s="32">
        <f t="shared" ca="1" si="32"/>
        <v>664.36</v>
      </c>
      <c r="DT58" s="32">
        <f t="shared" ca="1" si="32"/>
        <v>1159.5899999999999</v>
      </c>
      <c r="DU58" s="31">
        <f t="shared" ca="1" si="33"/>
        <v>2304.19</v>
      </c>
      <c r="DV58" s="31">
        <f t="shared" ca="1" si="33"/>
        <v>578.92999999999995</v>
      </c>
      <c r="DW58" s="31">
        <f t="shared" ca="1" si="33"/>
        <v>2716.2</v>
      </c>
      <c r="DX58" s="31">
        <f t="shared" ca="1" si="33"/>
        <v>9499.7800000000007</v>
      </c>
      <c r="DY58" s="31">
        <f t="shared" ca="1" si="33"/>
        <v>28444.1</v>
      </c>
      <c r="DZ58" s="31">
        <f t="shared" ca="1" si="33"/>
        <v>3513.43</v>
      </c>
      <c r="EA58" s="31">
        <f t="shared" ca="1" si="33"/>
        <v>1472.06</v>
      </c>
      <c r="EB58" s="31">
        <f t="shared" ca="1" si="33"/>
        <v>2020.35</v>
      </c>
      <c r="EC58" s="31">
        <f t="shared" ca="1" si="33"/>
        <v>1062.8699999999999</v>
      </c>
      <c r="ED58" s="31">
        <f t="shared" ca="1" si="33"/>
        <v>1463.78</v>
      </c>
      <c r="EE58" s="31">
        <f t="shared" ca="1" si="33"/>
        <v>3679.28</v>
      </c>
      <c r="EF58" s="31">
        <f t="shared" ca="1" si="33"/>
        <v>6369.44</v>
      </c>
      <c r="EG58" s="32">
        <f t="shared" ca="1" si="34"/>
        <v>10481.470000000001</v>
      </c>
      <c r="EH58" s="32">
        <f t="shared" ca="1" si="34"/>
        <v>2645.3399999999997</v>
      </c>
      <c r="EI58" s="32">
        <f t="shared" ca="1" si="34"/>
        <v>12462.130000000001</v>
      </c>
      <c r="EJ58" s="32">
        <f t="shared" ca="1" si="34"/>
        <v>43784.729999999989</v>
      </c>
      <c r="EK58" s="32">
        <f t="shared" ca="1" si="34"/>
        <v>131682.89000000001</v>
      </c>
      <c r="EL58" s="32">
        <f t="shared" ca="1" si="34"/>
        <v>16340.840000000007</v>
      </c>
      <c r="EM58" s="32">
        <f t="shared" ca="1" si="34"/>
        <v>6881.2799999999988</v>
      </c>
      <c r="EN58" s="32">
        <f t="shared" ca="1" si="34"/>
        <v>9499.9100000000053</v>
      </c>
      <c r="EO58" s="32">
        <f t="shared" ca="1" si="34"/>
        <v>5027.41</v>
      </c>
      <c r="EP58" s="32">
        <f t="shared" ca="1" si="34"/>
        <v>6967.9099999999971</v>
      </c>
      <c r="EQ58" s="32">
        <f t="shared" ca="1" si="34"/>
        <v>17630.880000000005</v>
      </c>
      <c r="ER58" s="32">
        <f t="shared" ca="1" si="34"/>
        <v>30720.750000000015</v>
      </c>
    </row>
    <row r="59" spans="1:148" x14ac:dyDescent="0.25">
      <c r="A59" t="s">
        <v>452</v>
      </c>
      <c r="B59" s="1" t="s">
        <v>135</v>
      </c>
      <c r="C59" t="str">
        <f t="shared" ca="1" si="1"/>
        <v>BCHIMP</v>
      </c>
      <c r="D59" t="str">
        <f t="shared" ca="1" si="2"/>
        <v>Alberta-BC Intertie - Import</v>
      </c>
      <c r="E59" s="51">
        <v>1770</v>
      </c>
      <c r="F59" s="51">
        <v>1870</v>
      </c>
      <c r="G59" s="51">
        <v>2640</v>
      </c>
      <c r="H59" s="51">
        <v>6634</v>
      </c>
      <c r="I59" s="51">
        <v>8062</v>
      </c>
      <c r="J59" s="51">
        <v>31535</v>
      </c>
      <c r="K59" s="51">
        <v>5519</v>
      </c>
      <c r="L59" s="51">
        <v>2336</v>
      </c>
      <c r="M59" s="51">
        <v>362</v>
      </c>
      <c r="N59" s="51">
        <v>3040</v>
      </c>
      <c r="O59" s="51">
        <v>6531</v>
      </c>
      <c r="P59" s="51">
        <v>13459</v>
      </c>
      <c r="Q59" s="32">
        <v>117019.85</v>
      </c>
      <c r="R59" s="32">
        <v>90037.3</v>
      </c>
      <c r="S59" s="32">
        <v>333293.40000000002</v>
      </c>
      <c r="T59" s="32">
        <v>454837.02</v>
      </c>
      <c r="U59" s="32">
        <v>1045441.43</v>
      </c>
      <c r="V59" s="32">
        <v>2036989.72</v>
      </c>
      <c r="W59" s="32">
        <v>523548.15</v>
      </c>
      <c r="X59" s="32">
        <v>235675.28</v>
      </c>
      <c r="Y59" s="32">
        <v>30143</v>
      </c>
      <c r="Z59" s="32">
        <v>183092.1</v>
      </c>
      <c r="AA59" s="32">
        <v>1437090.9</v>
      </c>
      <c r="AB59" s="32">
        <v>2442541.27</v>
      </c>
      <c r="AC59" s="2">
        <v>1.0900000000000001</v>
      </c>
      <c r="AD59" s="2">
        <v>1.0900000000000001</v>
      </c>
      <c r="AE59" s="2">
        <v>1.0900000000000001</v>
      </c>
      <c r="AF59" s="2">
        <v>1.0900000000000001</v>
      </c>
      <c r="AG59" s="2">
        <v>1.0900000000000001</v>
      </c>
      <c r="AH59" s="2">
        <v>1.0900000000000001</v>
      </c>
      <c r="AI59" s="2">
        <v>1.0900000000000001</v>
      </c>
      <c r="AJ59" s="2">
        <v>1.0900000000000001</v>
      </c>
      <c r="AK59" s="2">
        <v>1.0900000000000001</v>
      </c>
      <c r="AL59" s="2">
        <v>1.0900000000000001</v>
      </c>
      <c r="AM59" s="2">
        <v>1.0900000000000001</v>
      </c>
      <c r="AN59" s="2">
        <v>1.0900000000000001</v>
      </c>
      <c r="AO59" s="33">
        <v>1275.52</v>
      </c>
      <c r="AP59" s="33">
        <v>981.41</v>
      </c>
      <c r="AQ59" s="33">
        <v>3632.9</v>
      </c>
      <c r="AR59" s="33">
        <v>4957.72</v>
      </c>
      <c r="AS59" s="33">
        <v>11395.31</v>
      </c>
      <c r="AT59" s="33">
        <v>22203.19</v>
      </c>
      <c r="AU59" s="33">
        <v>5706.67</v>
      </c>
      <c r="AV59" s="33">
        <v>2568.86</v>
      </c>
      <c r="AW59" s="33">
        <v>328.56</v>
      </c>
      <c r="AX59" s="33">
        <v>1995.7</v>
      </c>
      <c r="AY59" s="33">
        <v>15664.29</v>
      </c>
      <c r="AZ59" s="33">
        <v>26623.7</v>
      </c>
      <c r="BA59" s="31">
        <f t="shared" si="38"/>
        <v>-175.53</v>
      </c>
      <c r="BB59" s="31">
        <f t="shared" si="38"/>
        <v>-135.06</v>
      </c>
      <c r="BC59" s="31">
        <f t="shared" si="38"/>
        <v>-499.94</v>
      </c>
      <c r="BD59" s="31">
        <f t="shared" si="35"/>
        <v>-363.87</v>
      </c>
      <c r="BE59" s="31">
        <f t="shared" si="35"/>
        <v>-836.35</v>
      </c>
      <c r="BF59" s="31">
        <f t="shared" si="35"/>
        <v>-1629.59</v>
      </c>
      <c r="BG59" s="31">
        <f t="shared" si="35"/>
        <v>1989.48</v>
      </c>
      <c r="BH59" s="31">
        <f t="shared" si="35"/>
        <v>895.57</v>
      </c>
      <c r="BI59" s="31">
        <f t="shared" si="35"/>
        <v>114.54</v>
      </c>
      <c r="BJ59" s="31">
        <f t="shared" si="35"/>
        <v>878.84</v>
      </c>
      <c r="BK59" s="31">
        <f t="shared" si="35"/>
        <v>6898.04</v>
      </c>
      <c r="BL59" s="31">
        <f t="shared" si="35"/>
        <v>11724.2</v>
      </c>
      <c r="BM59" s="6">
        <f t="shared" ca="1" si="36"/>
        <v>-1.4E-2</v>
      </c>
      <c r="BN59" s="6">
        <f t="shared" ca="1" si="36"/>
        <v>-1.4E-2</v>
      </c>
      <c r="BO59" s="6">
        <f t="shared" ca="1" si="36"/>
        <v>-1.4E-2</v>
      </c>
      <c r="BP59" s="6">
        <f t="shared" ca="1" si="36"/>
        <v>-1.4E-2</v>
      </c>
      <c r="BQ59" s="6">
        <f t="shared" ca="1" si="36"/>
        <v>-1.4E-2</v>
      </c>
      <c r="BR59" s="6">
        <f t="shared" ca="1" si="36"/>
        <v>-1.4E-2</v>
      </c>
      <c r="BS59" s="6">
        <f t="shared" ca="1" si="36"/>
        <v>-1.4E-2</v>
      </c>
      <c r="BT59" s="6">
        <f t="shared" ca="1" si="36"/>
        <v>-1.4E-2</v>
      </c>
      <c r="BU59" s="6">
        <f t="shared" ca="1" si="36"/>
        <v>-1.4E-2</v>
      </c>
      <c r="BV59" s="6">
        <f t="shared" ca="1" si="36"/>
        <v>-1.4E-2</v>
      </c>
      <c r="BW59" s="6">
        <f t="shared" ca="1" si="36"/>
        <v>-1.4E-2</v>
      </c>
      <c r="BX59" s="6">
        <f t="shared" ca="1" si="36"/>
        <v>-1.4E-2</v>
      </c>
      <c r="BY59" s="31">
        <f t="shared" ref="BY59:CJ90" ca="1" si="43">IFERROR(VLOOKUP($C59,DOSDetail,CELL("col",BY$4)+58,FALSE),ROUND(Q59*BM59,2))</f>
        <v>-1638.28</v>
      </c>
      <c r="BZ59" s="31">
        <f t="shared" ca="1" si="43"/>
        <v>-1260.52</v>
      </c>
      <c r="CA59" s="31">
        <f t="shared" ca="1" si="43"/>
        <v>-4666.1099999999997</v>
      </c>
      <c r="CB59" s="31">
        <f t="shared" ca="1" si="43"/>
        <v>-6367.72</v>
      </c>
      <c r="CC59" s="31">
        <f t="shared" ca="1" si="43"/>
        <v>-14636.18</v>
      </c>
      <c r="CD59" s="31">
        <f t="shared" ca="1" si="43"/>
        <v>-28517.86</v>
      </c>
      <c r="CE59" s="31">
        <f t="shared" ca="1" si="42"/>
        <v>-7329.67</v>
      </c>
      <c r="CF59" s="31">
        <f t="shared" ca="1" si="42"/>
        <v>-3299.45</v>
      </c>
      <c r="CG59" s="31">
        <f t="shared" ca="1" si="42"/>
        <v>-422</v>
      </c>
      <c r="CH59" s="31">
        <f t="shared" ca="1" si="42"/>
        <v>-2563.29</v>
      </c>
      <c r="CI59" s="31">
        <f t="shared" ca="1" si="42"/>
        <v>-20119.27</v>
      </c>
      <c r="CJ59" s="31">
        <f t="shared" ca="1" si="42"/>
        <v>-34195.58</v>
      </c>
      <c r="CK59" s="32">
        <f t="shared" ca="1" si="39"/>
        <v>234.04</v>
      </c>
      <c r="CL59" s="32">
        <f t="shared" ca="1" si="39"/>
        <v>180.07</v>
      </c>
      <c r="CM59" s="32">
        <f t="shared" ca="1" si="39"/>
        <v>666.59</v>
      </c>
      <c r="CN59" s="32">
        <f t="shared" ca="1" si="37"/>
        <v>909.67</v>
      </c>
      <c r="CO59" s="32">
        <f t="shared" ca="1" si="37"/>
        <v>2090.88</v>
      </c>
      <c r="CP59" s="32">
        <f t="shared" ca="1" si="37"/>
        <v>4073.98</v>
      </c>
      <c r="CQ59" s="32">
        <f t="shared" ca="1" si="37"/>
        <v>1047.0999999999999</v>
      </c>
      <c r="CR59" s="32">
        <f t="shared" ca="1" si="37"/>
        <v>471.35</v>
      </c>
      <c r="CS59" s="32">
        <f t="shared" ca="1" si="37"/>
        <v>60.29</v>
      </c>
      <c r="CT59" s="32">
        <f t="shared" ca="1" si="37"/>
        <v>366.18</v>
      </c>
      <c r="CU59" s="32">
        <f t="shared" ca="1" si="37"/>
        <v>2874.18</v>
      </c>
      <c r="CV59" s="32">
        <f t="shared" ca="1" si="37"/>
        <v>4885.08</v>
      </c>
      <c r="CW59" s="31">
        <f t="shared" ca="1" si="41"/>
        <v>-2504.23</v>
      </c>
      <c r="CX59" s="31">
        <f t="shared" ca="1" si="41"/>
        <v>-1926.8000000000002</v>
      </c>
      <c r="CY59" s="31">
        <f t="shared" ca="1" si="41"/>
        <v>-7132.4800000000005</v>
      </c>
      <c r="CZ59" s="31">
        <f t="shared" ca="1" si="40"/>
        <v>-10051.9</v>
      </c>
      <c r="DA59" s="31">
        <f t="shared" ca="1" si="40"/>
        <v>-23104.260000000002</v>
      </c>
      <c r="DB59" s="31">
        <f t="shared" ca="1" si="40"/>
        <v>-45017.48</v>
      </c>
      <c r="DC59" s="31">
        <f t="shared" ca="1" si="40"/>
        <v>-13978.72</v>
      </c>
      <c r="DD59" s="31">
        <f t="shared" ca="1" si="40"/>
        <v>-6292.53</v>
      </c>
      <c r="DE59" s="31">
        <f t="shared" ca="1" si="40"/>
        <v>-804.81</v>
      </c>
      <c r="DF59" s="31">
        <f t="shared" ca="1" si="40"/>
        <v>-5071.6500000000005</v>
      </c>
      <c r="DG59" s="31">
        <f t="shared" ca="1" si="40"/>
        <v>-39807.420000000006</v>
      </c>
      <c r="DH59" s="31">
        <f t="shared" ca="1" si="40"/>
        <v>-67658.399999999994</v>
      </c>
      <c r="DI59" s="32">
        <f t="shared" ca="1" si="32"/>
        <v>-125.21</v>
      </c>
      <c r="DJ59" s="32">
        <f t="shared" ca="1" si="32"/>
        <v>-96.34</v>
      </c>
      <c r="DK59" s="32">
        <f t="shared" ca="1" si="32"/>
        <v>-356.62</v>
      </c>
      <c r="DL59" s="32">
        <f t="shared" ca="1" si="32"/>
        <v>-502.6</v>
      </c>
      <c r="DM59" s="32">
        <f t="shared" ca="1" si="32"/>
        <v>-1155.21</v>
      </c>
      <c r="DN59" s="32">
        <f t="shared" ca="1" si="32"/>
        <v>-2250.87</v>
      </c>
      <c r="DO59" s="32">
        <f t="shared" ca="1" si="32"/>
        <v>-698.94</v>
      </c>
      <c r="DP59" s="32">
        <f t="shared" ca="1" si="32"/>
        <v>-314.63</v>
      </c>
      <c r="DQ59" s="32">
        <f t="shared" ca="1" si="32"/>
        <v>-40.24</v>
      </c>
      <c r="DR59" s="32">
        <f t="shared" ca="1" si="32"/>
        <v>-253.58</v>
      </c>
      <c r="DS59" s="32">
        <f t="shared" ca="1" si="32"/>
        <v>-1990.37</v>
      </c>
      <c r="DT59" s="32">
        <f t="shared" ca="1" si="32"/>
        <v>-3382.92</v>
      </c>
      <c r="DU59" s="31">
        <f t="shared" ca="1" si="33"/>
        <v>-740.92</v>
      </c>
      <c r="DV59" s="31">
        <f t="shared" ca="1" si="33"/>
        <v>-566.80999999999995</v>
      </c>
      <c r="DW59" s="31">
        <f t="shared" ca="1" si="33"/>
        <v>-2087.2199999999998</v>
      </c>
      <c r="DX59" s="31">
        <f t="shared" ca="1" si="33"/>
        <v>-2924.47</v>
      </c>
      <c r="DY59" s="31">
        <f t="shared" ca="1" si="33"/>
        <v>-6683.91</v>
      </c>
      <c r="DZ59" s="31">
        <f t="shared" ca="1" si="33"/>
        <v>-12946.8</v>
      </c>
      <c r="EA59" s="31">
        <f t="shared" ca="1" si="33"/>
        <v>-3994.36</v>
      </c>
      <c r="EB59" s="31">
        <f t="shared" ca="1" si="33"/>
        <v>-1784.7</v>
      </c>
      <c r="EC59" s="31">
        <f t="shared" ca="1" si="33"/>
        <v>-226.55</v>
      </c>
      <c r="ED59" s="31">
        <f t="shared" ca="1" si="33"/>
        <v>-1416.2</v>
      </c>
      <c r="EE59" s="31">
        <f t="shared" ca="1" si="33"/>
        <v>-11022.8</v>
      </c>
      <c r="EF59" s="31">
        <f t="shared" ca="1" si="33"/>
        <v>-18581.89</v>
      </c>
      <c r="EG59" s="32">
        <f t="shared" ca="1" si="34"/>
        <v>-3370.36</v>
      </c>
      <c r="EH59" s="32">
        <f t="shared" ca="1" si="34"/>
        <v>-2589.9499999999998</v>
      </c>
      <c r="EI59" s="32">
        <f t="shared" ca="1" si="34"/>
        <v>-9576.32</v>
      </c>
      <c r="EJ59" s="32">
        <f t="shared" ca="1" si="34"/>
        <v>-13478.97</v>
      </c>
      <c r="EK59" s="32">
        <f t="shared" ca="1" si="34"/>
        <v>-30943.38</v>
      </c>
      <c r="EL59" s="32">
        <f t="shared" ca="1" si="34"/>
        <v>-60215.150000000009</v>
      </c>
      <c r="EM59" s="32">
        <f t="shared" ca="1" si="34"/>
        <v>-18672.02</v>
      </c>
      <c r="EN59" s="32">
        <f t="shared" ca="1" si="34"/>
        <v>-8391.86</v>
      </c>
      <c r="EO59" s="32">
        <f t="shared" ca="1" si="34"/>
        <v>-1071.5999999999999</v>
      </c>
      <c r="EP59" s="32">
        <f t="shared" ca="1" si="34"/>
        <v>-6741.43</v>
      </c>
      <c r="EQ59" s="32">
        <f t="shared" ca="1" si="34"/>
        <v>-52820.590000000011</v>
      </c>
      <c r="ER59" s="32">
        <f t="shared" ca="1" si="34"/>
        <v>-89623.209999999992</v>
      </c>
    </row>
    <row r="60" spans="1:148" x14ac:dyDescent="0.25">
      <c r="A60" t="s">
        <v>452</v>
      </c>
      <c r="B60" s="1" t="s">
        <v>137</v>
      </c>
      <c r="C60" t="str">
        <f t="shared" ca="1" si="1"/>
        <v>BCHEXP</v>
      </c>
      <c r="D60" t="str">
        <f t="shared" ca="1" si="2"/>
        <v>Alberta-BC Intertie - Export</v>
      </c>
      <c r="E60" s="51">
        <v>2301.25</v>
      </c>
      <c r="F60" s="51">
        <v>1729.75</v>
      </c>
      <c r="G60" s="51">
        <v>5594.5</v>
      </c>
      <c r="H60" s="51">
        <v>1925</v>
      </c>
      <c r="I60" s="51">
        <v>75</v>
      </c>
      <c r="K60" s="51">
        <v>1921.25</v>
      </c>
      <c r="L60" s="51">
        <v>718.75</v>
      </c>
      <c r="M60" s="51">
        <v>4601.5</v>
      </c>
      <c r="N60" s="51">
        <v>1850</v>
      </c>
      <c r="O60" s="51">
        <v>4248.75</v>
      </c>
      <c r="P60" s="51">
        <v>2824.25</v>
      </c>
      <c r="Q60" s="32">
        <v>79756.14</v>
      </c>
      <c r="R60" s="32">
        <v>50991.19</v>
      </c>
      <c r="S60" s="32">
        <v>136629.78</v>
      </c>
      <c r="T60" s="32">
        <v>63420.56</v>
      </c>
      <c r="U60" s="32">
        <v>1168.5</v>
      </c>
      <c r="V60" s="32"/>
      <c r="W60" s="32">
        <v>42591.28</v>
      </c>
      <c r="X60" s="32">
        <v>16593.560000000001</v>
      </c>
      <c r="Y60" s="32">
        <v>131065.26</v>
      </c>
      <c r="Z60" s="32">
        <v>43246.25</v>
      </c>
      <c r="AA60" s="32">
        <v>94781.119999999995</v>
      </c>
      <c r="AB60" s="32">
        <v>79065.86</v>
      </c>
      <c r="AC60" s="2">
        <v>0.95</v>
      </c>
      <c r="AD60" s="2">
        <v>0.95</v>
      </c>
      <c r="AE60" s="2">
        <v>0.95</v>
      </c>
      <c r="AF60" s="2">
        <v>0.95</v>
      </c>
      <c r="AG60" s="2">
        <v>0.95</v>
      </c>
      <c r="AI60" s="2">
        <v>0.95</v>
      </c>
      <c r="AJ60" s="2">
        <v>0.95</v>
      </c>
      <c r="AK60" s="2">
        <v>0.95</v>
      </c>
      <c r="AL60" s="2">
        <v>0.95</v>
      </c>
      <c r="AM60" s="2">
        <v>0.95</v>
      </c>
      <c r="AN60" s="2">
        <v>0.95</v>
      </c>
      <c r="AO60" s="33">
        <v>757.68</v>
      </c>
      <c r="AP60" s="33">
        <v>484.42</v>
      </c>
      <c r="AQ60" s="33">
        <v>1297.98</v>
      </c>
      <c r="AR60" s="33">
        <v>602.5</v>
      </c>
      <c r="AS60" s="33">
        <v>11.1</v>
      </c>
      <c r="AT60" s="33"/>
      <c r="AU60" s="33">
        <v>404.62</v>
      </c>
      <c r="AV60" s="33">
        <v>157.63999999999999</v>
      </c>
      <c r="AW60" s="33">
        <v>1245.1199999999999</v>
      </c>
      <c r="AX60" s="33">
        <v>410.84</v>
      </c>
      <c r="AY60" s="33">
        <v>900.42</v>
      </c>
      <c r="AZ60" s="33">
        <v>751.13</v>
      </c>
      <c r="BA60" s="31">
        <f t="shared" si="38"/>
        <v>-119.63</v>
      </c>
      <c r="BB60" s="31">
        <f t="shared" si="38"/>
        <v>-76.489999999999995</v>
      </c>
      <c r="BC60" s="31">
        <f t="shared" si="38"/>
        <v>-204.94</v>
      </c>
      <c r="BD60" s="31">
        <f t="shared" si="35"/>
        <v>-50.74</v>
      </c>
      <c r="BE60" s="31">
        <f t="shared" si="35"/>
        <v>-0.93</v>
      </c>
      <c r="BF60" s="31">
        <f t="shared" si="35"/>
        <v>0</v>
      </c>
      <c r="BG60" s="31">
        <f t="shared" si="35"/>
        <v>161.85</v>
      </c>
      <c r="BH60" s="31">
        <f t="shared" si="35"/>
        <v>63.06</v>
      </c>
      <c r="BI60" s="31">
        <f t="shared" si="35"/>
        <v>498.05</v>
      </c>
      <c r="BJ60" s="31">
        <f t="shared" si="35"/>
        <v>207.58</v>
      </c>
      <c r="BK60" s="31">
        <f t="shared" si="35"/>
        <v>454.95</v>
      </c>
      <c r="BL60" s="31">
        <f t="shared" si="35"/>
        <v>379.52</v>
      </c>
      <c r="BM60" s="6">
        <f t="shared" ca="1" si="36"/>
        <v>1.06E-2</v>
      </c>
      <c r="BN60" s="6">
        <f t="shared" ca="1" si="36"/>
        <v>1.06E-2</v>
      </c>
      <c r="BO60" s="6">
        <f t="shared" ca="1" si="36"/>
        <v>1.06E-2</v>
      </c>
      <c r="BP60" s="6">
        <f t="shared" ca="1" si="36"/>
        <v>1.06E-2</v>
      </c>
      <c r="BQ60" s="6">
        <f t="shared" ca="1" si="36"/>
        <v>1.06E-2</v>
      </c>
      <c r="BR60" s="6">
        <f t="shared" ca="1" si="36"/>
        <v>1.06E-2</v>
      </c>
      <c r="BS60" s="6">
        <f t="shared" ca="1" si="36"/>
        <v>1.06E-2</v>
      </c>
      <c r="BT60" s="6">
        <f t="shared" ca="1" si="36"/>
        <v>1.06E-2</v>
      </c>
      <c r="BU60" s="6">
        <f t="shared" ca="1" si="36"/>
        <v>1.06E-2</v>
      </c>
      <c r="BV60" s="6">
        <f t="shared" ca="1" si="36"/>
        <v>1.06E-2</v>
      </c>
      <c r="BW60" s="6">
        <f t="shared" ca="1" si="36"/>
        <v>1.06E-2</v>
      </c>
      <c r="BX60" s="6">
        <f t="shared" ca="1" si="36"/>
        <v>1.06E-2</v>
      </c>
      <c r="BY60" s="31">
        <f t="shared" ca="1" si="43"/>
        <v>845.42</v>
      </c>
      <c r="BZ60" s="31">
        <f t="shared" ca="1" si="43"/>
        <v>540.51</v>
      </c>
      <c r="CA60" s="31">
        <f t="shared" ca="1" si="43"/>
        <v>1448.28</v>
      </c>
      <c r="CB60" s="31">
        <f t="shared" ca="1" si="43"/>
        <v>672.26</v>
      </c>
      <c r="CC60" s="31">
        <f t="shared" ca="1" si="43"/>
        <v>12.39</v>
      </c>
      <c r="CD60" s="31">
        <f t="shared" ca="1" si="43"/>
        <v>0</v>
      </c>
      <c r="CE60" s="31">
        <f t="shared" ca="1" si="42"/>
        <v>451.47</v>
      </c>
      <c r="CF60" s="31">
        <f t="shared" ca="1" si="42"/>
        <v>175.89</v>
      </c>
      <c r="CG60" s="31">
        <f t="shared" ca="1" si="42"/>
        <v>1389.29</v>
      </c>
      <c r="CH60" s="31">
        <f t="shared" ca="1" si="42"/>
        <v>458.41</v>
      </c>
      <c r="CI60" s="31">
        <f t="shared" ca="1" si="42"/>
        <v>1004.68</v>
      </c>
      <c r="CJ60" s="31">
        <f t="shared" ca="1" si="42"/>
        <v>838.1</v>
      </c>
      <c r="CK60" s="32">
        <f t="shared" ca="1" si="39"/>
        <v>159.51</v>
      </c>
      <c r="CL60" s="32">
        <f t="shared" ca="1" si="39"/>
        <v>101.98</v>
      </c>
      <c r="CM60" s="32">
        <f t="shared" ca="1" si="39"/>
        <v>273.26</v>
      </c>
      <c r="CN60" s="32">
        <f t="shared" ca="1" si="37"/>
        <v>126.84</v>
      </c>
      <c r="CO60" s="32">
        <f t="shared" ca="1" si="37"/>
        <v>2.34</v>
      </c>
      <c r="CP60" s="32">
        <f t="shared" ca="1" si="37"/>
        <v>0</v>
      </c>
      <c r="CQ60" s="32">
        <f t="shared" ca="1" si="37"/>
        <v>85.18</v>
      </c>
      <c r="CR60" s="32">
        <f t="shared" ca="1" si="37"/>
        <v>33.19</v>
      </c>
      <c r="CS60" s="32">
        <f t="shared" ca="1" si="37"/>
        <v>262.13</v>
      </c>
      <c r="CT60" s="32">
        <f t="shared" ca="1" si="37"/>
        <v>86.49</v>
      </c>
      <c r="CU60" s="32">
        <f t="shared" ca="1" si="37"/>
        <v>189.56</v>
      </c>
      <c r="CV60" s="32">
        <f t="shared" ca="1" si="37"/>
        <v>158.13</v>
      </c>
      <c r="CW60" s="31">
        <f t="shared" ca="1" si="41"/>
        <v>366.88</v>
      </c>
      <c r="CX60" s="31">
        <f t="shared" ca="1" si="41"/>
        <v>234.56</v>
      </c>
      <c r="CY60" s="31">
        <f t="shared" ca="1" si="41"/>
        <v>628.5</v>
      </c>
      <c r="CZ60" s="31">
        <f t="shared" ca="1" si="40"/>
        <v>247.34000000000003</v>
      </c>
      <c r="DA60" s="31">
        <f t="shared" ca="1" si="40"/>
        <v>4.5600000000000005</v>
      </c>
      <c r="DB60" s="31">
        <f t="shared" ca="1" si="40"/>
        <v>0</v>
      </c>
      <c r="DC60" s="31">
        <f t="shared" ca="1" si="40"/>
        <v>-29.819999999999908</v>
      </c>
      <c r="DD60" s="31">
        <f t="shared" ca="1" si="40"/>
        <v>-11.620000000000005</v>
      </c>
      <c r="DE60" s="31">
        <f t="shared" ca="1" si="40"/>
        <v>-91.749999999999829</v>
      </c>
      <c r="DF60" s="31">
        <f t="shared" ca="1" si="40"/>
        <v>-73.52000000000001</v>
      </c>
      <c r="DG60" s="31">
        <f t="shared" ca="1" si="40"/>
        <v>-161.12999999999994</v>
      </c>
      <c r="DH60" s="31">
        <f t="shared" ca="1" si="40"/>
        <v>-134.41999999999996</v>
      </c>
      <c r="DI60" s="32">
        <f t="shared" ca="1" si="32"/>
        <v>18.34</v>
      </c>
      <c r="DJ60" s="32">
        <f t="shared" ca="1" si="32"/>
        <v>11.73</v>
      </c>
      <c r="DK60" s="32">
        <f t="shared" ca="1" si="32"/>
        <v>31.43</v>
      </c>
      <c r="DL60" s="32">
        <f t="shared" ca="1" si="32"/>
        <v>12.37</v>
      </c>
      <c r="DM60" s="32">
        <f t="shared" ca="1" si="32"/>
        <v>0.23</v>
      </c>
      <c r="DN60" s="32">
        <f t="shared" ca="1" si="32"/>
        <v>0</v>
      </c>
      <c r="DO60" s="32">
        <f t="shared" ca="1" si="32"/>
        <v>-1.49</v>
      </c>
      <c r="DP60" s="32">
        <f t="shared" ca="1" si="32"/>
        <v>-0.57999999999999996</v>
      </c>
      <c r="DQ60" s="32">
        <f t="shared" ca="1" si="32"/>
        <v>-4.59</v>
      </c>
      <c r="DR60" s="32">
        <f t="shared" ca="1" si="32"/>
        <v>-3.68</v>
      </c>
      <c r="DS60" s="32">
        <f t="shared" ca="1" si="32"/>
        <v>-8.06</v>
      </c>
      <c r="DT60" s="32">
        <f t="shared" ca="1" si="32"/>
        <v>-6.72</v>
      </c>
      <c r="DU60" s="31">
        <f t="shared" ca="1" si="33"/>
        <v>108.55</v>
      </c>
      <c r="DV60" s="31">
        <f t="shared" ca="1" si="33"/>
        <v>69</v>
      </c>
      <c r="DW60" s="31">
        <f t="shared" ca="1" si="33"/>
        <v>183.92</v>
      </c>
      <c r="DX60" s="31">
        <f t="shared" ca="1" si="33"/>
        <v>71.959999999999994</v>
      </c>
      <c r="DY60" s="31">
        <f t="shared" ca="1" si="33"/>
        <v>1.32</v>
      </c>
      <c r="DZ60" s="31">
        <f t="shared" ca="1" si="33"/>
        <v>0</v>
      </c>
      <c r="EA60" s="31">
        <f t="shared" ca="1" si="33"/>
        <v>-8.52</v>
      </c>
      <c r="EB60" s="31">
        <f t="shared" ca="1" si="33"/>
        <v>-3.3</v>
      </c>
      <c r="EC60" s="31">
        <f t="shared" ca="1" si="33"/>
        <v>-25.83</v>
      </c>
      <c r="ED60" s="31">
        <f t="shared" ca="1" si="33"/>
        <v>-20.53</v>
      </c>
      <c r="EE60" s="31">
        <f t="shared" ca="1" si="33"/>
        <v>-44.62</v>
      </c>
      <c r="EF60" s="31">
        <f t="shared" ca="1" si="33"/>
        <v>-36.92</v>
      </c>
      <c r="EG60" s="32">
        <f t="shared" ca="1" si="34"/>
        <v>493.77</v>
      </c>
      <c r="EH60" s="32">
        <f t="shared" ca="1" si="34"/>
        <v>315.28999999999996</v>
      </c>
      <c r="EI60" s="32">
        <f t="shared" ca="1" si="34"/>
        <v>843.84999999999991</v>
      </c>
      <c r="EJ60" s="32">
        <f t="shared" ca="1" si="34"/>
        <v>331.67</v>
      </c>
      <c r="EK60" s="32">
        <f t="shared" ca="1" si="34"/>
        <v>6.1100000000000012</v>
      </c>
      <c r="EL60" s="32">
        <f t="shared" ca="1" si="34"/>
        <v>0</v>
      </c>
      <c r="EM60" s="32">
        <f t="shared" ca="1" si="34"/>
        <v>-39.829999999999906</v>
      </c>
      <c r="EN60" s="32">
        <f t="shared" ca="1" si="34"/>
        <v>-15.500000000000004</v>
      </c>
      <c r="EO60" s="32">
        <f t="shared" ca="1" si="34"/>
        <v>-122.16999999999983</v>
      </c>
      <c r="EP60" s="32">
        <f t="shared" ca="1" si="34"/>
        <v>-97.730000000000018</v>
      </c>
      <c r="EQ60" s="32">
        <f t="shared" ca="1" si="34"/>
        <v>-213.80999999999995</v>
      </c>
      <c r="ER60" s="32">
        <f t="shared" ca="1" si="34"/>
        <v>-178.05999999999995</v>
      </c>
    </row>
    <row r="61" spans="1:148" x14ac:dyDescent="0.25">
      <c r="A61" t="s">
        <v>453</v>
      </c>
      <c r="B61" s="1" t="s">
        <v>106</v>
      </c>
      <c r="C61" t="str">
        <f t="shared" ca="1" si="1"/>
        <v>FNG1</v>
      </c>
      <c r="D61" t="str">
        <f t="shared" ca="1" si="2"/>
        <v>Fort Nelson</v>
      </c>
      <c r="E61" s="51">
        <v>9766.51152</v>
      </c>
      <c r="F61" s="51">
        <v>9726.0139199999994</v>
      </c>
      <c r="G61" s="51">
        <v>13051.58568</v>
      </c>
      <c r="H61" s="51">
        <v>10133.98992</v>
      </c>
      <c r="I61" s="51">
        <v>15344.520479999999</v>
      </c>
      <c r="J61" s="51">
        <v>14356.02216</v>
      </c>
      <c r="K61" s="51">
        <v>13601.5692</v>
      </c>
      <c r="L61" s="51">
        <v>14051.71896</v>
      </c>
      <c r="M61" s="51">
        <v>9148.2859200000003</v>
      </c>
      <c r="N61" s="51">
        <v>13592.24208</v>
      </c>
      <c r="O61" s="51">
        <v>9926.7602399999996</v>
      </c>
      <c r="P61" s="51">
        <v>9640.0137599999998</v>
      </c>
      <c r="Q61" s="32">
        <v>416952.43</v>
      </c>
      <c r="R61" s="32">
        <v>422704.29</v>
      </c>
      <c r="S61" s="32">
        <v>455463.05</v>
      </c>
      <c r="T61" s="32">
        <v>502729.29</v>
      </c>
      <c r="U61" s="32">
        <v>2129240.5299999998</v>
      </c>
      <c r="V61" s="32">
        <v>794091.93</v>
      </c>
      <c r="W61" s="32">
        <v>521237.47</v>
      </c>
      <c r="X61" s="32">
        <v>537471.78</v>
      </c>
      <c r="Y61" s="32">
        <v>249661.06</v>
      </c>
      <c r="Z61" s="32">
        <v>419392.06</v>
      </c>
      <c r="AA61" s="32">
        <v>516855.66</v>
      </c>
      <c r="AB61" s="32">
        <v>581789.28</v>
      </c>
      <c r="AC61" s="2">
        <v>9.85</v>
      </c>
      <c r="AD61" s="2">
        <v>9.85</v>
      </c>
      <c r="AE61" s="2">
        <v>9.85</v>
      </c>
      <c r="AF61" s="2">
        <v>9.85</v>
      </c>
      <c r="AG61" s="2">
        <v>9.85</v>
      </c>
      <c r="AH61" s="2">
        <v>9.85</v>
      </c>
      <c r="AI61" s="2">
        <v>9.85</v>
      </c>
      <c r="AJ61" s="2">
        <v>9.85</v>
      </c>
      <c r="AK61" s="2">
        <v>9.85</v>
      </c>
      <c r="AL61" s="2">
        <v>9.85</v>
      </c>
      <c r="AM61" s="2">
        <v>9.85</v>
      </c>
      <c r="AN61" s="2">
        <v>9.85</v>
      </c>
      <c r="AO61" s="33">
        <v>41069.81</v>
      </c>
      <c r="AP61" s="33">
        <v>41636.370000000003</v>
      </c>
      <c r="AQ61" s="33">
        <v>44863.11</v>
      </c>
      <c r="AR61" s="33">
        <v>49518.84</v>
      </c>
      <c r="AS61" s="33">
        <v>209730.19</v>
      </c>
      <c r="AT61" s="33">
        <v>78218.05</v>
      </c>
      <c r="AU61" s="33">
        <v>51341.89</v>
      </c>
      <c r="AV61" s="33">
        <v>52940.97</v>
      </c>
      <c r="AW61" s="33">
        <v>24591.61</v>
      </c>
      <c r="AX61" s="33">
        <v>41310.120000000003</v>
      </c>
      <c r="AY61" s="33">
        <v>50910.28</v>
      </c>
      <c r="AZ61" s="33">
        <v>57306.239999999998</v>
      </c>
      <c r="BA61" s="31">
        <f t="shared" si="38"/>
        <v>-625.42999999999995</v>
      </c>
      <c r="BB61" s="31">
        <f t="shared" si="38"/>
        <v>-634.05999999999995</v>
      </c>
      <c r="BC61" s="31">
        <f t="shared" si="38"/>
        <v>-683.19</v>
      </c>
      <c r="BD61" s="31">
        <f t="shared" si="35"/>
        <v>-402.18</v>
      </c>
      <c r="BE61" s="31">
        <f t="shared" si="35"/>
        <v>-1703.39</v>
      </c>
      <c r="BF61" s="31">
        <f t="shared" si="35"/>
        <v>-635.27</v>
      </c>
      <c r="BG61" s="31">
        <f t="shared" si="35"/>
        <v>1980.7</v>
      </c>
      <c r="BH61" s="31">
        <f t="shared" si="35"/>
        <v>2042.39</v>
      </c>
      <c r="BI61" s="31">
        <f t="shared" si="35"/>
        <v>948.71</v>
      </c>
      <c r="BJ61" s="31">
        <f t="shared" si="35"/>
        <v>2013.08</v>
      </c>
      <c r="BK61" s="31">
        <f t="shared" si="35"/>
        <v>2480.91</v>
      </c>
      <c r="BL61" s="31">
        <f t="shared" si="35"/>
        <v>2792.59</v>
      </c>
      <c r="BM61" s="6">
        <f t="shared" ca="1" si="36"/>
        <v>-3.7400000000000003E-2</v>
      </c>
      <c r="BN61" s="6">
        <f t="shared" ca="1" si="36"/>
        <v>-3.7400000000000003E-2</v>
      </c>
      <c r="BO61" s="6">
        <f t="shared" ca="1" si="36"/>
        <v>-3.7400000000000003E-2</v>
      </c>
      <c r="BP61" s="6">
        <f t="shared" ca="1" si="36"/>
        <v>-3.7400000000000003E-2</v>
      </c>
      <c r="BQ61" s="6">
        <f t="shared" ca="1" si="36"/>
        <v>-3.7400000000000003E-2</v>
      </c>
      <c r="BR61" s="6">
        <f t="shared" ca="1" si="36"/>
        <v>-3.7400000000000003E-2</v>
      </c>
      <c r="BS61" s="6">
        <f t="shared" ca="1" si="36"/>
        <v>-3.7400000000000003E-2</v>
      </c>
      <c r="BT61" s="6">
        <f t="shared" ca="1" si="36"/>
        <v>-3.7400000000000003E-2</v>
      </c>
      <c r="BU61" s="6">
        <f t="shared" ca="1" si="36"/>
        <v>-3.7400000000000003E-2</v>
      </c>
      <c r="BV61" s="6">
        <f t="shared" ca="1" si="36"/>
        <v>-3.7400000000000003E-2</v>
      </c>
      <c r="BW61" s="6">
        <f t="shared" ca="1" si="36"/>
        <v>-3.7400000000000003E-2</v>
      </c>
      <c r="BX61" s="6">
        <f t="shared" ca="1" si="36"/>
        <v>-3.7400000000000003E-2</v>
      </c>
      <c r="BY61" s="31">
        <f t="shared" ca="1" si="43"/>
        <v>-15594.02</v>
      </c>
      <c r="BZ61" s="31">
        <f t="shared" ca="1" si="43"/>
        <v>-15809.14</v>
      </c>
      <c r="CA61" s="31">
        <f t="shared" ca="1" si="43"/>
        <v>-17034.32</v>
      </c>
      <c r="CB61" s="31">
        <f t="shared" ca="1" si="43"/>
        <v>-18802.080000000002</v>
      </c>
      <c r="CC61" s="31">
        <f t="shared" ca="1" si="43"/>
        <v>-79633.600000000006</v>
      </c>
      <c r="CD61" s="31">
        <f t="shared" ca="1" si="43"/>
        <v>-29699.040000000001</v>
      </c>
      <c r="CE61" s="31">
        <f t="shared" ca="1" si="42"/>
        <v>-19494.28</v>
      </c>
      <c r="CF61" s="31">
        <f t="shared" ca="1" si="42"/>
        <v>-20101.439999999999</v>
      </c>
      <c r="CG61" s="31">
        <f t="shared" ca="1" si="42"/>
        <v>-9337.32</v>
      </c>
      <c r="CH61" s="31">
        <f t="shared" ca="1" si="42"/>
        <v>-15685.26</v>
      </c>
      <c r="CI61" s="31">
        <f t="shared" ca="1" si="42"/>
        <v>-19330.400000000001</v>
      </c>
      <c r="CJ61" s="31">
        <f t="shared" ca="1" si="42"/>
        <v>-21758.92</v>
      </c>
      <c r="CK61" s="32">
        <f t="shared" ca="1" si="39"/>
        <v>833.9</v>
      </c>
      <c r="CL61" s="32">
        <f t="shared" ca="1" si="39"/>
        <v>845.41</v>
      </c>
      <c r="CM61" s="32">
        <f t="shared" ca="1" si="39"/>
        <v>910.93</v>
      </c>
      <c r="CN61" s="32">
        <f t="shared" ca="1" si="37"/>
        <v>1005.46</v>
      </c>
      <c r="CO61" s="32">
        <f t="shared" ca="1" si="37"/>
        <v>4258.4799999999996</v>
      </c>
      <c r="CP61" s="32">
        <f t="shared" ca="1" si="37"/>
        <v>1588.18</v>
      </c>
      <c r="CQ61" s="32">
        <f t="shared" ca="1" si="37"/>
        <v>1042.47</v>
      </c>
      <c r="CR61" s="32">
        <f t="shared" ca="1" si="37"/>
        <v>1074.94</v>
      </c>
      <c r="CS61" s="32">
        <f t="shared" ca="1" si="37"/>
        <v>499.32</v>
      </c>
      <c r="CT61" s="32">
        <f t="shared" ca="1" si="37"/>
        <v>838.78</v>
      </c>
      <c r="CU61" s="32">
        <f t="shared" ca="1" si="37"/>
        <v>1033.71</v>
      </c>
      <c r="CV61" s="32">
        <f t="shared" ca="1" si="37"/>
        <v>1163.58</v>
      </c>
      <c r="CW61" s="31">
        <f t="shared" ca="1" si="41"/>
        <v>-55204.5</v>
      </c>
      <c r="CX61" s="31">
        <f t="shared" ca="1" si="41"/>
        <v>-55966.040000000008</v>
      </c>
      <c r="CY61" s="31">
        <f t="shared" ca="1" si="41"/>
        <v>-60303.31</v>
      </c>
      <c r="CZ61" s="31">
        <f t="shared" ca="1" si="40"/>
        <v>-66913.279999999999</v>
      </c>
      <c r="DA61" s="31">
        <f t="shared" ca="1" si="40"/>
        <v>-283401.92</v>
      </c>
      <c r="DB61" s="31">
        <f t="shared" ca="1" si="40"/>
        <v>-105693.64</v>
      </c>
      <c r="DC61" s="31">
        <f t="shared" ca="1" si="40"/>
        <v>-71774.399999999994</v>
      </c>
      <c r="DD61" s="31">
        <f t="shared" ca="1" si="40"/>
        <v>-74009.86</v>
      </c>
      <c r="DE61" s="31">
        <f t="shared" ca="1" si="40"/>
        <v>-34378.32</v>
      </c>
      <c r="DF61" s="31">
        <f t="shared" ca="1" si="40"/>
        <v>-58169.680000000008</v>
      </c>
      <c r="DG61" s="31">
        <f t="shared" ca="1" si="40"/>
        <v>-71687.88</v>
      </c>
      <c r="DH61" s="31">
        <f t="shared" ca="1" si="40"/>
        <v>-80694.169999999984</v>
      </c>
      <c r="DI61" s="32">
        <f t="shared" ca="1" si="32"/>
        <v>-2760.23</v>
      </c>
      <c r="DJ61" s="32">
        <f t="shared" ca="1" si="32"/>
        <v>-2798.3</v>
      </c>
      <c r="DK61" s="32">
        <f t="shared" ca="1" si="32"/>
        <v>-3015.17</v>
      </c>
      <c r="DL61" s="32">
        <f t="shared" ca="1" si="32"/>
        <v>-3345.66</v>
      </c>
      <c r="DM61" s="32">
        <f t="shared" ca="1" si="32"/>
        <v>-14170.1</v>
      </c>
      <c r="DN61" s="32">
        <f t="shared" ca="1" si="32"/>
        <v>-5284.68</v>
      </c>
      <c r="DO61" s="32">
        <f t="shared" ca="1" si="32"/>
        <v>-3588.72</v>
      </c>
      <c r="DP61" s="32">
        <f t="shared" ca="1" si="32"/>
        <v>-3700.49</v>
      </c>
      <c r="DQ61" s="32">
        <f t="shared" ca="1" si="32"/>
        <v>-1718.92</v>
      </c>
      <c r="DR61" s="32">
        <f t="shared" ca="1" si="32"/>
        <v>-2908.48</v>
      </c>
      <c r="DS61" s="32">
        <f t="shared" ca="1" si="32"/>
        <v>-3584.39</v>
      </c>
      <c r="DT61" s="32">
        <f t="shared" ca="1" si="32"/>
        <v>-4034.71</v>
      </c>
      <c r="DU61" s="31">
        <f t="shared" ca="1" si="33"/>
        <v>-16333.29</v>
      </c>
      <c r="DV61" s="31">
        <f t="shared" ca="1" si="33"/>
        <v>-16463.54</v>
      </c>
      <c r="DW61" s="31">
        <f t="shared" ca="1" si="33"/>
        <v>-17646.919999999998</v>
      </c>
      <c r="DX61" s="31">
        <f t="shared" ca="1" si="33"/>
        <v>-19467.57</v>
      </c>
      <c r="DY61" s="31">
        <f t="shared" ca="1" si="33"/>
        <v>-81986.33</v>
      </c>
      <c r="DZ61" s="31">
        <f t="shared" ca="1" si="33"/>
        <v>-30396.95</v>
      </c>
      <c r="EA61" s="31">
        <f t="shared" ca="1" si="33"/>
        <v>-20509.21</v>
      </c>
      <c r="EB61" s="31">
        <f t="shared" ca="1" si="33"/>
        <v>-20990.84</v>
      </c>
      <c r="EC61" s="31">
        <f t="shared" ca="1" si="33"/>
        <v>-9677.4599999999991</v>
      </c>
      <c r="ED61" s="31">
        <f t="shared" ca="1" si="33"/>
        <v>-16243.22</v>
      </c>
      <c r="EE61" s="31">
        <f t="shared" ca="1" si="33"/>
        <v>-19850.59</v>
      </c>
      <c r="EF61" s="31">
        <f t="shared" ca="1" si="33"/>
        <v>-22162.07</v>
      </c>
      <c r="EG61" s="32">
        <f t="shared" ca="1" si="34"/>
        <v>-74298.02</v>
      </c>
      <c r="EH61" s="32">
        <f t="shared" ca="1" si="34"/>
        <v>-75227.88</v>
      </c>
      <c r="EI61" s="32">
        <f t="shared" ca="1" si="34"/>
        <v>-80965.399999999994</v>
      </c>
      <c r="EJ61" s="32">
        <f t="shared" ca="1" si="34"/>
        <v>-89726.510000000009</v>
      </c>
      <c r="EK61" s="32">
        <f t="shared" ca="1" si="34"/>
        <v>-379558.35</v>
      </c>
      <c r="EL61" s="32">
        <f t="shared" ca="1" si="34"/>
        <v>-141375.27000000002</v>
      </c>
      <c r="EM61" s="32">
        <f t="shared" ca="1" si="34"/>
        <v>-95872.329999999987</v>
      </c>
      <c r="EN61" s="32">
        <f t="shared" ca="1" si="34"/>
        <v>-98701.19</v>
      </c>
      <c r="EO61" s="32">
        <f t="shared" ca="1" si="34"/>
        <v>-45774.7</v>
      </c>
      <c r="EP61" s="32">
        <f t="shared" ca="1" si="34"/>
        <v>-77321.38</v>
      </c>
      <c r="EQ61" s="32">
        <f t="shared" ca="1" si="34"/>
        <v>-95122.86</v>
      </c>
      <c r="ER61" s="32">
        <f t="shared" ca="1" si="34"/>
        <v>-106890.94999999998</v>
      </c>
    </row>
    <row r="62" spans="1:148" x14ac:dyDescent="0.25">
      <c r="A62" t="s">
        <v>440</v>
      </c>
      <c r="B62" s="1" t="s">
        <v>127</v>
      </c>
      <c r="C62" t="str">
        <f t="shared" ca="1" si="1"/>
        <v>GHO</v>
      </c>
      <c r="D62" t="str">
        <f t="shared" ca="1" si="2"/>
        <v>Ghost Hydro Facility</v>
      </c>
      <c r="E62" s="51">
        <v>9901.9023041</v>
      </c>
      <c r="F62" s="51">
        <v>8371.6268409000004</v>
      </c>
      <c r="G62" s="51">
        <v>8428.9487788999995</v>
      </c>
      <c r="H62" s="51">
        <v>7731.8883237</v>
      </c>
      <c r="I62" s="51">
        <v>11715.565163499999</v>
      </c>
      <c r="J62" s="51">
        <v>21856.655726000001</v>
      </c>
      <c r="K62" s="51">
        <v>21283.937910000001</v>
      </c>
      <c r="L62" s="51">
        <v>14891.4756543</v>
      </c>
      <c r="M62" s="51">
        <v>11912.9491822</v>
      </c>
      <c r="N62" s="51">
        <v>13615.3908271</v>
      </c>
      <c r="O62" s="51">
        <v>9909.6579008999997</v>
      </c>
      <c r="P62" s="51">
        <v>10908.745536</v>
      </c>
      <c r="Q62" s="32">
        <v>485106.13</v>
      </c>
      <c r="R62" s="32">
        <v>400468.91</v>
      </c>
      <c r="S62" s="32">
        <v>350209.84</v>
      </c>
      <c r="T62" s="32">
        <v>491056.7</v>
      </c>
      <c r="U62" s="32">
        <v>1953961.58</v>
      </c>
      <c r="V62" s="32">
        <v>1447430.25</v>
      </c>
      <c r="W62" s="32">
        <v>977050.34</v>
      </c>
      <c r="X62" s="32">
        <v>684003.34</v>
      </c>
      <c r="Y62" s="32">
        <v>382239.8</v>
      </c>
      <c r="Z62" s="32">
        <v>457169.17</v>
      </c>
      <c r="AA62" s="32">
        <v>602704.14</v>
      </c>
      <c r="AB62" s="32">
        <v>861727.34</v>
      </c>
      <c r="AC62" s="2">
        <v>-1.1299999999999999</v>
      </c>
      <c r="AD62" s="2">
        <v>-1.1299999999999999</v>
      </c>
      <c r="AE62" s="2">
        <v>-1.1299999999999999</v>
      </c>
      <c r="AF62" s="2">
        <v>-1.1299999999999999</v>
      </c>
      <c r="AG62" s="2">
        <v>-1.1299999999999999</v>
      </c>
      <c r="AH62" s="2">
        <v>-1.1299999999999999</v>
      </c>
      <c r="AI62" s="2">
        <v>-1.1299999999999999</v>
      </c>
      <c r="AJ62" s="2">
        <v>-1.1299999999999999</v>
      </c>
      <c r="AK62" s="2">
        <v>-1.1299999999999999</v>
      </c>
      <c r="AL62" s="2">
        <v>-1.1299999999999999</v>
      </c>
      <c r="AM62" s="2">
        <v>-1.1299999999999999</v>
      </c>
      <c r="AN62" s="2">
        <v>-1.1299999999999999</v>
      </c>
      <c r="AO62" s="33">
        <v>-5481.7</v>
      </c>
      <c r="AP62" s="33">
        <v>-4525.3</v>
      </c>
      <c r="AQ62" s="33">
        <v>-3957.37</v>
      </c>
      <c r="AR62" s="33">
        <v>-5548.94</v>
      </c>
      <c r="AS62" s="33">
        <v>-22079.77</v>
      </c>
      <c r="AT62" s="33">
        <v>-16355.96</v>
      </c>
      <c r="AU62" s="33">
        <v>-11040.67</v>
      </c>
      <c r="AV62" s="33">
        <v>-7729.24</v>
      </c>
      <c r="AW62" s="33">
        <v>-4319.3100000000004</v>
      </c>
      <c r="AX62" s="33">
        <v>-5166.01</v>
      </c>
      <c r="AY62" s="33">
        <v>-6810.56</v>
      </c>
      <c r="AZ62" s="33">
        <v>-9737.52</v>
      </c>
      <c r="BA62" s="31">
        <f t="shared" si="38"/>
        <v>-727.66</v>
      </c>
      <c r="BB62" s="31">
        <f t="shared" si="38"/>
        <v>-600.70000000000005</v>
      </c>
      <c r="BC62" s="31">
        <f t="shared" si="38"/>
        <v>-525.30999999999995</v>
      </c>
      <c r="BD62" s="31">
        <f t="shared" si="35"/>
        <v>-392.85</v>
      </c>
      <c r="BE62" s="31">
        <f t="shared" si="35"/>
        <v>-1563.17</v>
      </c>
      <c r="BF62" s="31">
        <f t="shared" si="35"/>
        <v>-1157.94</v>
      </c>
      <c r="BG62" s="31">
        <f t="shared" si="35"/>
        <v>3712.79</v>
      </c>
      <c r="BH62" s="31">
        <f t="shared" si="35"/>
        <v>2599.21</v>
      </c>
      <c r="BI62" s="31">
        <f t="shared" si="35"/>
        <v>1452.51</v>
      </c>
      <c r="BJ62" s="31">
        <f t="shared" si="35"/>
        <v>2194.41</v>
      </c>
      <c r="BK62" s="31">
        <f t="shared" si="35"/>
        <v>2892.98</v>
      </c>
      <c r="BL62" s="31">
        <f t="shared" si="35"/>
        <v>4136.29</v>
      </c>
      <c r="BM62" s="6">
        <f t="shared" ca="1" si="36"/>
        <v>-5.28E-2</v>
      </c>
      <c r="BN62" s="6">
        <f t="shared" ca="1" si="36"/>
        <v>-5.28E-2</v>
      </c>
      <c r="BO62" s="6">
        <f t="shared" ca="1" si="36"/>
        <v>-5.28E-2</v>
      </c>
      <c r="BP62" s="6">
        <f t="shared" ca="1" si="36"/>
        <v>-5.28E-2</v>
      </c>
      <c r="BQ62" s="6">
        <f t="shared" ca="1" si="36"/>
        <v>-5.28E-2</v>
      </c>
      <c r="BR62" s="6">
        <f t="shared" ca="1" si="36"/>
        <v>-5.28E-2</v>
      </c>
      <c r="BS62" s="6">
        <f t="shared" ca="1" si="36"/>
        <v>-5.28E-2</v>
      </c>
      <c r="BT62" s="6">
        <f t="shared" ca="1" si="36"/>
        <v>-5.28E-2</v>
      </c>
      <c r="BU62" s="6">
        <f t="shared" ca="1" si="36"/>
        <v>-5.28E-2</v>
      </c>
      <c r="BV62" s="6">
        <f t="shared" ca="1" si="36"/>
        <v>-5.28E-2</v>
      </c>
      <c r="BW62" s="6">
        <f t="shared" ca="1" si="36"/>
        <v>-5.28E-2</v>
      </c>
      <c r="BX62" s="6">
        <f t="shared" ca="1" si="36"/>
        <v>-5.28E-2</v>
      </c>
      <c r="BY62" s="31">
        <f t="shared" ca="1" si="43"/>
        <v>-25613.599999999999</v>
      </c>
      <c r="BZ62" s="31">
        <f t="shared" ca="1" si="43"/>
        <v>-21144.76</v>
      </c>
      <c r="CA62" s="31">
        <f t="shared" ca="1" si="43"/>
        <v>-18491.080000000002</v>
      </c>
      <c r="CB62" s="31">
        <f t="shared" ca="1" si="43"/>
        <v>-25927.79</v>
      </c>
      <c r="CC62" s="31">
        <f t="shared" ca="1" si="43"/>
        <v>-103169.17</v>
      </c>
      <c r="CD62" s="31">
        <f t="shared" ca="1" si="43"/>
        <v>-76424.320000000007</v>
      </c>
      <c r="CE62" s="31">
        <f t="shared" ca="1" si="42"/>
        <v>-51588.26</v>
      </c>
      <c r="CF62" s="31">
        <f t="shared" ca="1" si="42"/>
        <v>-36115.379999999997</v>
      </c>
      <c r="CG62" s="31">
        <f t="shared" ca="1" si="42"/>
        <v>-20182.259999999998</v>
      </c>
      <c r="CH62" s="31">
        <f t="shared" ca="1" si="42"/>
        <v>-24138.53</v>
      </c>
      <c r="CI62" s="31">
        <f t="shared" ca="1" si="42"/>
        <v>-31822.78</v>
      </c>
      <c r="CJ62" s="31">
        <f t="shared" ca="1" si="42"/>
        <v>-45499.199999999997</v>
      </c>
      <c r="CK62" s="32">
        <f t="shared" ca="1" si="39"/>
        <v>970.21</v>
      </c>
      <c r="CL62" s="32">
        <f t="shared" ca="1" si="39"/>
        <v>800.94</v>
      </c>
      <c r="CM62" s="32">
        <f t="shared" ca="1" si="39"/>
        <v>700.42</v>
      </c>
      <c r="CN62" s="32">
        <f t="shared" ca="1" si="37"/>
        <v>982.11</v>
      </c>
      <c r="CO62" s="32">
        <f t="shared" ca="1" si="37"/>
        <v>3907.92</v>
      </c>
      <c r="CP62" s="32">
        <f t="shared" ca="1" si="37"/>
        <v>2894.86</v>
      </c>
      <c r="CQ62" s="32">
        <f t="shared" ca="1" si="37"/>
        <v>1954.1</v>
      </c>
      <c r="CR62" s="32">
        <f t="shared" ca="1" si="37"/>
        <v>1368.01</v>
      </c>
      <c r="CS62" s="32">
        <f t="shared" ca="1" si="37"/>
        <v>764.48</v>
      </c>
      <c r="CT62" s="32">
        <f t="shared" ca="1" si="37"/>
        <v>914.34</v>
      </c>
      <c r="CU62" s="32">
        <f t="shared" ca="1" si="37"/>
        <v>1205.4100000000001</v>
      </c>
      <c r="CV62" s="32">
        <f t="shared" ca="1" si="37"/>
        <v>1723.45</v>
      </c>
      <c r="CW62" s="31">
        <f t="shared" ca="1" si="41"/>
        <v>-18434.03</v>
      </c>
      <c r="CX62" s="31">
        <f t="shared" ca="1" si="41"/>
        <v>-15217.82</v>
      </c>
      <c r="CY62" s="31">
        <f t="shared" ca="1" si="41"/>
        <v>-13307.980000000005</v>
      </c>
      <c r="CZ62" s="31">
        <f t="shared" ca="1" si="40"/>
        <v>-19003.890000000003</v>
      </c>
      <c r="DA62" s="31">
        <f t="shared" ca="1" si="40"/>
        <v>-75618.31</v>
      </c>
      <c r="DB62" s="31">
        <f t="shared" ca="1" si="40"/>
        <v>-56015.560000000005</v>
      </c>
      <c r="DC62" s="31">
        <f t="shared" ca="1" si="40"/>
        <v>-42306.280000000006</v>
      </c>
      <c r="DD62" s="31">
        <f t="shared" ca="1" si="40"/>
        <v>-29617.339999999997</v>
      </c>
      <c r="DE62" s="31">
        <f t="shared" ca="1" si="40"/>
        <v>-16550.979999999996</v>
      </c>
      <c r="DF62" s="31">
        <f t="shared" ca="1" si="40"/>
        <v>-20252.59</v>
      </c>
      <c r="DG62" s="31">
        <f t="shared" ca="1" si="40"/>
        <v>-26699.789999999997</v>
      </c>
      <c r="DH62" s="31">
        <f t="shared" ca="1" si="40"/>
        <v>-38174.519999999997</v>
      </c>
      <c r="DI62" s="32">
        <f t="shared" ca="1" si="32"/>
        <v>-921.7</v>
      </c>
      <c r="DJ62" s="32">
        <f t="shared" ca="1" si="32"/>
        <v>-760.89</v>
      </c>
      <c r="DK62" s="32">
        <f t="shared" ca="1" si="32"/>
        <v>-665.4</v>
      </c>
      <c r="DL62" s="32">
        <f t="shared" ref="DL62:DT90" ca="1" si="44">ROUND(CZ62*5%,2)</f>
        <v>-950.19</v>
      </c>
      <c r="DM62" s="32">
        <f t="shared" ca="1" si="44"/>
        <v>-3780.92</v>
      </c>
      <c r="DN62" s="32">
        <f t="shared" ca="1" si="44"/>
        <v>-2800.78</v>
      </c>
      <c r="DO62" s="32">
        <f t="shared" ca="1" si="44"/>
        <v>-2115.31</v>
      </c>
      <c r="DP62" s="32">
        <f t="shared" ca="1" si="44"/>
        <v>-1480.87</v>
      </c>
      <c r="DQ62" s="32">
        <f t="shared" ca="1" si="44"/>
        <v>-827.55</v>
      </c>
      <c r="DR62" s="32">
        <f t="shared" ca="1" si="44"/>
        <v>-1012.63</v>
      </c>
      <c r="DS62" s="32">
        <f t="shared" ca="1" si="44"/>
        <v>-1334.99</v>
      </c>
      <c r="DT62" s="32">
        <f t="shared" ca="1" si="44"/>
        <v>-1908.73</v>
      </c>
      <c r="DU62" s="31">
        <f t="shared" ca="1" si="33"/>
        <v>-5454.05</v>
      </c>
      <c r="DV62" s="31">
        <f t="shared" ca="1" si="33"/>
        <v>-4476.63</v>
      </c>
      <c r="DW62" s="31">
        <f t="shared" ca="1" si="33"/>
        <v>-3894.39</v>
      </c>
      <c r="DX62" s="31">
        <f t="shared" ref="DX62:EF90" ca="1" si="45">ROUND(CZ62*DX$3,2)</f>
        <v>-5528.94</v>
      </c>
      <c r="DY62" s="31">
        <f t="shared" ca="1" si="45"/>
        <v>-21875.88</v>
      </c>
      <c r="DZ62" s="31">
        <f t="shared" ca="1" si="45"/>
        <v>-16109.79</v>
      </c>
      <c r="EA62" s="31">
        <f t="shared" ca="1" si="45"/>
        <v>-12088.83</v>
      </c>
      <c r="EB62" s="31">
        <f t="shared" ca="1" si="45"/>
        <v>-8400.14</v>
      </c>
      <c r="EC62" s="31">
        <f t="shared" ca="1" si="45"/>
        <v>-4659.08</v>
      </c>
      <c r="ED62" s="31">
        <f t="shared" ca="1" si="45"/>
        <v>-5655.31</v>
      </c>
      <c r="EE62" s="31">
        <f t="shared" ca="1" si="45"/>
        <v>-7393.25</v>
      </c>
      <c r="EF62" s="31">
        <f t="shared" ca="1" si="45"/>
        <v>-10484.36</v>
      </c>
      <c r="EG62" s="32">
        <f t="shared" ca="1" si="34"/>
        <v>-24809.78</v>
      </c>
      <c r="EH62" s="32">
        <f t="shared" ca="1" si="34"/>
        <v>-20455.34</v>
      </c>
      <c r="EI62" s="32">
        <f t="shared" ca="1" si="34"/>
        <v>-17867.770000000004</v>
      </c>
      <c r="EJ62" s="32">
        <f t="shared" ref="EJ62:ER90" ca="1" si="46">CZ62+DL62+DX62</f>
        <v>-25483.02</v>
      </c>
      <c r="EK62" s="32">
        <f t="shared" ca="1" si="46"/>
        <v>-101275.11</v>
      </c>
      <c r="EL62" s="32">
        <f t="shared" ca="1" si="46"/>
        <v>-74926.13</v>
      </c>
      <c r="EM62" s="32">
        <f t="shared" ca="1" si="46"/>
        <v>-56510.420000000006</v>
      </c>
      <c r="EN62" s="32">
        <f t="shared" ca="1" si="46"/>
        <v>-39498.349999999991</v>
      </c>
      <c r="EO62" s="32">
        <f t="shared" ca="1" si="46"/>
        <v>-22037.609999999993</v>
      </c>
      <c r="EP62" s="32">
        <f t="shared" ca="1" si="46"/>
        <v>-26920.530000000002</v>
      </c>
      <c r="EQ62" s="32">
        <f t="shared" ca="1" si="46"/>
        <v>-35428.03</v>
      </c>
      <c r="ER62" s="32">
        <f t="shared" ca="1" si="46"/>
        <v>-50567.61</v>
      </c>
    </row>
    <row r="63" spans="1:148" x14ac:dyDescent="0.25">
      <c r="A63" t="s">
        <v>454</v>
      </c>
      <c r="B63" s="1" t="s">
        <v>46</v>
      </c>
      <c r="C63" t="str">
        <f t="shared" ca="1" si="1"/>
        <v>GN1</v>
      </c>
      <c r="D63" t="str">
        <f t="shared" ca="1" si="2"/>
        <v>Genesee #1</v>
      </c>
      <c r="E63" s="51">
        <v>277112.48556</v>
      </c>
      <c r="F63" s="51">
        <v>249383.27235690001</v>
      </c>
      <c r="G63" s="51">
        <v>286800.04349880002</v>
      </c>
      <c r="H63" s="51">
        <v>277367.98943339998</v>
      </c>
      <c r="I63" s="51">
        <v>243096.90139750001</v>
      </c>
      <c r="J63" s="51">
        <v>258797.24959309999</v>
      </c>
      <c r="K63" s="51">
        <v>277276.11166220001</v>
      </c>
      <c r="L63" s="51">
        <v>288780.71901549998</v>
      </c>
      <c r="M63" s="51">
        <v>275318.99836660002</v>
      </c>
      <c r="N63" s="51">
        <v>289894.05973570002</v>
      </c>
      <c r="O63" s="51">
        <v>280642.16633949999</v>
      </c>
      <c r="P63" s="51">
        <v>283345.58439700003</v>
      </c>
      <c r="Q63" s="32">
        <v>11928410.74</v>
      </c>
      <c r="R63" s="32">
        <v>10817816.199999999</v>
      </c>
      <c r="S63" s="32">
        <v>10159267.92</v>
      </c>
      <c r="T63" s="32">
        <v>13456590.09</v>
      </c>
      <c r="U63" s="32">
        <v>34818431.539999999</v>
      </c>
      <c r="V63" s="32">
        <v>13805134</v>
      </c>
      <c r="W63" s="32">
        <v>11328710.140000001</v>
      </c>
      <c r="X63" s="32">
        <v>11163456.99</v>
      </c>
      <c r="Y63" s="32">
        <v>7838060.9199999999</v>
      </c>
      <c r="Z63" s="32">
        <v>8968709.3699999992</v>
      </c>
      <c r="AA63" s="32">
        <v>13491355.66</v>
      </c>
      <c r="AB63" s="32">
        <v>16697440.83</v>
      </c>
      <c r="AC63" s="2">
        <v>5.33</v>
      </c>
      <c r="AD63" s="2">
        <v>5.33</v>
      </c>
      <c r="AE63" s="2">
        <v>5.33</v>
      </c>
      <c r="AF63" s="2">
        <v>5.33</v>
      </c>
      <c r="AG63" s="2">
        <v>5.33</v>
      </c>
      <c r="AH63" s="2">
        <v>5.33</v>
      </c>
      <c r="AI63" s="2">
        <v>5.33</v>
      </c>
      <c r="AJ63" s="2">
        <v>5.33</v>
      </c>
      <c r="AK63" s="2">
        <v>5.33</v>
      </c>
      <c r="AL63" s="2">
        <v>5.33</v>
      </c>
      <c r="AM63" s="2">
        <v>5.33</v>
      </c>
      <c r="AN63" s="2">
        <v>5.33</v>
      </c>
      <c r="AO63" s="33">
        <v>635784.29</v>
      </c>
      <c r="AP63" s="33">
        <v>576589.6</v>
      </c>
      <c r="AQ63" s="33">
        <v>541488.98</v>
      </c>
      <c r="AR63" s="33">
        <v>717236.25</v>
      </c>
      <c r="AS63" s="33">
        <v>1855822.4</v>
      </c>
      <c r="AT63" s="33">
        <v>735813.64</v>
      </c>
      <c r="AU63" s="33">
        <v>603820.25</v>
      </c>
      <c r="AV63" s="33">
        <v>595012.26</v>
      </c>
      <c r="AW63" s="33">
        <v>417768.65</v>
      </c>
      <c r="AX63" s="33">
        <v>478032.21</v>
      </c>
      <c r="AY63" s="33">
        <v>719089.26</v>
      </c>
      <c r="AZ63" s="33">
        <v>889973.6</v>
      </c>
      <c r="BA63" s="31">
        <f t="shared" si="38"/>
        <v>-17892.62</v>
      </c>
      <c r="BB63" s="31">
        <f t="shared" si="38"/>
        <v>-16226.72</v>
      </c>
      <c r="BC63" s="31">
        <f t="shared" si="38"/>
        <v>-15238.9</v>
      </c>
      <c r="BD63" s="31">
        <f t="shared" si="35"/>
        <v>-10765.27</v>
      </c>
      <c r="BE63" s="31">
        <f t="shared" si="35"/>
        <v>-27854.75</v>
      </c>
      <c r="BF63" s="31">
        <f t="shared" si="35"/>
        <v>-11044.11</v>
      </c>
      <c r="BG63" s="31">
        <f t="shared" si="35"/>
        <v>43049.1</v>
      </c>
      <c r="BH63" s="31">
        <f t="shared" si="35"/>
        <v>42421.14</v>
      </c>
      <c r="BI63" s="31">
        <f t="shared" si="35"/>
        <v>29784.63</v>
      </c>
      <c r="BJ63" s="31">
        <f t="shared" si="35"/>
        <v>43049.8</v>
      </c>
      <c r="BK63" s="31">
        <f t="shared" si="35"/>
        <v>64758.51</v>
      </c>
      <c r="BL63" s="31">
        <f t="shared" si="35"/>
        <v>80147.72</v>
      </c>
      <c r="BM63" s="6">
        <f t="shared" ca="1" si="36"/>
        <v>6.6799999999999998E-2</v>
      </c>
      <c r="BN63" s="6">
        <f t="shared" ca="1" si="36"/>
        <v>6.6799999999999998E-2</v>
      </c>
      <c r="BO63" s="6">
        <f t="shared" ca="1" si="36"/>
        <v>6.6799999999999998E-2</v>
      </c>
      <c r="BP63" s="6">
        <f t="shared" ca="1" si="36"/>
        <v>6.6799999999999998E-2</v>
      </c>
      <c r="BQ63" s="6">
        <f t="shared" ca="1" si="36"/>
        <v>6.6799999999999998E-2</v>
      </c>
      <c r="BR63" s="6">
        <f t="shared" ca="1" si="36"/>
        <v>6.6799999999999998E-2</v>
      </c>
      <c r="BS63" s="6">
        <f t="shared" ref="BS63:BX63" ca="1" si="47">VLOOKUP($C63,LossFactorLookup,3,FALSE)</f>
        <v>6.6799999999999998E-2</v>
      </c>
      <c r="BT63" s="6">
        <f t="shared" ca="1" si="47"/>
        <v>6.6799999999999998E-2</v>
      </c>
      <c r="BU63" s="6">
        <f t="shared" ca="1" si="47"/>
        <v>6.6799999999999998E-2</v>
      </c>
      <c r="BV63" s="6">
        <f t="shared" ca="1" si="47"/>
        <v>6.6799999999999998E-2</v>
      </c>
      <c r="BW63" s="6">
        <f t="shared" ca="1" si="47"/>
        <v>6.6799999999999998E-2</v>
      </c>
      <c r="BX63" s="6">
        <f t="shared" ca="1" si="47"/>
        <v>6.6799999999999998E-2</v>
      </c>
      <c r="BY63" s="31">
        <f t="shared" ca="1" si="43"/>
        <v>796817.84</v>
      </c>
      <c r="BZ63" s="31">
        <f t="shared" ca="1" si="43"/>
        <v>722630.12</v>
      </c>
      <c r="CA63" s="31">
        <f t="shared" ca="1" si="43"/>
        <v>678639.1</v>
      </c>
      <c r="CB63" s="31">
        <f t="shared" ca="1" si="43"/>
        <v>898900.22</v>
      </c>
      <c r="CC63" s="31">
        <f t="shared" ca="1" si="43"/>
        <v>2325871.23</v>
      </c>
      <c r="CD63" s="31">
        <f t="shared" ca="1" si="43"/>
        <v>922182.95</v>
      </c>
      <c r="CE63" s="31">
        <f t="shared" ca="1" si="42"/>
        <v>756757.84</v>
      </c>
      <c r="CF63" s="31">
        <f t="shared" ca="1" si="42"/>
        <v>745718.93</v>
      </c>
      <c r="CG63" s="31">
        <f t="shared" ca="1" si="42"/>
        <v>523582.47</v>
      </c>
      <c r="CH63" s="31">
        <f t="shared" ca="1" si="42"/>
        <v>599109.79</v>
      </c>
      <c r="CI63" s="31">
        <f t="shared" ca="1" si="42"/>
        <v>901222.56</v>
      </c>
      <c r="CJ63" s="31">
        <f t="shared" ca="1" si="42"/>
        <v>1115389.05</v>
      </c>
      <c r="CK63" s="32">
        <f t="shared" ca="1" si="39"/>
        <v>23856.82</v>
      </c>
      <c r="CL63" s="32">
        <f t="shared" ca="1" si="39"/>
        <v>21635.63</v>
      </c>
      <c r="CM63" s="32">
        <f t="shared" ca="1" si="39"/>
        <v>20318.54</v>
      </c>
      <c r="CN63" s="32">
        <f t="shared" ca="1" si="37"/>
        <v>26913.18</v>
      </c>
      <c r="CO63" s="32">
        <f t="shared" ca="1" si="37"/>
        <v>69636.86</v>
      </c>
      <c r="CP63" s="32">
        <f t="shared" ca="1" si="37"/>
        <v>27610.27</v>
      </c>
      <c r="CQ63" s="32">
        <f t="shared" ca="1" si="37"/>
        <v>22657.42</v>
      </c>
      <c r="CR63" s="32">
        <f t="shared" ca="1" si="37"/>
        <v>22326.91</v>
      </c>
      <c r="CS63" s="32">
        <f t="shared" ca="1" si="37"/>
        <v>15676.12</v>
      </c>
      <c r="CT63" s="32">
        <f t="shared" ca="1" si="37"/>
        <v>17937.419999999998</v>
      </c>
      <c r="CU63" s="32">
        <f t="shared" ca="1" si="37"/>
        <v>26982.71</v>
      </c>
      <c r="CV63" s="32">
        <f t="shared" ca="1" si="37"/>
        <v>33394.879999999997</v>
      </c>
      <c r="CW63" s="31">
        <f t="shared" ca="1" si="41"/>
        <v>202782.98999999987</v>
      </c>
      <c r="CX63" s="31">
        <f t="shared" ca="1" si="41"/>
        <v>183902.87000000002</v>
      </c>
      <c r="CY63" s="31">
        <f t="shared" ca="1" si="41"/>
        <v>172707.56000000003</v>
      </c>
      <c r="CZ63" s="31">
        <f t="shared" ca="1" si="40"/>
        <v>219342.42</v>
      </c>
      <c r="DA63" s="31">
        <f t="shared" ca="1" si="40"/>
        <v>567540.43999999994</v>
      </c>
      <c r="DB63" s="31">
        <f t="shared" ca="1" si="40"/>
        <v>225023.68999999994</v>
      </c>
      <c r="DC63" s="31">
        <f t="shared" ca="1" si="40"/>
        <v>132545.91</v>
      </c>
      <c r="DD63" s="31">
        <f t="shared" ca="1" si="40"/>
        <v>130612.44000000008</v>
      </c>
      <c r="DE63" s="31">
        <f t="shared" ca="1" si="40"/>
        <v>91705.309999999939</v>
      </c>
      <c r="DF63" s="31">
        <f t="shared" ca="1" si="40"/>
        <v>95965.200000000055</v>
      </c>
      <c r="DG63" s="31">
        <f t="shared" ca="1" si="40"/>
        <v>144357.5</v>
      </c>
      <c r="DH63" s="31">
        <f t="shared" ca="1" si="40"/>
        <v>178662.60999999996</v>
      </c>
      <c r="DI63" s="32">
        <f t="shared" ref="DI63:DN119" ca="1" si="48">ROUND(CW63*5%,2)</f>
        <v>10139.15</v>
      </c>
      <c r="DJ63" s="32">
        <f t="shared" ca="1" si="48"/>
        <v>9195.14</v>
      </c>
      <c r="DK63" s="32">
        <f t="shared" ca="1" si="48"/>
        <v>8635.3799999999992</v>
      </c>
      <c r="DL63" s="32">
        <f t="shared" ca="1" si="44"/>
        <v>10967.12</v>
      </c>
      <c r="DM63" s="32">
        <f t="shared" ca="1" si="44"/>
        <v>28377.02</v>
      </c>
      <c r="DN63" s="32">
        <f t="shared" ca="1" si="44"/>
        <v>11251.18</v>
      </c>
      <c r="DO63" s="32">
        <f t="shared" ca="1" si="44"/>
        <v>6627.3</v>
      </c>
      <c r="DP63" s="32">
        <f t="shared" ca="1" si="44"/>
        <v>6530.62</v>
      </c>
      <c r="DQ63" s="32">
        <f t="shared" ca="1" si="44"/>
        <v>4585.2700000000004</v>
      </c>
      <c r="DR63" s="32">
        <f t="shared" ca="1" si="44"/>
        <v>4798.26</v>
      </c>
      <c r="DS63" s="32">
        <f t="shared" ca="1" si="44"/>
        <v>7217.88</v>
      </c>
      <c r="DT63" s="32">
        <f t="shared" ca="1" si="44"/>
        <v>8933.1299999999992</v>
      </c>
      <c r="DU63" s="31">
        <f t="shared" ref="DU63:DZ119" ca="1" si="49">ROUND(CW63*DU$3,2)</f>
        <v>59997.16</v>
      </c>
      <c r="DV63" s="31">
        <f t="shared" ca="1" si="49"/>
        <v>54098.74</v>
      </c>
      <c r="DW63" s="31">
        <f t="shared" ca="1" si="49"/>
        <v>50540.44</v>
      </c>
      <c r="DX63" s="31">
        <f t="shared" ca="1" si="45"/>
        <v>63814.89</v>
      </c>
      <c r="DY63" s="31">
        <f t="shared" ca="1" si="45"/>
        <v>164185.74</v>
      </c>
      <c r="DZ63" s="31">
        <f t="shared" ca="1" si="45"/>
        <v>64715.65</v>
      </c>
      <c r="EA63" s="31">
        <f t="shared" ca="1" si="45"/>
        <v>37874.400000000001</v>
      </c>
      <c r="EB63" s="31">
        <f t="shared" ca="1" si="45"/>
        <v>37044.589999999997</v>
      </c>
      <c r="EC63" s="31">
        <f t="shared" ca="1" si="45"/>
        <v>25814.95</v>
      </c>
      <c r="ED63" s="31">
        <f t="shared" ca="1" si="45"/>
        <v>26797.200000000001</v>
      </c>
      <c r="EE63" s="31">
        <f t="shared" ca="1" si="45"/>
        <v>39973.03</v>
      </c>
      <c r="EF63" s="31">
        <f t="shared" ca="1" si="45"/>
        <v>49068.4</v>
      </c>
      <c r="EG63" s="32">
        <f t="shared" ref="EG63:EL119" ca="1" si="50">CW63+DI63+DU63</f>
        <v>272919.29999999987</v>
      </c>
      <c r="EH63" s="32">
        <f t="shared" ca="1" si="50"/>
        <v>247196.75</v>
      </c>
      <c r="EI63" s="32">
        <f t="shared" ca="1" si="50"/>
        <v>231883.38000000003</v>
      </c>
      <c r="EJ63" s="32">
        <f t="shared" ca="1" si="46"/>
        <v>294124.43</v>
      </c>
      <c r="EK63" s="32">
        <f t="shared" ca="1" si="46"/>
        <v>760103.2</v>
      </c>
      <c r="EL63" s="32">
        <f t="shared" ca="1" si="46"/>
        <v>300990.51999999996</v>
      </c>
      <c r="EM63" s="32">
        <f t="shared" ca="1" si="46"/>
        <v>177047.61</v>
      </c>
      <c r="EN63" s="32">
        <f t="shared" ca="1" si="46"/>
        <v>174187.65000000008</v>
      </c>
      <c r="EO63" s="32">
        <f t="shared" ca="1" si="46"/>
        <v>122105.52999999994</v>
      </c>
      <c r="EP63" s="32">
        <f t="shared" ca="1" si="46"/>
        <v>127560.66000000005</v>
      </c>
      <c r="EQ63" s="32">
        <f t="shared" ca="1" si="46"/>
        <v>191548.41</v>
      </c>
      <c r="ER63" s="32">
        <f t="shared" ca="1" si="46"/>
        <v>236664.13999999996</v>
      </c>
    </row>
    <row r="64" spans="1:148" x14ac:dyDescent="0.25">
      <c r="A64" t="s">
        <v>454</v>
      </c>
      <c r="B64" s="1" t="s">
        <v>47</v>
      </c>
      <c r="C64" t="str">
        <f t="shared" ca="1" si="1"/>
        <v>GN2</v>
      </c>
      <c r="D64" t="str">
        <f t="shared" ca="1" si="2"/>
        <v>Genesee #2</v>
      </c>
      <c r="E64" s="51">
        <v>289827.60404000001</v>
      </c>
      <c r="F64" s="51">
        <v>262054.1052431</v>
      </c>
      <c r="G64" s="51">
        <v>273618.2253012</v>
      </c>
      <c r="H64" s="51">
        <v>262265.02996660001</v>
      </c>
      <c r="I64" s="51">
        <v>64690.439402600001</v>
      </c>
      <c r="J64" s="51">
        <v>243162.92000690001</v>
      </c>
      <c r="K64" s="51">
        <v>279889.32673779997</v>
      </c>
      <c r="L64" s="51">
        <v>288959.2009845</v>
      </c>
      <c r="M64" s="51">
        <v>255448.70223339999</v>
      </c>
      <c r="N64" s="51">
        <v>288872.27966519998</v>
      </c>
      <c r="O64" s="51">
        <v>251570.86876049999</v>
      </c>
      <c r="P64" s="51">
        <v>285182.46120299998</v>
      </c>
      <c r="Q64" s="32">
        <v>12594810.68</v>
      </c>
      <c r="R64" s="32">
        <v>11503686.75</v>
      </c>
      <c r="S64" s="32">
        <v>8528696.9499999993</v>
      </c>
      <c r="T64" s="32">
        <v>12296796.33</v>
      </c>
      <c r="U64" s="32">
        <v>2698265.32</v>
      </c>
      <c r="V64" s="32">
        <v>13077085.15</v>
      </c>
      <c r="W64" s="32">
        <v>11416453.08</v>
      </c>
      <c r="X64" s="32">
        <v>11166010.58</v>
      </c>
      <c r="Y64" s="32">
        <v>6930115.1399999997</v>
      </c>
      <c r="Z64" s="32">
        <v>8939407.7799999993</v>
      </c>
      <c r="AA64" s="32">
        <v>11890963.939999999</v>
      </c>
      <c r="AB64" s="32">
        <v>16817731.579999998</v>
      </c>
      <c r="AC64" s="2">
        <v>5.33</v>
      </c>
      <c r="AD64" s="2">
        <v>5.33</v>
      </c>
      <c r="AE64" s="2">
        <v>5.33</v>
      </c>
      <c r="AF64" s="2">
        <v>5.33</v>
      </c>
      <c r="AG64" s="2">
        <v>5.33</v>
      </c>
      <c r="AH64" s="2">
        <v>5.33</v>
      </c>
      <c r="AI64" s="2">
        <v>5.33</v>
      </c>
      <c r="AJ64" s="2">
        <v>5.33</v>
      </c>
      <c r="AK64" s="2">
        <v>5.33</v>
      </c>
      <c r="AL64" s="2">
        <v>5.33</v>
      </c>
      <c r="AM64" s="2">
        <v>5.33</v>
      </c>
      <c r="AN64" s="2">
        <v>5.33</v>
      </c>
      <c r="AO64" s="33">
        <v>671303.41</v>
      </c>
      <c r="AP64" s="33">
        <v>613146.5</v>
      </c>
      <c r="AQ64" s="33">
        <v>454579.55</v>
      </c>
      <c r="AR64" s="33">
        <v>655419.24</v>
      </c>
      <c r="AS64" s="33">
        <v>143817.54</v>
      </c>
      <c r="AT64" s="33">
        <v>697008.64000000001</v>
      </c>
      <c r="AU64" s="33">
        <v>608496.94999999995</v>
      </c>
      <c r="AV64" s="33">
        <v>595148.36</v>
      </c>
      <c r="AW64" s="33">
        <v>369375.14</v>
      </c>
      <c r="AX64" s="33">
        <v>476470.43</v>
      </c>
      <c r="AY64" s="33">
        <v>633788.38</v>
      </c>
      <c r="AZ64" s="33">
        <v>896385.09</v>
      </c>
      <c r="BA64" s="31">
        <f t="shared" si="38"/>
        <v>-18892.22</v>
      </c>
      <c r="BB64" s="31">
        <f t="shared" si="38"/>
        <v>-17255.53</v>
      </c>
      <c r="BC64" s="31">
        <f t="shared" si="38"/>
        <v>-12793.05</v>
      </c>
      <c r="BD64" s="31">
        <f t="shared" si="35"/>
        <v>-9837.44</v>
      </c>
      <c r="BE64" s="31">
        <f t="shared" si="35"/>
        <v>-2158.61</v>
      </c>
      <c r="BF64" s="31">
        <f t="shared" si="35"/>
        <v>-10461.67</v>
      </c>
      <c r="BG64" s="31">
        <f t="shared" si="35"/>
        <v>43382.52</v>
      </c>
      <c r="BH64" s="31">
        <f t="shared" si="35"/>
        <v>42430.84</v>
      </c>
      <c r="BI64" s="31">
        <f t="shared" si="35"/>
        <v>26334.44</v>
      </c>
      <c r="BJ64" s="31">
        <f t="shared" si="35"/>
        <v>42909.16</v>
      </c>
      <c r="BK64" s="31">
        <f t="shared" si="35"/>
        <v>57076.63</v>
      </c>
      <c r="BL64" s="31">
        <f t="shared" si="35"/>
        <v>80725.11</v>
      </c>
      <c r="BM64" s="6">
        <f t="shared" ref="BM64:BX85" ca="1" si="51">VLOOKUP($C64,LossFactorLookup,3,FALSE)</f>
        <v>6.8099999999999994E-2</v>
      </c>
      <c r="BN64" s="6">
        <f t="shared" ca="1" si="51"/>
        <v>6.8099999999999994E-2</v>
      </c>
      <c r="BO64" s="6">
        <f t="shared" ca="1" si="51"/>
        <v>6.8099999999999994E-2</v>
      </c>
      <c r="BP64" s="6">
        <f t="shared" ca="1" si="51"/>
        <v>6.8099999999999994E-2</v>
      </c>
      <c r="BQ64" s="6">
        <f t="shared" ca="1" si="51"/>
        <v>6.8099999999999994E-2</v>
      </c>
      <c r="BR64" s="6">
        <f t="shared" ca="1" si="51"/>
        <v>6.8099999999999994E-2</v>
      </c>
      <c r="BS64" s="6">
        <f t="shared" ca="1" si="51"/>
        <v>6.8099999999999994E-2</v>
      </c>
      <c r="BT64" s="6">
        <f t="shared" ca="1" si="51"/>
        <v>6.8099999999999994E-2</v>
      </c>
      <c r="BU64" s="6">
        <f t="shared" ca="1" si="51"/>
        <v>6.8099999999999994E-2</v>
      </c>
      <c r="BV64" s="6">
        <f t="shared" ca="1" si="51"/>
        <v>6.8099999999999994E-2</v>
      </c>
      <c r="BW64" s="6">
        <f t="shared" ca="1" si="51"/>
        <v>6.8099999999999994E-2</v>
      </c>
      <c r="BX64" s="6">
        <f t="shared" ca="1" si="51"/>
        <v>6.8099999999999994E-2</v>
      </c>
      <c r="BY64" s="31">
        <f t="shared" ca="1" si="43"/>
        <v>857706.61</v>
      </c>
      <c r="BZ64" s="31">
        <f t="shared" ca="1" si="43"/>
        <v>783401.07</v>
      </c>
      <c r="CA64" s="31">
        <f t="shared" ca="1" si="43"/>
        <v>580804.26</v>
      </c>
      <c r="CB64" s="31">
        <f t="shared" ca="1" si="43"/>
        <v>837411.83</v>
      </c>
      <c r="CC64" s="31">
        <f t="shared" ca="1" si="43"/>
        <v>183751.87</v>
      </c>
      <c r="CD64" s="31">
        <f t="shared" ca="1" si="43"/>
        <v>890549.5</v>
      </c>
      <c r="CE64" s="31">
        <f t="shared" ca="1" si="42"/>
        <v>777460.45</v>
      </c>
      <c r="CF64" s="31">
        <f t="shared" ca="1" si="42"/>
        <v>760405.32</v>
      </c>
      <c r="CG64" s="31">
        <f t="shared" ca="1" si="42"/>
        <v>471940.84</v>
      </c>
      <c r="CH64" s="31">
        <f t="shared" ca="1" si="42"/>
        <v>608773.67000000004</v>
      </c>
      <c r="CI64" s="31">
        <f t="shared" ca="1" si="42"/>
        <v>809774.64</v>
      </c>
      <c r="CJ64" s="31">
        <f t="shared" ca="1" si="42"/>
        <v>1145287.52</v>
      </c>
      <c r="CK64" s="32">
        <f t="shared" ca="1" si="39"/>
        <v>25189.62</v>
      </c>
      <c r="CL64" s="32">
        <f t="shared" ca="1" si="39"/>
        <v>23007.37</v>
      </c>
      <c r="CM64" s="32">
        <f t="shared" ca="1" si="39"/>
        <v>17057.39</v>
      </c>
      <c r="CN64" s="32">
        <f t="shared" ca="1" si="37"/>
        <v>24593.59</v>
      </c>
      <c r="CO64" s="32">
        <f t="shared" ca="1" si="37"/>
        <v>5396.53</v>
      </c>
      <c r="CP64" s="32">
        <f t="shared" ca="1" si="37"/>
        <v>26154.17</v>
      </c>
      <c r="CQ64" s="32">
        <f t="shared" ca="1" si="37"/>
        <v>22832.91</v>
      </c>
      <c r="CR64" s="32">
        <f t="shared" ca="1" si="37"/>
        <v>22332.02</v>
      </c>
      <c r="CS64" s="32">
        <f t="shared" ca="1" si="37"/>
        <v>13860.23</v>
      </c>
      <c r="CT64" s="32">
        <f t="shared" ca="1" si="37"/>
        <v>17878.82</v>
      </c>
      <c r="CU64" s="32">
        <f t="shared" ca="1" si="37"/>
        <v>23781.93</v>
      </c>
      <c r="CV64" s="32">
        <f t="shared" ca="1" si="37"/>
        <v>33635.46</v>
      </c>
      <c r="CW64" s="31">
        <f t="shared" ca="1" si="41"/>
        <v>230485.03999999995</v>
      </c>
      <c r="CX64" s="31">
        <f t="shared" ca="1" si="41"/>
        <v>210517.46999999994</v>
      </c>
      <c r="CY64" s="31">
        <f t="shared" ca="1" si="41"/>
        <v>156075.15000000002</v>
      </c>
      <c r="CZ64" s="31">
        <f t="shared" ca="1" si="40"/>
        <v>216423.61999999994</v>
      </c>
      <c r="DA64" s="31">
        <f t="shared" ca="1" si="40"/>
        <v>47489.469999999987</v>
      </c>
      <c r="DB64" s="31">
        <f t="shared" ca="1" si="40"/>
        <v>230156.70000000004</v>
      </c>
      <c r="DC64" s="31">
        <f t="shared" ca="1" si="40"/>
        <v>148413.89000000004</v>
      </c>
      <c r="DD64" s="31">
        <f t="shared" ca="1" si="40"/>
        <v>145158.13999999998</v>
      </c>
      <c r="DE64" s="31">
        <f t="shared" ca="1" si="40"/>
        <v>90091.489999999991</v>
      </c>
      <c r="DF64" s="31">
        <f t="shared" ca="1" si="40"/>
        <v>107272.9</v>
      </c>
      <c r="DG64" s="31">
        <f t="shared" ca="1" si="40"/>
        <v>142691.56000000006</v>
      </c>
      <c r="DH64" s="31">
        <f t="shared" ca="1" si="40"/>
        <v>201812.78000000003</v>
      </c>
      <c r="DI64" s="32">
        <f t="shared" ca="1" si="48"/>
        <v>11524.25</v>
      </c>
      <c r="DJ64" s="32">
        <f t="shared" ca="1" si="48"/>
        <v>10525.87</v>
      </c>
      <c r="DK64" s="32">
        <f t="shared" ca="1" si="48"/>
        <v>7803.76</v>
      </c>
      <c r="DL64" s="32">
        <f t="shared" ca="1" si="44"/>
        <v>10821.18</v>
      </c>
      <c r="DM64" s="32">
        <f t="shared" ca="1" si="44"/>
        <v>2374.4699999999998</v>
      </c>
      <c r="DN64" s="32">
        <f t="shared" ca="1" si="44"/>
        <v>11507.84</v>
      </c>
      <c r="DO64" s="32">
        <f t="shared" ca="1" si="44"/>
        <v>7420.69</v>
      </c>
      <c r="DP64" s="32">
        <f t="shared" ca="1" si="44"/>
        <v>7257.91</v>
      </c>
      <c r="DQ64" s="32">
        <f t="shared" ca="1" si="44"/>
        <v>4504.57</v>
      </c>
      <c r="DR64" s="32">
        <f t="shared" ca="1" si="44"/>
        <v>5363.65</v>
      </c>
      <c r="DS64" s="32">
        <f t="shared" ca="1" si="44"/>
        <v>7134.58</v>
      </c>
      <c r="DT64" s="32">
        <f t="shared" ca="1" si="44"/>
        <v>10090.64</v>
      </c>
      <c r="DU64" s="31">
        <f t="shared" ca="1" si="49"/>
        <v>68193.34</v>
      </c>
      <c r="DV64" s="31">
        <f t="shared" ca="1" si="49"/>
        <v>61927.96</v>
      </c>
      <c r="DW64" s="31">
        <f t="shared" ca="1" si="49"/>
        <v>45673.2</v>
      </c>
      <c r="DX64" s="31">
        <f t="shared" ca="1" si="45"/>
        <v>62965.71</v>
      </c>
      <c r="DY64" s="31">
        <f t="shared" ca="1" si="45"/>
        <v>13738.39</v>
      </c>
      <c r="DZ64" s="31">
        <f t="shared" ca="1" si="45"/>
        <v>66191.88</v>
      </c>
      <c r="EA64" s="31">
        <f t="shared" ca="1" si="45"/>
        <v>42408.61</v>
      </c>
      <c r="EB64" s="31">
        <f t="shared" ca="1" si="45"/>
        <v>41170.080000000002</v>
      </c>
      <c r="EC64" s="31">
        <f t="shared" ca="1" si="45"/>
        <v>25360.66</v>
      </c>
      <c r="ED64" s="31">
        <f t="shared" ca="1" si="45"/>
        <v>29954.74</v>
      </c>
      <c r="EE64" s="31">
        <f t="shared" ca="1" si="45"/>
        <v>39511.730000000003</v>
      </c>
      <c r="EF64" s="31">
        <f t="shared" ca="1" si="45"/>
        <v>55426.42</v>
      </c>
      <c r="EG64" s="32">
        <f t="shared" ca="1" si="50"/>
        <v>310202.62999999995</v>
      </c>
      <c r="EH64" s="32">
        <f t="shared" ca="1" si="50"/>
        <v>282971.29999999993</v>
      </c>
      <c r="EI64" s="32">
        <f t="shared" ca="1" si="50"/>
        <v>209552.11000000004</v>
      </c>
      <c r="EJ64" s="32">
        <f t="shared" ca="1" si="46"/>
        <v>290210.50999999995</v>
      </c>
      <c r="EK64" s="32">
        <f t="shared" ca="1" si="46"/>
        <v>63602.329999999987</v>
      </c>
      <c r="EL64" s="32">
        <f t="shared" ca="1" si="46"/>
        <v>307856.42000000004</v>
      </c>
      <c r="EM64" s="32">
        <f t="shared" ca="1" si="46"/>
        <v>198243.19000000006</v>
      </c>
      <c r="EN64" s="32">
        <f t="shared" ca="1" si="46"/>
        <v>193586.13</v>
      </c>
      <c r="EO64" s="32">
        <f t="shared" ca="1" si="46"/>
        <v>119956.72</v>
      </c>
      <c r="EP64" s="32">
        <f t="shared" ca="1" si="46"/>
        <v>142591.28999999998</v>
      </c>
      <c r="EQ64" s="32">
        <f t="shared" ca="1" si="46"/>
        <v>189337.87000000005</v>
      </c>
      <c r="ER64" s="32">
        <f t="shared" ca="1" si="46"/>
        <v>267329.84000000003</v>
      </c>
    </row>
    <row r="65" spans="1:148" x14ac:dyDescent="0.25">
      <c r="A65" t="s">
        <v>455</v>
      </c>
      <c r="B65" s="1" t="s">
        <v>79</v>
      </c>
      <c r="C65" t="str">
        <f t="shared" ca="1" si="1"/>
        <v>GN3</v>
      </c>
      <c r="D65" t="str">
        <f t="shared" ca="1" si="2"/>
        <v>Genesee #3</v>
      </c>
      <c r="E65" s="51">
        <v>332125.36410000001</v>
      </c>
      <c r="F65" s="51">
        <v>301436.51319999999</v>
      </c>
      <c r="G65" s="51">
        <v>331245.6385</v>
      </c>
      <c r="H65" s="51">
        <v>281386.25150000001</v>
      </c>
      <c r="I65" s="51">
        <v>280606.55589999998</v>
      </c>
      <c r="J65" s="51">
        <v>302126.29509999999</v>
      </c>
      <c r="K65" s="51">
        <v>317499.14630000002</v>
      </c>
      <c r="L65" s="51">
        <v>330979.2255</v>
      </c>
      <c r="M65" s="51">
        <v>308742.364</v>
      </c>
      <c r="N65" s="51">
        <v>0</v>
      </c>
      <c r="O65" s="51">
        <v>205035.47459999999</v>
      </c>
      <c r="P65" s="51">
        <v>323296.8322</v>
      </c>
      <c r="Q65" s="32">
        <v>14407798</v>
      </c>
      <c r="R65" s="32">
        <v>13234203.73</v>
      </c>
      <c r="S65" s="32">
        <v>11726909.539999999</v>
      </c>
      <c r="T65" s="32">
        <v>13389892.630000001</v>
      </c>
      <c r="U65" s="32">
        <v>40456564.729999997</v>
      </c>
      <c r="V65" s="32">
        <v>15917413.91</v>
      </c>
      <c r="W65" s="32">
        <v>12843860.09</v>
      </c>
      <c r="X65" s="32">
        <v>12808191.85</v>
      </c>
      <c r="Y65" s="32">
        <v>8733436.75</v>
      </c>
      <c r="Z65" s="32">
        <v>0</v>
      </c>
      <c r="AA65" s="32">
        <v>10859523.33</v>
      </c>
      <c r="AB65" s="32">
        <v>18549224.309999999</v>
      </c>
      <c r="AC65" s="2">
        <v>5.33</v>
      </c>
      <c r="AD65" s="2">
        <v>5.33</v>
      </c>
      <c r="AE65" s="2">
        <v>5.33</v>
      </c>
      <c r="AF65" s="2">
        <v>5.33</v>
      </c>
      <c r="AG65" s="2">
        <v>5.33</v>
      </c>
      <c r="AH65" s="2">
        <v>5.33</v>
      </c>
      <c r="AI65" s="2">
        <v>5.33</v>
      </c>
      <c r="AJ65" s="2">
        <v>5.33</v>
      </c>
      <c r="AK65" s="2">
        <v>5.33</v>
      </c>
      <c r="AL65" s="2">
        <v>5.33</v>
      </c>
      <c r="AM65" s="2">
        <v>5.33</v>
      </c>
      <c r="AN65" s="2">
        <v>5.33</v>
      </c>
      <c r="AO65" s="33">
        <v>767935.63</v>
      </c>
      <c r="AP65" s="33">
        <v>705383.06</v>
      </c>
      <c r="AQ65" s="33">
        <v>625044.28</v>
      </c>
      <c r="AR65" s="33">
        <v>713681.28</v>
      </c>
      <c r="AS65" s="33">
        <v>2156334.9</v>
      </c>
      <c r="AT65" s="33">
        <v>848398.16</v>
      </c>
      <c r="AU65" s="33">
        <v>684577.74</v>
      </c>
      <c r="AV65" s="33">
        <v>682676.63</v>
      </c>
      <c r="AW65" s="33">
        <v>465492.18</v>
      </c>
      <c r="AX65" s="33">
        <v>0</v>
      </c>
      <c r="AY65" s="33">
        <v>578812.59</v>
      </c>
      <c r="AZ65" s="33">
        <v>988673.66</v>
      </c>
      <c r="BA65" s="31">
        <f t="shared" si="38"/>
        <v>-21611.7</v>
      </c>
      <c r="BB65" s="31">
        <f t="shared" si="38"/>
        <v>-19851.310000000001</v>
      </c>
      <c r="BC65" s="31">
        <f t="shared" si="38"/>
        <v>-17590.36</v>
      </c>
      <c r="BD65" s="31">
        <f t="shared" si="35"/>
        <v>-10711.91</v>
      </c>
      <c r="BE65" s="31">
        <f t="shared" si="35"/>
        <v>-32365.25</v>
      </c>
      <c r="BF65" s="31">
        <f t="shared" si="35"/>
        <v>-12733.93</v>
      </c>
      <c r="BG65" s="31">
        <f t="shared" si="35"/>
        <v>48806.67</v>
      </c>
      <c r="BH65" s="31">
        <f t="shared" si="35"/>
        <v>48671.13</v>
      </c>
      <c r="BI65" s="31">
        <f t="shared" si="35"/>
        <v>33187.06</v>
      </c>
      <c r="BJ65" s="31">
        <f t="shared" si="35"/>
        <v>0</v>
      </c>
      <c r="BK65" s="31">
        <f t="shared" si="35"/>
        <v>52125.71</v>
      </c>
      <c r="BL65" s="31">
        <f t="shared" si="35"/>
        <v>89036.28</v>
      </c>
      <c r="BM65" s="6">
        <f t="shared" ca="1" si="51"/>
        <v>6.8199999999999997E-2</v>
      </c>
      <c r="BN65" s="6">
        <f t="shared" ca="1" si="51"/>
        <v>6.8199999999999997E-2</v>
      </c>
      <c r="BO65" s="6">
        <f t="shared" ca="1" si="51"/>
        <v>6.8199999999999997E-2</v>
      </c>
      <c r="BP65" s="6">
        <f t="shared" ca="1" si="51"/>
        <v>6.8199999999999997E-2</v>
      </c>
      <c r="BQ65" s="6">
        <f t="shared" ca="1" si="51"/>
        <v>6.8199999999999997E-2</v>
      </c>
      <c r="BR65" s="6">
        <f t="shared" ca="1" si="51"/>
        <v>6.8199999999999997E-2</v>
      </c>
      <c r="BS65" s="6">
        <f t="shared" ca="1" si="51"/>
        <v>6.8199999999999997E-2</v>
      </c>
      <c r="BT65" s="6">
        <f t="shared" ca="1" si="51"/>
        <v>6.8199999999999997E-2</v>
      </c>
      <c r="BU65" s="6">
        <f t="shared" ca="1" si="51"/>
        <v>6.8199999999999997E-2</v>
      </c>
      <c r="BV65" s="6">
        <f t="shared" ca="1" si="51"/>
        <v>6.8199999999999997E-2</v>
      </c>
      <c r="BW65" s="6">
        <f t="shared" ca="1" si="51"/>
        <v>6.8199999999999997E-2</v>
      </c>
      <c r="BX65" s="6">
        <f t="shared" ca="1" si="51"/>
        <v>6.8199999999999997E-2</v>
      </c>
      <c r="BY65" s="31">
        <f t="shared" ca="1" si="43"/>
        <v>982611.82</v>
      </c>
      <c r="BZ65" s="31">
        <f t="shared" ca="1" si="43"/>
        <v>902572.69</v>
      </c>
      <c r="CA65" s="31">
        <f t="shared" ca="1" si="43"/>
        <v>799775.23</v>
      </c>
      <c r="CB65" s="31">
        <f t="shared" ca="1" si="43"/>
        <v>913190.68</v>
      </c>
      <c r="CC65" s="31">
        <f t="shared" ca="1" si="43"/>
        <v>2759137.71</v>
      </c>
      <c r="CD65" s="31">
        <f t="shared" ca="1" si="43"/>
        <v>1085567.6299999999</v>
      </c>
      <c r="CE65" s="31">
        <f t="shared" ca="1" si="42"/>
        <v>875951.26</v>
      </c>
      <c r="CF65" s="31">
        <f t="shared" ca="1" si="42"/>
        <v>873518.68</v>
      </c>
      <c r="CG65" s="31">
        <f t="shared" ca="1" si="42"/>
        <v>595620.39</v>
      </c>
      <c r="CH65" s="31">
        <f t="shared" ca="1" si="42"/>
        <v>0</v>
      </c>
      <c r="CI65" s="31">
        <f t="shared" ca="1" si="42"/>
        <v>740619.49</v>
      </c>
      <c r="CJ65" s="31">
        <f t="shared" ca="1" si="42"/>
        <v>1265057.1000000001</v>
      </c>
      <c r="CK65" s="32">
        <f t="shared" ca="1" si="39"/>
        <v>28815.599999999999</v>
      </c>
      <c r="CL65" s="32">
        <f t="shared" ca="1" si="39"/>
        <v>26468.41</v>
      </c>
      <c r="CM65" s="32">
        <f t="shared" ca="1" si="39"/>
        <v>23453.82</v>
      </c>
      <c r="CN65" s="32">
        <f t="shared" ca="1" si="37"/>
        <v>26779.79</v>
      </c>
      <c r="CO65" s="32">
        <f t="shared" ca="1" si="37"/>
        <v>80913.13</v>
      </c>
      <c r="CP65" s="32">
        <f t="shared" ca="1" si="37"/>
        <v>31834.83</v>
      </c>
      <c r="CQ65" s="32">
        <f t="shared" ca="1" si="37"/>
        <v>25687.72</v>
      </c>
      <c r="CR65" s="32">
        <f t="shared" ca="1" si="37"/>
        <v>25616.38</v>
      </c>
      <c r="CS65" s="32">
        <f t="shared" ca="1" si="37"/>
        <v>17466.87</v>
      </c>
      <c r="CT65" s="32">
        <f t="shared" ca="1" si="37"/>
        <v>0</v>
      </c>
      <c r="CU65" s="32">
        <f t="shared" ca="1" si="37"/>
        <v>21719.05</v>
      </c>
      <c r="CV65" s="32">
        <f t="shared" ca="1" si="37"/>
        <v>37098.449999999997</v>
      </c>
      <c r="CW65" s="31">
        <f t="shared" ca="1" si="41"/>
        <v>265103.48999999993</v>
      </c>
      <c r="CX65" s="31">
        <f t="shared" ca="1" si="41"/>
        <v>243509.34999999992</v>
      </c>
      <c r="CY65" s="31">
        <f t="shared" ca="1" si="41"/>
        <v>215775.12999999989</v>
      </c>
      <c r="CZ65" s="31">
        <f t="shared" ca="1" si="40"/>
        <v>237001.10000000006</v>
      </c>
      <c r="DA65" s="31">
        <f t="shared" ca="1" si="40"/>
        <v>716081.19</v>
      </c>
      <c r="DB65" s="31">
        <f t="shared" ca="1" si="40"/>
        <v>281738.22999999992</v>
      </c>
      <c r="DC65" s="31">
        <f t="shared" ca="1" si="40"/>
        <v>168254.57</v>
      </c>
      <c r="DD65" s="31">
        <f t="shared" ca="1" si="40"/>
        <v>167787.30000000005</v>
      </c>
      <c r="DE65" s="31">
        <f t="shared" ca="1" si="40"/>
        <v>114408.02000000002</v>
      </c>
      <c r="DF65" s="31">
        <f t="shared" ca="1" si="40"/>
        <v>0</v>
      </c>
      <c r="DG65" s="31">
        <f t="shared" ca="1" si="40"/>
        <v>131400.24000000008</v>
      </c>
      <c r="DH65" s="31">
        <f t="shared" ca="1" si="40"/>
        <v>224445.61000000002</v>
      </c>
      <c r="DI65" s="32">
        <f t="shared" ca="1" si="48"/>
        <v>13255.17</v>
      </c>
      <c r="DJ65" s="32">
        <f t="shared" ca="1" si="48"/>
        <v>12175.47</v>
      </c>
      <c r="DK65" s="32">
        <f t="shared" ca="1" si="48"/>
        <v>10788.76</v>
      </c>
      <c r="DL65" s="32">
        <f t="shared" ca="1" si="44"/>
        <v>11850.06</v>
      </c>
      <c r="DM65" s="32">
        <f t="shared" ca="1" si="44"/>
        <v>35804.06</v>
      </c>
      <c r="DN65" s="32">
        <f t="shared" ca="1" si="44"/>
        <v>14086.91</v>
      </c>
      <c r="DO65" s="32">
        <f t="shared" ca="1" si="44"/>
        <v>8412.73</v>
      </c>
      <c r="DP65" s="32">
        <f t="shared" ca="1" si="44"/>
        <v>8389.3700000000008</v>
      </c>
      <c r="DQ65" s="32">
        <f t="shared" ca="1" si="44"/>
        <v>5720.4</v>
      </c>
      <c r="DR65" s="32">
        <f t="shared" ca="1" si="44"/>
        <v>0</v>
      </c>
      <c r="DS65" s="32">
        <f t="shared" ca="1" si="44"/>
        <v>6570.01</v>
      </c>
      <c r="DT65" s="32">
        <f t="shared" ca="1" si="44"/>
        <v>11222.28</v>
      </c>
      <c r="DU65" s="31">
        <f t="shared" ca="1" si="49"/>
        <v>78435.86</v>
      </c>
      <c r="DV65" s="31">
        <f t="shared" ca="1" si="49"/>
        <v>71633.19</v>
      </c>
      <c r="DW65" s="31">
        <f t="shared" ca="1" si="49"/>
        <v>63143.56</v>
      </c>
      <c r="DX65" s="31">
        <f t="shared" ca="1" si="45"/>
        <v>68952.460000000006</v>
      </c>
      <c r="DY65" s="31">
        <f t="shared" ca="1" si="45"/>
        <v>207157.61</v>
      </c>
      <c r="DZ65" s="31">
        <f t="shared" ca="1" si="45"/>
        <v>81026.460000000006</v>
      </c>
      <c r="EA65" s="31">
        <f t="shared" ca="1" si="45"/>
        <v>48077.99</v>
      </c>
      <c r="EB65" s="31">
        <f t="shared" ca="1" si="45"/>
        <v>47588.21</v>
      </c>
      <c r="EC65" s="31">
        <f t="shared" ca="1" si="45"/>
        <v>32205.74</v>
      </c>
      <c r="ED65" s="31">
        <f t="shared" ca="1" si="45"/>
        <v>0</v>
      </c>
      <c r="EE65" s="31">
        <f t="shared" ca="1" si="45"/>
        <v>36385.129999999997</v>
      </c>
      <c r="EF65" s="31">
        <f t="shared" ca="1" si="45"/>
        <v>61642.37</v>
      </c>
      <c r="EG65" s="32">
        <f t="shared" ca="1" si="50"/>
        <v>356794.5199999999</v>
      </c>
      <c r="EH65" s="32">
        <f t="shared" ca="1" si="50"/>
        <v>327318.00999999989</v>
      </c>
      <c r="EI65" s="32">
        <f t="shared" ca="1" si="50"/>
        <v>289707.4499999999</v>
      </c>
      <c r="EJ65" s="32">
        <f t="shared" ca="1" si="46"/>
        <v>317803.62000000005</v>
      </c>
      <c r="EK65" s="32">
        <f t="shared" ca="1" si="46"/>
        <v>959042.86</v>
      </c>
      <c r="EL65" s="32">
        <f t="shared" ca="1" si="46"/>
        <v>376851.59999999992</v>
      </c>
      <c r="EM65" s="32">
        <f t="shared" ca="1" si="46"/>
        <v>224745.29</v>
      </c>
      <c r="EN65" s="32">
        <f t="shared" ca="1" si="46"/>
        <v>223764.88000000003</v>
      </c>
      <c r="EO65" s="32">
        <f t="shared" ca="1" si="46"/>
        <v>152334.16</v>
      </c>
      <c r="EP65" s="32">
        <f t="shared" ca="1" si="46"/>
        <v>0</v>
      </c>
      <c r="EQ65" s="32">
        <f t="shared" ca="1" si="46"/>
        <v>174355.38000000009</v>
      </c>
      <c r="ER65" s="32">
        <f t="shared" ca="1" si="46"/>
        <v>297310.26</v>
      </c>
    </row>
    <row r="66" spans="1:148" x14ac:dyDescent="0.25">
      <c r="A66" t="s">
        <v>543</v>
      </c>
      <c r="B66" s="1" t="s">
        <v>43</v>
      </c>
      <c r="C66" t="str">
        <f t="shared" ca="1" si="1"/>
        <v>GPEC</v>
      </c>
      <c r="D66" t="str">
        <f t="shared" ca="1" si="2"/>
        <v>Grande Prairie EcoPower Industrial System</v>
      </c>
      <c r="E66" s="51">
        <v>6910.35</v>
      </c>
      <c r="F66" s="51">
        <v>8797.1506000000008</v>
      </c>
      <c r="G66" s="51">
        <v>9649.2387999999992</v>
      </c>
      <c r="H66" s="51">
        <v>8526.7890000000007</v>
      </c>
      <c r="I66" s="51">
        <v>8413.7994999999992</v>
      </c>
      <c r="J66" s="51">
        <v>9280.3741000000009</v>
      </c>
      <c r="K66" s="51">
        <v>8631.9027000000006</v>
      </c>
      <c r="L66" s="51">
        <v>7506.2647999999999</v>
      </c>
      <c r="M66" s="51">
        <v>7754.6004999999996</v>
      </c>
      <c r="N66" s="51">
        <v>5942.8882999999996</v>
      </c>
      <c r="O66" s="51">
        <v>8681.3541999999998</v>
      </c>
      <c r="P66" s="51">
        <v>7677.8365999999996</v>
      </c>
      <c r="Q66" s="32">
        <v>300280.59000000003</v>
      </c>
      <c r="R66" s="32">
        <v>381595.37</v>
      </c>
      <c r="S66" s="32">
        <v>329537.61</v>
      </c>
      <c r="T66" s="32">
        <v>407384.8</v>
      </c>
      <c r="U66" s="32">
        <v>767389.21</v>
      </c>
      <c r="V66" s="32">
        <v>532103.74</v>
      </c>
      <c r="W66" s="32">
        <v>338394.92</v>
      </c>
      <c r="X66" s="32">
        <v>286436.77</v>
      </c>
      <c r="Y66" s="32">
        <v>218425.26</v>
      </c>
      <c r="Z66" s="32">
        <v>181842.48</v>
      </c>
      <c r="AA66" s="32">
        <v>412397.1</v>
      </c>
      <c r="AB66" s="32">
        <v>440045.67</v>
      </c>
      <c r="AC66" s="2">
        <v>-2.1</v>
      </c>
      <c r="AD66" s="2">
        <v>-2.1</v>
      </c>
      <c r="AE66" s="2">
        <v>-2.1</v>
      </c>
      <c r="AF66" s="2">
        <v>-2.1</v>
      </c>
      <c r="AG66" s="2">
        <v>-2.1</v>
      </c>
      <c r="AH66" s="2">
        <v>-2.1</v>
      </c>
      <c r="AI66" s="2">
        <v>-2.1</v>
      </c>
      <c r="AJ66" s="2">
        <v>-2.1</v>
      </c>
      <c r="AK66" s="2">
        <v>-2.1</v>
      </c>
      <c r="AL66" s="2">
        <v>-2.1</v>
      </c>
      <c r="AM66" s="2">
        <v>-2.1</v>
      </c>
      <c r="AN66" s="2">
        <v>-2.1</v>
      </c>
      <c r="AO66" s="33">
        <v>-6305.89</v>
      </c>
      <c r="AP66" s="33">
        <v>-8013.5</v>
      </c>
      <c r="AQ66" s="33">
        <v>-6920.29</v>
      </c>
      <c r="AR66" s="33">
        <v>-8555.08</v>
      </c>
      <c r="AS66" s="33">
        <v>-16115.17</v>
      </c>
      <c r="AT66" s="33">
        <v>-11174.18</v>
      </c>
      <c r="AU66" s="33">
        <v>-7106.29</v>
      </c>
      <c r="AV66" s="33">
        <v>-6015.17</v>
      </c>
      <c r="AW66" s="33">
        <v>-4586.93</v>
      </c>
      <c r="AX66" s="33">
        <v>-3818.69</v>
      </c>
      <c r="AY66" s="33">
        <v>-8660.34</v>
      </c>
      <c r="AZ66" s="33">
        <v>-9240.9599999999991</v>
      </c>
      <c r="BA66" s="31">
        <f t="shared" si="38"/>
        <v>-450.42</v>
      </c>
      <c r="BB66" s="31">
        <f t="shared" si="38"/>
        <v>-572.39</v>
      </c>
      <c r="BC66" s="31">
        <f t="shared" si="38"/>
        <v>-494.31</v>
      </c>
      <c r="BD66" s="31">
        <f t="shared" si="35"/>
        <v>-325.91000000000003</v>
      </c>
      <c r="BE66" s="31">
        <f t="shared" si="35"/>
        <v>-613.91</v>
      </c>
      <c r="BF66" s="31">
        <f t="shared" si="35"/>
        <v>-425.68</v>
      </c>
      <c r="BG66" s="31">
        <f t="shared" si="35"/>
        <v>1285.9000000000001</v>
      </c>
      <c r="BH66" s="31">
        <f t="shared" si="35"/>
        <v>1088.46</v>
      </c>
      <c r="BI66" s="31">
        <f t="shared" si="35"/>
        <v>830.02</v>
      </c>
      <c r="BJ66" s="31">
        <f t="shared" si="35"/>
        <v>872.84</v>
      </c>
      <c r="BK66" s="31">
        <f t="shared" si="35"/>
        <v>1979.51</v>
      </c>
      <c r="BL66" s="31">
        <f t="shared" si="35"/>
        <v>2112.2199999999998</v>
      </c>
      <c r="BM66" s="6">
        <f t="shared" ca="1" si="51"/>
        <v>-8.8400000000000006E-2</v>
      </c>
      <c r="BN66" s="6">
        <f t="shared" ca="1" si="51"/>
        <v>-8.8400000000000006E-2</v>
      </c>
      <c r="BO66" s="6">
        <f t="shared" ca="1" si="51"/>
        <v>-8.8400000000000006E-2</v>
      </c>
      <c r="BP66" s="6">
        <f t="shared" ca="1" si="51"/>
        <v>-8.8400000000000006E-2</v>
      </c>
      <c r="BQ66" s="6">
        <f t="shared" ca="1" si="51"/>
        <v>-8.8400000000000006E-2</v>
      </c>
      <c r="BR66" s="6">
        <f t="shared" ca="1" si="51"/>
        <v>-8.8400000000000006E-2</v>
      </c>
      <c r="BS66" s="6">
        <f t="shared" ca="1" si="51"/>
        <v>-8.8400000000000006E-2</v>
      </c>
      <c r="BT66" s="6">
        <f t="shared" ca="1" si="51"/>
        <v>-8.8400000000000006E-2</v>
      </c>
      <c r="BU66" s="6">
        <f t="shared" ca="1" si="51"/>
        <v>-8.8400000000000006E-2</v>
      </c>
      <c r="BV66" s="6">
        <f t="shared" ca="1" si="51"/>
        <v>-8.8400000000000006E-2</v>
      </c>
      <c r="BW66" s="6">
        <f t="shared" ca="1" si="51"/>
        <v>-8.8400000000000006E-2</v>
      </c>
      <c r="BX66" s="6">
        <f t="shared" ca="1" si="51"/>
        <v>-8.8400000000000006E-2</v>
      </c>
      <c r="BY66" s="31">
        <f t="shared" ca="1" si="43"/>
        <v>-26544.799999999999</v>
      </c>
      <c r="BZ66" s="31">
        <f t="shared" ca="1" si="43"/>
        <v>-33733.03</v>
      </c>
      <c r="CA66" s="31">
        <f t="shared" ca="1" si="43"/>
        <v>-29131.119999999999</v>
      </c>
      <c r="CB66" s="31">
        <f t="shared" ca="1" si="43"/>
        <v>-36012.82</v>
      </c>
      <c r="CC66" s="31">
        <f t="shared" ca="1" si="43"/>
        <v>-67837.210000000006</v>
      </c>
      <c r="CD66" s="31">
        <f t="shared" ca="1" si="43"/>
        <v>-47037.97</v>
      </c>
      <c r="CE66" s="31">
        <f t="shared" ca="1" si="42"/>
        <v>-29914.11</v>
      </c>
      <c r="CF66" s="31">
        <f t="shared" ca="1" si="42"/>
        <v>-25321.01</v>
      </c>
      <c r="CG66" s="31">
        <f t="shared" ca="1" si="42"/>
        <v>-19308.79</v>
      </c>
      <c r="CH66" s="31">
        <f t="shared" ca="1" si="42"/>
        <v>-16074.88</v>
      </c>
      <c r="CI66" s="31">
        <f t="shared" ca="1" si="42"/>
        <v>-36455.9</v>
      </c>
      <c r="CJ66" s="31">
        <f t="shared" ca="1" si="42"/>
        <v>-38900.04</v>
      </c>
      <c r="CK66" s="32">
        <f t="shared" ca="1" si="39"/>
        <v>600.55999999999995</v>
      </c>
      <c r="CL66" s="32">
        <f t="shared" ca="1" si="39"/>
        <v>763.19</v>
      </c>
      <c r="CM66" s="32">
        <f t="shared" ca="1" si="39"/>
        <v>659.08</v>
      </c>
      <c r="CN66" s="32">
        <f t="shared" ca="1" si="37"/>
        <v>814.77</v>
      </c>
      <c r="CO66" s="32">
        <f t="shared" ca="1" si="37"/>
        <v>1534.78</v>
      </c>
      <c r="CP66" s="32">
        <f t="shared" ca="1" si="37"/>
        <v>1064.21</v>
      </c>
      <c r="CQ66" s="32">
        <f t="shared" ca="1" si="37"/>
        <v>676.79</v>
      </c>
      <c r="CR66" s="32">
        <f t="shared" ca="1" si="37"/>
        <v>572.87</v>
      </c>
      <c r="CS66" s="32">
        <f t="shared" ca="1" si="37"/>
        <v>436.85</v>
      </c>
      <c r="CT66" s="32">
        <f t="shared" ca="1" si="37"/>
        <v>363.68</v>
      </c>
      <c r="CU66" s="32">
        <f t="shared" ca="1" si="37"/>
        <v>824.79</v>
      </c>
      <c r="CV66" s="32">
        <f t="shared" ca="1" si="37"/>
        <v>880.09</v>
      </c>
      <c r="CW66" s="31">
        <f t="shared" ca="1" si="41"/>
        <v>-19187.93</v>
      </c>
      <c r="CX66" s="31">
        <f t="shared" ca="1" si="41"/>
        <v>-24383.949999999997</v>
      </c>
      <c r="CY66" s="31">
        <f t="shared" ca="1" si="41"/>
        <v>-21057.439999999995</v>
      </c>
      <c r="CZ66" s="31">
        <f t="shared" ca="1" si="40"/>
        <v>-26317.06</v>
      </c>
      <c r="DA66" s="31">
        <f t="shared" ca="1" si="40"/>
        <v>-49573.350000000006</v>
      </c>
      <c r="DB66" s="31">
        <f t="shared" ca="1" si="40"/>
        <v>-34373.9</v>
      </c>
      <c r="DC66" s="31">
        <f t="shared" ca="1" si="40"/>
        <v>-23416.93</v>
      </c>
      <c r="DD66" s="31">
        <f t="shared" ca="1" si="40"/>
        <v>-19821.43</v>
      </c>
      <c r="DE66" s="31">
        <f t="shared" ca="1" si="40"/>
        <v>-15115.030000000002</v>
      </c>
      <c r="DF66" s="31">
        <f t="shared" ca="1" si="40"/>
        <v>-12765.349999999999</v>
      </c>
      <c r="DG66" s="31">
        <f t="shared" ca="1" si="40"/>
        <v>-28950.28</v>
      </c>
      <c r="DH66" s="31">
        <f t="shared" ca="1" si="40"/>
        <v>-30891.210000000006</v>
      </c>
      <c r="DI66" s="32">
        <f t="shared" ca="1" si="48"/>
        <v>-959.4</v>
      </c>
      <c r="DJ66" s="32">
        <f t="shared" ca="1" si="48"/>
        <v>-1219.2</v>
      </c>
      <c r="DK66" s="32">
        <f t="shared" ca="1" si="48"/>
        <v>-1052.8699999999999</v>
      </c>
      <c r="DL66" s="32">
        <f t="shared" ca="1" si="44"/>
        <v>-1315.85</v>
      </c>
      <c r="DM66" s="32">
        <f t="shared" ca="1" si="44"/>
        <v>-2478.67</v>
      </c>
      <c r="DN66" s="32">
        <f t="shared" ca="1" si="44"/>
        <v>-1718.7</v>
      </c>
      <c r="DO66" s="32">
        <f t="shared" ca="1" si="44"/>
        <v>-1170.8499999999999</v>
      </c>
      <c r="DP66" s="32">
        <f t="shared" ca="1" si="44"/>
        <v>-991.07</v>
      </c>
      <c r="DQ66" s="32">
        <f t="shared" ca="1" si="44"/>
        <v>-755.75</v>
      </c>
      <c r="DR66" s="32">
        <f t="shared" ca="1" si="44"/>
        <v>-638.27</v>
      </c>
      <c r="DS66" s="32">
        <f t="shared" ca="1" si="44"/>
        <v>-1447.51</v>
      </c>
      <c r="DT66" s="32">
        <f t="shared" ca="1" si="44"/>
        <v>-1544.56</v>
      </c>
      <c r="DU66" s="31">
        <f t="shared" ca="1" si="49"/>
        <v>-5677.11</v>
      </c>
      <c r="DV66" s="31">
        <f t="shared" ca="1" si="49"/>
        <v>-7173.03</v>
      </c>
      <c r="DW66" s="31">
        <f t="shared" ca="1" si="49"/>
        <v>-6162.16</v>
      </c>
      <c r="DX66" s="31">
        <f t="shared" ca="1" si="45"/>
        <v>-7656.61</v>
      </c>
      <c r="DY66" s="31">
        <f t="shared" ca="1" si="45"/>
        <v>-14341.25</v>
      </c>
      <c r="DZ66" s="31">
        <f t="shared" ca="1" si="45"/>
        <v>-9885.76</v>
      </c>
      <c r="EA66" s="31">
        <f t="shared" ca="1" si="45"/>
        <v>-6691.28</v>
      </c>
      <c r="EB66" s="31">
        <f t="shared" ca="1" si="45"/>
        <v>-5621.8</v>
      </c>
      <c r="EC66" s="31">
        <f t="shared" ca="1" si="45"/>
        <v>-4254.87</v>
      </c>
      <c r="ED66" s="31">
        <f t="shared" ca="1" si="45"/>
        <v>-3564.58</v>
      </c>
      <c r="EE66" s="31">
        <f t="shared" ca="1" si="45"/>
        <v>-8016.42</v>
      </c>
      <c r="EF66" s="31">
        <f t="shared" ca="1" si="45"/>
        <v>-8484.0499999999993</v>
      </c>
      <c r="EG66" s="32">
        <f t="shared" ca="1" si="50"/>
        <v>-25824.440000000002</v>
      </c>
      <c r="EH66" s="32">
        <f t="shared" ca="1" si="50"/>
        <v>-32776.18</v>
      </c>
      <c r="EI66" s="32">
        <f t="shared" ca="1" si="50"/>
        <v>-28272.469999999994</v>
      </c>
      <c r="EJ66" s="32">
        <f t="shared" ca="1" si="46"/>
        <v>-35289.519999999997</v>
      </c>
      <c r="EK66" s="32">
        <f t="shared" ca="1" si="46"/>
        <v>-66393.27</v>
      </c>
      <c r="EL66" s="32">
        <f t="shared" ca="1" si="46"/>
        <v>-45978.36</v>
      </c>
      <c r="EM66" s="32">
        <f t="shared" ca="1" si="46"/>
        <v>-31279.059999999998</v>
      </c>
      <c r="EN66" s="32">
        <f t="shared" ca="1" si="46"/>
        <v>-26434.3</v>
      </c>
      <c r="EO66" s="32">
        <f t="shared" ca="1" si="46"/>
        <v>-20125.650000000001</v>
      </c>
      <c r="EP66" s="32">
        <f t="shared" ca="1" si="46"/>
        <v>-16968.199999999997</v>
      </c>
      <c r="EQ66" s="32">
        <f t="shared" ca="1" si="46"/>
        <v>-38414.21</v>
      </c>
      <c r="ER66" s="32">
        <f t="shared" ca="1" si="46"/>
        <v>-40919.820000000007</v>
      </c>
    </row>
    <row r="67" spans="1:148" x14ac:dyDescent="0.25">
      <c r="A67" t="s">
        <v>467</v>
      </c>
      <c r="B67" s="1" t="s">
        <v>119</v>
      </c>
      <c r="C67" t="str">
        <f t="shared" ca="1" si="1"/>
        <v>GWW1</v>
      </c>
      <c r="D67" t="str">
        <f t="shared" ca="1" si="2"/>
        <v>Soderglen Wind Facility</v>
      </c>
      <c r="E67" s="51">
        <v>16236.697200000001</v>
      </c>
      <c r="F67" s="51">
        <v>16082.9918</v>
      </c>
      <c r="G67" s="51">
        <v>24796.452000000001</v>
      </c>
      <c r="H67" s="51">
        <v>18890.2647</v>
      </c>
      <c r="I67" s="51">
        <v>13843.591</v>
      </c>
      <c r="J67" s="51">
        <v>15622.169400000001</v>
      </c>
      <c r="K67" s="51">
        <v>14976.3447</v>
      </c>
      <c r="L67" s="51">
        <v>12846.3436</v>
      </c>
      <c r="M67" s="51">
        <v>11692.3825</v>
      </c>
      <c r="N67" s="51">
        <v>18106.5278</v>
      </c>
      <c r="O67" s="51">
        <v>22992.1031</v>
      </c>
      <c r="P67" s="51">
        <v>17063.758300000001</v>
      </c>
      <c r="Q67" s="32">
        <v>641314.82999999996</v>
      </c>
      <c r="R67" s="32">
        <v>646116.29</v>
      </c>
      <c r="S67" s="32">
        <v>729145</v>
      </c>
      <c r="T67" s="32">
        <v>817224.26</v>
      </c>
      <c r="U67" s="32">
        <v>927284.36</v>
      </c>
      <c r="V67" s="32">
        <v>538689.18999999994</v>
      </c>
      <c r="W67" s="32">
        <v>475904.26</v>
      </c>
      <c r="X67" s="32">
        <v>437098.59</v>
      </c>
      <c r="Y67" s="32">
        <v>289588.92</v>
      </c>
      <c r="Z67" s="32">
        <v>505509.12</v>
      </c>
      <c r="AA67" s="32">
        <v>765090.94</v>
      </c>
      <c r="AB67" s="32">
        <v>924772.94</v>
      </c>
      <c r="AC67" s="2">
        <v>2.2999999999999998</v>
      </c>
      <c r="AD67" s="2">
        <v>2.2999999999999998</v>
      </c>
      <c r="AE67" s="2">
        <v>2.2999999999999998</v>
      </c>
      <c r="AF67" s="2">
        <v>2.2999999999999998</v>
      </c>
      <c r="AG67" s="2">
        <v>2.2999999999999998</v>
      </c>
      <c r="AH67" s="2">
        <v>2.2999999999999998</v>
      </c>
      <c r="AI67" s="2">
        <v>2.2999999999999998</v>
      </c>
      <c r="AJ67" s="2">
        <v>2.2999999999999998</v>
      </c>
      <c r="AK67" s="2">
        <v>2.2999999999999998</v>
      </c>
      <c r="AL67" s="2">
        <v>2.2999999999999998</v>
      </c>
      <c r="AM67" s="2">
        <v>2.2999999999999998</v>
      </c>
      <c r="AN67" s="2">
        <v>2.2999999999999998</v>
      </c>
      <c r="AO67" s="33">
        <v>14750.24</v>
      </c>
      <c r="AP67" s="33">
        <v>14860.67</v>
      </c>
      <c r="AQ67" s="33">
        <v>16770.34</v>
      </c>
      <c r="AR67" s="33">
        <v>18796.16</v>
      </c>
      <c r="AS67" s="33">
        <v>21327.54</v>
      </c>
      <c r="AT67" s="33">
        <v>12389.85</v>
      </c>
      <c r="AU67" s="33">
        <v>10945.8</v>
      </c>
      <c r="AV67" s="33">
        <v>10053.27</v>
      </c>
      <c r="AW67" s="33">
        <v>6660.55</v>
      </c>
      <c r="AX67" s="33">
        <v>11626.71</v>
      </c>
      <c r="AY67" s="33">
        <v>17597.09</v>
      </c>
      <c r="AZ67" s="33">
        <v>21269.78</v>
      </c>
      <c r="BA67" s="31">
        <f t="shared" si="38"/>
        <v>-961.97</v>
      </c>
      <c r="BB67" s="31">
        <f t="shared" si="38"/>
        <v>-969.17</v>
      </c>
      <c r="BC67" s="31">
        <f t="shared" si="38"/>
        <v>-1093.72</v>
      </c>
      <c r="BD67" s="31">
        <f t="shared" si="35"/>
        <v>-653.78</v>
      </c>
      <c r="BE67" s="31">
        <f t="shared" si="35"/>
        <v>-741.83</v>
      </c>
      <c r="BF67" s="31">
        <f t="shared" si="35"/>
        <v>-430.95</v>
      </c>
      <c r="BG67" s="31">
        <f t="shared" si="35"/>
        <v>1808.44</v>
      </c>
      <c r="BH67" s="31">
        <f t="shared" si="35"/>
        <v>1660.97</v>
      </c>
      <c r="BI67" s="31">
        <f t="shared" si="35"/>
        <v>1100.44</v>
      </c>
      <c r="BJ67" s="31">
        <f t="shared" si="35"/>
        <v>2426.44</v>
      </c>
      <c r="BK67" s="31">
        <f t="shared" si="35"/>
        <v>3672.44</v>
      </c>
      <c r="BL67" s="31">
        <f t="shared" si="35"/>
        <v>4438.91</v>
      </c>
      <c r="BM67" s="6">
        <f t="shared" ca="1" si="51"/>
        <v>2.07E-2</v>
      </c>
      <c r="BN67" s="6">
        <f t="shared" ca="1" si="51"/>
        <v>2.07E-2</v>
      </c>
      <c r="BO67" s="6">
        <f t="shared" ca="1" si="51"/>
        <v>2.07E-2</v>
      </c>
      <c r="BP67" s="6">
        <f t="shared" ca="1" si="51"/>
        <v>2.07E-2</v>
      </c>
      <c r="BQ67" s="6">
        <f t="shared" ca="1" si="51"/>
        <v>2.07E-2</v>
      </c>
      <c r="BR67" s="6">
        <f t="shared" ca="1" si="51"/>
        <v>2.07E-2</v>
      </c>
      <c r="BS67" s="6">
        <f t="shared" ca="1" si="51"/>
        <v>2.07E-2</v>
      </c>
      <c r="BT67" s="6">
        <f t="shared" ca="1" si="51"/>
        <v>2.07E-2</v>
      </c>
      <c r="BU67" s="6">
        <f t="shared" ca="1" si="51"/>
        <v>2.07E-2</v>
      </c>
      <c r="BV67" s="6">
        <f t="shared" ca="1" si="51"/>
        <v>2.07E-2</v>
      </c>
      <c r="BW67" s="6">
        <f t="shared" ca="1" si="51"/>
        <v>2.07E-2</v>
      </c>
      <c r="BX67" s="6">
        <f t="shared" ca="1" si="51"/>
        <v>2.07E-2</v>
      </c>
      <c r="BY67" s="31">
        <f t="shared" ca="1" si="43"/>
        <v>13275.22</v>
      </c>
      <c r="BZ67" s="31">
        <f t="shared" ca="1" si="43"/>
        <v>13374.61</v>
      </c>
      <c r="CA67" s="31">
        <f t="shared" ca="1" si="43"/>
        <v>15093.3</v>
      </c>
      <c r="CB67" s="31">
        <f t="shared" ca="1" si="43"/>
        <v>16916.54</v>
      </c>
      <c r="CC67" s="31">
        <f t="shared" ca="1" si="43"/>
        <v>19194.79</v>
      </c>
      <c r="CD67" s="31">
        <f t="shared" ca="1" si="43"/>
        <v>11150.87</v>
      </c>
      <c r="CE67" s="31">
        <f t="shared" ca="1" si="42"/>
        <v>9851.2199999999993</v>
      </c>
      <c r="CF67" s="31">
        <f t="shared" ca="1" si="42"/>
        <v>9047.94</v>
      </c>
      <c r="CG67" s="31">
        <f t="shared" ca="1" si="42"/>
        <v>5994.49</v>
      </c>
      <c r="CH67" s="31">
        <f t="shared" ca="1" si="42"/>
        <v>10464.040000000001</v>
      </c>
      <c r="CI67" s="31">
        <f t="shared" ca="1" si="42"/>
        <v>15837.38</v>
      </c>
      <c r="CJ67" s="31">
        <f t="shared" ca="1" si="42"/>
        <v>19142.8</v>
      </c>
      <c r="CK67" s="32">
        <f t="shared" ca="1" si="39"/>
        <v>1282.6300000000001</v>
      </c>
      <c r="CL67" s="32">
        <f t="shared" ca="1" si="39"/>
        <v>1292.23</v>
      </c>
      <c r="CM67" s="32">
        <f t="shared" ca="1" si="39"/>
        <v>1458.29</v>
      </c>
      <c r="CN67" s="32">
        <f t="shared" ca="1" si="37"/>
        <v>1634.45</v>
      </c>
      <c r="CO67" s="32">
        <f t="shared" ca="1" si="37"/>
        <v>1854.57</v>
      </c>
      <c r="CP67" s="32">
        <f t="shared" ca="1" si="37"/>
        <v>1077.3800000000001</v>
      </c>
      <c r="CQ67" s="32">
        <f t="shared" ca="1" si="37"/>
        <v>951.81</v>
      </c>
      <c r="CR67" s="32">
        <f t="shared" ca="1" si="37"/>
        <v>874.2</v>
      </c>
      <c r="CS67" s="32">
        <f t="shared" ca="1" si="37"/>
        <v>579.17999999999995</v>
      </c>
      <c r="CT67" s="32">
        <f t="shared" ca="1" si="37"/>
        <v>1011.02</v>
      </c>
      <c r="CU67" s="32">
        <f t="shared" ca="1" si="37"/>
        <v>1530.18</v>
      </c>
      <c r="CV67" s="32">
        <f t="shared" ca="1" si="37"/>
        <v>1849.55</v>
      </c>
      <c r="CW67" s="31">
        <f t="shared" ca="1" si="41"/>
        <v>769.57999999999879</v>
      </c>
      <c r="CX67" s="31">
        <f t="shared" ca="1" si="41"/>
        <v>775.34</v>
      </c>
      <c r="CY67" s="31">
        <f t="shared" ca="1" si="41"/>
        <v>874.97</v>
      </c>
      <c r="CZ67" s="31">
        <f t="shared" ca="1" si="40"/>
        <v>408.61000000000172</v>
      </c>
      <c r="DA67" s="31">
        <f t="shared" ca="1" si="40"/>
        <v>463.64999999999975</v>
      </c>
      <c r="DB67" s="31">
        <f t="shared" ca="1" si="40"/>
        <v>269.34999999999962</v>
      </c>
      <c r="DC67" s="31">
        <f t="shared" ca="1" si="40"/>
        <v>-1951.2100000000005</v>
      </c>
      <c r="DD67" s="31">
        <f t="shared" ca="1" si="40"/>
        <v>-1792.0999999999992</v>
      </c>
      <c r="DE67" s="31">
        <f t="shared" ca="1" si="40"/>
        <v>-1187.3200000000002</v>
      </c>
      <c r="DF67" s="31">
        <f t="shared" ca="1" si="40"/>
        <v>-2578.0899999999979</v>
      </c>
      <c r="DG67" s="31">
        <f t="shared" ca="1" si="40"/>
        <v>-3901.9700000000025</v>
      </c>
      <c r="DH67" s="31">
        <f t="shared" ca="1" si="40"/>
        <v>-4716.34</v>
      </c>
      <c r="DI67" s="32">
        <f t="shared" ca="1" si="48"/>
        <v>38.479999999999997</v>
      </c>
      <c r="DJ67" s="32">
        <f t="shared" ca="1" si="48"/>
        <v>38.770000000000003</v>
      </c>
      <c r="DK67" s="32">
        <f t="shared" ca="1" si="48"/>
        <v>43.75</v>
      </c>
      <c r="DL67" s="32">
        <f t="shared" ca="1" si="44"/>
        <v>20.43</v>
      </c>
      <c r="DM67" s="32">
        <f t="shared" ca="1" si="44"/>
        <v>23.18</v>
      </c>
      <c r="DN67" s="32">
        <f t="shared" ca="1" si="44"/>
        <v>13.47</v>
      </c>
      <c r="DO67" s="32">
        <f t="shared" ca="1" si="44"/>
        <v>-97.56</v>
      </c>
      <c r="DP67" s="32">
        <f t="shared" ca="1" si="44"/>
        <v>-89.61</v>
      </c>
      <c r="DQ67" s="32">
        <f t="shared" ca="1" si="44"/>
        <v>-59.37</v>
      </c>
      <c r="DR67" s="32">
        <f t="shared" ca="1" si="44"/>
        <v>-128.9</v>
      </c>
      <c r="DS67" s="32">
        <f t="shared" ca="1" si="44"/>
        <v>-195.1</v>
      </c>
      <c r="DT67" s="32">
        <f t="shared" ca="1" si="44"/>
        <v>-235.82</v>
      </c>
      <c r="DU67" s="31">
        <f t="shared" ca="1" si="49"/>
        <v>227.69</v>
      </c>
      <c r="DV67" s="31">
        <f t="shared" ca="1" si="49"/>
        <v>228.08</v>
      </c>
      <c r="DW67" s="31">
        <f t="shared" ca="1" si="49"/>
        <v>256.05</v>
      </c>
      <c r="DX67" s="31">
        <f t="shared" ca="1" si="45"/>
        <v>118.88</v>
      </c>
      <c r="DY67" s="31">
        <f t="shared" ca="1" si="45"/>
        <v>134.13</v>
      </c>
      <c r="DZ67" s="31">
        <f t="shared" ca="1" si="45"/>
        <v>77.459999999999994</v>
      </c>
      <c r="EA67" s="31">
        <f t="shared" ca="1" si="45"/>
        <v>-557.54999999999995</v>
      </c>
      <c r="EB67" s="31">
        <f t="shared" ca="1" si="45"/>
        <v>-508.28</v>
      </c>
      <c r="EC67" s="31">
        <f t="shared" ca="1" si="45"/>
        <v>-334.23</v>
      </c>
      <c r="ED67" s="31">
        <f t="shared" ca="1" si="45"/>
        <v>-719.9</v>
      </c>
      <c r="EE67" s="31">
        <f t="shared" ca="1" si="45"/>
        <v>-1080.47</v>
      </c>
      <c r="EF67" s="31">
        <f t="shared" ca="1" si="45"/>
        <v>-1295.31</v>
      </c>
      <c r="EG67" s="32">
        <f t="shared" ca="1" si="50"/>
        <v>1035.7499999999989</v>
      </c>
      <c r="EH67" s="32">
        <f t="shared" ca="1" si="50"/>
        <v>1042.19</v>
      </c>
      <c r="EI67" s="32">
        <f t="shared" ca="1" si="50"/>
        <v>1174.77</v>
      </c>
      <c r="EJ67" s="32">
        <f t="shared" ca="1" si="46"/>
        <v>547.92000000000166</v>
      </c>
      <c r="EK67" s="32">
        <f t="shared" ca="1" si="46"/>
        <v>620.95999999999981</v>
      </c>
      <c r="EL67" s="32">
        <f t="shared" ca="1" si="46"/>
        <v>360.27999999999963</v>
      </c>
      <c r="EM67" s="32">
        <f t="shared" ca="1" si="46"/>
        <v>-2606.3200000000006</v>
      </c>
      <c r="EN67" s="32">
        <f t="shared" ca="1" si="46"/>
        <v>-2389.9899999999989</v>
      </c>
      <c r="EO67" s="32">
        <f t="shared" ca="1" si="46"/>
        <v>-1580.92</v>
      </c>
      <c r="EP67" s="32">
        <f t="shared" ca="1" si="46"/>
        <v>-3426.8899999999981</v>
      </c>
      <c r="EQ67" s="32">
        <f t="shared" ca="1" si="46"/>
        <v>-5177.5400000000027</v>
      </c>
      <c r="ER67" s="32">
        <f t="shared" ca="1" si="46"/>
        <v>-6247.4699999999993</v>
      </c>
    </row>
    <row r="68" spans="1:148" x14ac:dyDescent="0.25">
      <c r="A68" t="s">
        <v>456</v>
      </c>
      <c r="B68" s="1" t="s">
        <v>92</v>
      </c>
      <c r="C68" t="str">
        <f t="shared" ca="1" si="1"/>
        <v>HRM</v>
      </c>
      <c r="D68" t="str">
        <f t="shared" ca="1" si="2"/>
        <v>H. R. Milner</v>
      </c>
      <c r="E68" s="51">
        <v>87423.649663000004</v>
      </c>
      <c r="F68" s="51">
        <v>69348.388229999997</v>
      </c>
      <c r="G68" s="51">
        <v>79458.492543999993</v>
      </c>
      <c r="H68" s="51">
        <v>76347.996115999995</v>
      </c>
      <c r="I68" s="51">
        <v>85888.614994999996</v>
      </c>
      <c r="J68" s="51">
        <v>29963.065279999999</v>
      </c>
      <c r="K68" s="51">
        <v>72887.529521000004</v>
      </c>
      <c r="L68" s="51">
        <v>64983.589688</v>
      </c>
      <c r="M68" s="51">
        <v>70767.061705999993</v>
      </c>
      <c r="N68" s="51">
        <v>53841.332484999999</v>
      </c>
      <c r="O68" s="51">
        <v>43153.465404000002</v>
      </c>
      <c r="P68" s="51">
        <v>60328.209688000003</v>
      </c>
      <c r="Q68" s="32">
        <v>3904642.97</v>
      </c>
      <c r="R68" s="32">
        <v>3146250.94</v>
      </c>
      <c r="S68" s="32">
        <v>3058424.68</v>
      </c>
      <c r="T68" s="32">
        <v>3470868.25</v>
      </c>
      <c r="U68" s="32">
        <v>12760030.439999999</v>
      </c>
      <c r="V68" s="32">
        <v>1697829.18</v>
      </c>
      <c r="W68" s="32">
        <v>3204905.83</v>
      </c>
      <c r="X68" s="32">
        <v>2759541.28</v>
      </c>
      <c r="Y68" s="32">
        <v>2100004.44</v>
      </c>
      <c r="Z68" s="32">
        <v>1767444.41</v>
      </c>
      <c r="AA68" s="32">
        <v>3159939.38</v>
      </c>
      <c r="AB68" s="32">
        <v>4705117.7</v>
      </c>
      <c r="AC68" s="2">
        <v>1.49</v>
      </c>
      <c r="AD68" s="2">
        <v>1.49</v>
      </c>
      <c r="AE68" s="2">
        <v>1.49</v>
      </c>
      <c r="AF68" s="2">
        <v>1.49</v>
      </c>
      <c r="AG68" s="2">
        <v>1.49</v>
      </c>
      <c r="AH68" s="2">
        <v>1.49</v>
      </c>
      <c r="AI68" s="2">
        <v>1.49</v>
      </c>
      <c r="AJ68" s="2">
        <v>1.49</v>
      </c>
      <c r="AK68" s="2">
        <v>1.49</v>
      </c>
      <c r="AL68" s="2">
        <v>1.49</v>
      </c>
      <c r="AM68" s="2">
        <v>1.49</v>
      </c>
      <c r="AN68" s="2">
        <v>1.49</v>
      </c>
      <c r="AO68" s="33">
        <v>58179.18</v>
      </c>
      <c r="AP68" s="33">
        <v>46879.14</v>
      </c>
      <c r="AQ68" s="33">
        <v>45570.53</v>
      </c>
      <c r="AR68" s="33">
        <v>51715.94</v>
      </c>
      <c r="AS68" s="33">
        <v>190124.45</v>
      </c>
      <c r="AT68" s="33">
        <v>25297.65</v>
      </c>
      <c r="AU68" s="33">
        <v>47753.1</v>
      </c>
      <c r="AV68" s="33">
        <v>41117.17</v>
      </c>
      <c r="AW68" s="33">
        <v>31290.07</v>
      </c>
      <c r="AX68" s="33">
        <v>26334.92</v>
      </c>
      <c r="AY68" s="33">
        <v>47083.1</v>
      </c>
      <c r="AZ68" s="33">
        <v>70106.25</v>
      </c>
      <c r="BA68" s="31">
        <f t="shared" si="38"/>
        <v>-5856.96</v>
      </c>
      <c r="BB68" s="31">
        <f t="shared" si="38"/>
        <v>-4719.38</v>
      </c>
      <c r="BC68" s="31">
        <f t="shared" si="38"/>
        <v>-4587.6400000000003</v>
      </c>
      <c r="BD68" s="31">
        <f t="shared" si="35"/>
        <v>-2776.69</v>
      </c>
      <c r="BE68" s="31">
        <f t="shared" si="35"/>
        <v>-10208.02</v>
      </c>
      <c r="BF68" s="31">
        <f t="shared" si="35"/>
        <v>-1358.26</v>
      </c>
      <c r="BG68" s="31">
        <f t="shared" si="35"/>
        <v>12178.64</v>
      </c>
      <c r="BH68" s="31">
        <f t="shared" si="35"/>
        <v>10486.26</v>
      </c>
      <c r="BI68" s="31">
        <f t="shared" si="35"/>
        <v>7980.02</v>
      </c>
      <c r="BJ68" s="31">
        <f t="shared" si="35"/>
        <v>8483.73</v>
      </c>
      <c r="BK68" s="31">
        <f t="shared" si="35"/>
        <v>15167.71</v>
      </c>
      <c r="BL68" s="31">
        <f t="shared" si="35"/>
        <v>22584.560000000001</v>
      </c>
      <c r="BM68" s="6">
        <f t="shared" ca="1" si="51"/>
        <v>-6.0600000000000001E-2</v>
      </c>
      <c r="BN68" s="6">
        <f t="shared" ca="1" si="51"/>
        <v>-6.0600000000000001E-2</v>
      </c>
      <c r="BO68" s="6">
        <f t="shared" ca="1" si="51"/>
        <v>-6.0600000000000001E-2</v>
      </c>
      <c r="BP68" s="6">
        <f t="shared" ca="1" si="51"/>
        <v>-6.0600000000000001E-2</v>
      </c>
      <c r="BQ68" s="6">
        <f t="shared" ca="1" si="51"/>
        <v>-6.0600000000000001E-2</v>
      </c>
      <c r="BR68" s="6">
        <f t="shared" ca="1" si="51"/>
        <v>-6.0600000000000001E-2</v>
      </c>
      <c r="BS68" s="6">
        <f t="shared" ca="1" si="51"/>
        <v>-6.0600000000000001E-2</v>
      </c>
      <c r="BT68" s="6">
        <f t="shared" ca="1" si="51"/>
        <v>-6.0600000000000001E-2</v>
      </c>
      <c r="BU68" s="6">
        <f t="shared" ca="1" si="51"/>
        <v>-6.0600000000000001E-2</v>
      </c>
      <c r="BV68" s="6">
        <f t="shared" ca="1" si="51"/>
        <v>-6.0600000000000001E-2</v>
      </c>
      <c r="BW68" s="6">
        <f t="shared" ca="1" si="51"/>
        <v>-6.0600000000000001E-2</v>
      </c>
      <c r="BX68" s="6">
        <f t="shared" ca="1" si="51"/>
        <v>-6.0600000000000001E-2</v>
      </c>
      <c r="BY68" s="31">
        <f t="shared" ca="1" si="43"/>
        <v>-236621.36</v>
      </c>
      <c r="BZ68" s="31">
        <f t="shared" ca="1" si="43"/>
        <v>-190662.81</v>
      </c>
      <c r="CA68" s="31">
        <f t="shared" ca="1" si="43"/>
        <v>-185340.54</v>
      </c>
      <c r="CB68" s="31">
        <f t="shared" ca="1" si="43"/>
        <v>-210334.62</v>
      </c>
      <c r="CC68" s="31">
        <f t="shared" ca="1" si="43"/>
        <v>-773257.84</v>
      </c>
      <c r="CD68" s="31">
        <f t="shared" ca="1" si="43"/>
        <v>-102888.45</v>
      </c>
      <c r="CE68" s="31">
        <f t="shared" ca="1" si="42"/>
        <v>-194217.29</v>
      </c>
      <c r="CF68" s="31">
        <f t="shared" ca="1" si="42"/>
        <v>-167228.20000000001</v>
      </c>
      <c r="CG68" s="31">
        <f t="shared" ca="1" si="42"/>
        <v>-127260.27</v>
      </c>
      <c r="CH68" s="31">
        <f t="shared" ca="1" si="42"/>
        <v>-107107.13</v>
      </c>
      <c r="CI68" s="31">
        <f t="shared" ca="1" si="42"/>
        <v>-191492.33</v>
      </c>
      <c r="CJ68" s="31">
        <f t="shared" ca="1" si="42"/>
        <v>-285130.13</v>
      </c>
      <c r="CK68" s="32">
        <f t="shared" ca="1" si="39"/>
        <v>7809.29</v>
      </c>
      <c r="CL68" s="32">
        <f t="shared" ca="1" si="39"/>
        <v>6292.5</v>
      </c>
      <c r="CM68" s="32">
        <f t="shared" ca="1" si="39"/>
        <v>6116.85</v>
      </c>
      <c r="CN68" s="32">
        <f t="shared" ca="1" si="37"/>
        <v>6941.74</v>
      </c>
      <c r="CO68" s="32">
        <f t="shared" ca="1" si="37"/>
        <v>25520.06</v>
      </c>
      <c r="CP68" s="32">
        <f t="shared" ca="1" si="37"/>
        <v>3395.66</v>
      </c>
      <c r="CQ68" s="32">
        <f t="shared" ca="1" si="37"/>
        <v>6409.81</v>
      </c>
      <c r="CR68" s="32">
        <f t="shared" ca="1" si="37"/>
        <v>5519.08</v>
      </c>
      <c r="CS68" s="32">
        <f t="shared" ca="1" si="37"/>
        <v>4200.01</v>
      </c>
      <c r="CT68" s="32">
        <f t="shared" ca="1" si="37"/>
        <v>3534.89</v>
      </c>
      <c r="CU68" s="32">
        <f t="shared" ca="1" si="37"/>
        <v>6319.88</v>
      </c>
      <c r="CV68" s="32">
        <f t="shared" ca="1" si="37"/>
        <v>9410.24</v>
      </c>
      <c r="CW68" s="31">
        <f t="shared" ca="1" si="41"/>
        <v>-281134.28999999998</v>
      </c>
      <c r="CX68" s="31">
        <f t="shared" ca="1" si="41"/>
        <v>-226530.07</v>
      </c>
      <c r="CY68" s="31">
        <f t="shared" ca="1" si="41"/>
        <v>-220206.58</v>
      </c>
      <c r="CZ68" s="31">
        <f t="shared" ca="1" si="40"/>
        <v>-252332.13</v>
      </c>
      <c r="DA68" s="31">
        <f t="shared" ca="1" si="40"/>
        <v>-927654.21</v>
      </c>
      <c r="DB68" s="31">
        <f t="shared" ca="1" si="40"/>
        <v>-123432.18000000001</v>
      </c>
      <c r="DC68" s="31">
        <f t="shared" ca="1" si="40"/>
        <v>-247739.22000000003</v>
      </c>
      <c r="DD68" s="31">
        <f t="shared" ca="1" si="40"/>
        <v>-213312.55000000005</v>
      </c>
      <c r="DE68" s="31">
        <f t="shared" ca="1" si="40"/>
        <v>-162330.35</v>
      </c>
      <c r="DF68" s="31">
        <f t="shared" ca="1" si="40"/>
        <v>-138390.89000000001</v>
      </c>
      <c r="DG68" s="31">
        <f t="shared" ca="1" si="40"/>
        <v>-247423.25999999998</v>
      </c>
      <c r="DH68" s="31">
        <f t="shared" ca="1" si="40"/>
        <v>-368410.7</v>
      </c>
      <c r="DI68" s="32">
        <f t="shared" ca="1" si="48"/>
        <v>-14056.71</v>
      </c>
      <c r="DJ68" s="32">
        <f t="shared" ca="1" si="48"/>
        <v>-11326.5</v>
      </c>
      <c r="DK68" s="32">
        <f t="shared" ca="1" si="48"/>
        <v>-11010.33</v>
      </c>
      <c r="DL68" s="32">
        <f t="shared" ca="1" si="44"/>
        <v>-12616.61</v>
      </c>
      <c r="DM68" s="32">
        <f t="shared" ca="1" si="44"/>
        <v>-46382.71</v>
      </c>
      <c r="DN68" s="32">
        <f t="shared" ca="1" si="44"/>
        <v>-6171.61</v>
      </c>
      <c r="DO68" s="32">
        <f t="shared" ca="1" si="44"/>
        <v>-12386.96</v>
      </c>
      <c r="DP68" s="32">
        <f t="shared" ca="1" si="44"/>
        <v>-10665.63</v>
      </c>
      <c r="DQ68" s="32">
        <f t="shared" ca="1" si="44"/>
        <v>-8116.52</v>
      </c>
      <c r="DR68" s="32">
        <f t="shared" ca="1" si="44"/>
        <v>-6919.54</v>
      </c>
      <c r="DS68" s="32">
        <f t="shared" ca="1" si="44"/>
        <v>-12371.16</v>
      </c>
      <c r="DT68" s="32">
        <f t="shared" ca="1" si="44"/>
        <v>-18420.54</v>
      </c>
      <c r="DU68" s="31">
        <f t="shared" ca="1" si="49"/>
        <v>-83178.87</v>
      </c>
      <c r="DV68" s="31">
        <f t="shared" ca="1" si="49"/>
        <v>-66638.39</v>
      </c>
      <c r="DW68" s="31">
        <f t="shared" ca="1" si="49"/>
        <v>-64440.36</v>
      </c>
      <c r="DX68" s="31">
        <f t="shared" ca="1" si="45"/>
        <v>-73412.83</v>
      </c>
      <c r="DY68" s="31">
        <f t="shared" ca="1" si="45"/>
        <v>-268364.31</v>
      </c>
      <c r="DZ68" s="31">
        <f t="shared" ca="1" si="45"/>
        <v>-35498.46</v>
      </c>
      <c r="EA68" s="31">
        <f t="shared" ca="1" si="45"/>
        <v>-70790.37</v>
      </c>
      <c r="EB68" s="31">
        <f t="shared" ca="1" si="45"/>
        <v>-60500.18</v>
      </c>
      <c r="EC68" s="31">
        <f t="shared" ca="1" si="45"/>
        <v>-45695.82</v>
      </c>
      <c r="ED68" s="31">
        <f t="shared" ca="1" si="45"/>
        <v>-38644.089999999997</v>
      </c>
      <c r="EE68" s="31">
        <f t="shared" ca="1" si="45"/>
        <v>-68512.259999999995</v>
      </c>
      <c r="EF68" s="31">
        <f t="shared" ca="1" si="45"/>
        <v>-101181.34</v>
      </c>
      <c r="EG68" s="32">
        <f t="shared" ca="1" si="50"/>
        <v>-378369.87</v>
      </c>
      <c r="EH68" s="32">
        <f t="shared" ca="1" si="50"/>
        <v>-304494.96000000002</v>
      </c>
      <c r="EI68" s="32">
        <f t="shared" ca="1" si="50"/>
        <v>-295657.26999999996</v>
      </c>
      <c r="EJ68" s="32">
        <f t="shared" ca="1" si="46"/>
        <v>-338361.57</v>
      </c>
      <c r="EK68" s="32">
        <f t="shared" ca="1" si="46"/>
        <v>-1242401.23</v>
      </c>
      <c r="EL68" s="32">
        <f t="shared" ca="1" si="46"/>
        <v>-165102.25</v>
      </c>
      <c r="EM68" s="32">
        <f t="shared" ca="1" si="46"/>
        <v>-330916.55000000005</v>
      </c>
      <c r="EN68" s="32">
        <f t="shared" ca="1" si="46"/>
        <v>-284478.36000000004</v>
      </c>
      <c r="EO68" s="32">
        <f t="shared" ca="1" si="46"/>
        <v>-216142.69</v>
      </c>
      <c r="EP68" s="32">
        <f t="shared" ca="1" si="46"/>
        <v>-183954.52000000002</v>
      </c>
      <c r="EQ68" s="32">
        <f t="shared" ca="1" si="46"/>
        <v>-328306.68</v>
      </c>
      <c r="ER68" s="32">
        <f t="shared" ca="1" si="46"/>
        <v>-488012.57999999996</v>
      </c>
    </row>
    <row r="69" spans="1:148" x14ac:dyDescent="0.25">
      <c r="A69" t="s">
        <v>440</v>
      </c>
      <c r="B69" s="1" t="s">
        <v>128</v>
      </c>
      <c r="C69" t="str">
        <f t="shared" ref="C69:C132" ca="1" si="52">VLOOKUP($B69,LocationLookup,2,FALSE)</f>
        <v>HSH</v>
      </c>
      <c r="D69" t="str">
        <f t="shared" ref="D69:D132" ca="1" si="53">VLOOKUP($C69,LossFactorLookup,2,FALSE)</f>
        <v>Horseshoe Hydro Facility</v>
      </c>
      <c r="E69" s="51">
        <v>5949.8139289000001</v>
      </c>
      <c r="F69" s="51">
        <v>4709.5256546000001</v>
      </c>
      <c r="G69" s="51">
        <v>4642.4516664000002</v>
      </c>
      <c r="H69" s="51">
        <v>1493.7290877999999</v>
      </c>
      <c r="I69" s="51">
        <v>6828.8623973000003</v>
      </c>
      <c r="J69" s="51">
        <v>9505.9781297000009</v>
      </c>
      <c r="K69" s="51">
        <v>10526.328002</v>
      </c>
      <c r="L69" s="51">
        <v>7121.6814831000002</v>
      </c>
      <c r="M69" s="51">
        <v>5996.8347357000002</v>
      </c>
      <c r="N69" s="51">
        <v>6504.3177331999996</v>
      </c>
      <c r="O69" s="51">
        <v>5990.7762339999999</v>
      </c>
      <c r="P69" s="51">
        <v>6254.0917606000003</v>
      </c>
      <c r="Q69" s="32">
        <v>265628.96999999997</v>
      </c>
      <c r="R69" s="32">
        <v>211075.22</v>
      </c>
      <c r="S69" s="32">
        <v>174630.84</v>
      </c>
      <c r="T69" s="32">
        <v>74763.78</v>
      </c>
      <c r="U69" s="32">
        <v>893282.51</v>
      </c>
      <c r="V69" s="32">
        <v>553261.86</v>
      </c>
      <c r="W69" s="32">
        <v>422466.23</v>
      </c>
      <c r="X69" s="32">
        <v>271910.69</v>
      </c>
      <c r="Y69" s="32">
        <v>171492.19</v>
      </c>
      <c r="Z69" s="32">
        <v>201992.94</v>
      </c>
      <c r="AA69" s="32">
        <v>289214.63</v>
      </c>
      <c r="AB69" s="32">
        <v>407879.34</v>
      </c>
      <c r="AC69" s="2">
        <v>-1.0900000000000001</v>
      </c>
      <c r="AD69" s="2">
        <v>-1.0900000000000001</v>
      </c>
      <c r="AE69" s="2">
        <v>-1.0900000000000001</v>
      </c>
      <c r="AF69" s="2">
        <v>-1.0900000000000001</v>
      </c>
      <c r="AG69" s="2">
        <v>-1.0900000000000001</v>
      </c>
      <c r="AH69" s="2">
        <v>-1.0900000000000001</v>
      </c>
      <c r="AI69" s="2">
        <v>-1.0900000000000001</v>
      </c>
      <c r="AJ69" s="2">
        <v>-1.0900000000000001</v>
      </c>
      <c r="AK69" s="2">
        <v>-1.0900000000000001</v>
      </c>
      <c r="AL69" s="2">
        <v>-1.0900000000000001</v>
      </c>
      <c r="AM69" s="2">
        <v>-1.0900000000000001</v>
      </c>
      <c r="AN69" s="2">
        <v>-1.0900000000000001</v>
      </c>
      <c r="AO69" s="33">
        <v>-2895.36</v>
      </c>
      <c r="AP69" s="33">
        <v>-2300.7199999999998</v>
      </c>
      <c r="AQ69" s="33">
        <v>-1903.48</v>
      </c>
      <c r="AR69" s="33">
        <v>-814.93</v>
      </c>
      <c r="AS69" s="33">
        <v>-9736.7800000000007</v>
      </c>
      <c r="AT69" s="33">
        <v>-6030.55</v>
      </c>
      <c r="AU69" s="33">
        <v>-4604.88</v>
      </c>
      <c r="AV69" s="33">
        <v>-2963.83</v>
      </c>
      <c r="AW69" s="33">
        <v>-1869.26</v>
      </c>
      <c r="AX69" s="33">
        <v>-2201.7199999999998</v>
      </c>
      <c r="AY69" s="33">
        <v>-3152.44</v>
      </c>
      <c r="AZ69" s="33">
        <v>-4445.88</v>
      </c>
      <c r="BA69" s="31">
        <f t="shared" si="38"/>
        <v>-398.44</v>
      </c>
      <c r="BB69" s="31">
        <f t="shared" si="38"/>
        <v>-316.61</v>
      </c>
      <c r="BC69" s="31">
        <f t="shared" si="38"/>
        <v>-261.95</v>
      </c>
      <c r="BD69" s="31">
        <f t="shared" si="35"/>
        <v>-59.81</v>
      </c>
      <c r="BE69" s="31">
        <f t="shared" si="35"/>
        <v>-714.63</v>
      </c>
      <c r="BF69" s="31">
        <f t="shared" si="35"/>
        <v>-442.61</v>
      </c>
      <c r="BG69" s="31">
        <f t="shared" si="35"/>
        <v>1605.37</v>
      </c>
      <c r="BH69" s="31">
        <f t="shared" si="35"/>
        <v>1033.26</v>
      </c>
      <c r="BI69" s="31">
        <f t="shared" si="35"/>
        <v>651.66999999999996</v>
      </c>
      <c r="BJ69" s="31">
        <f t="shared" si="35"/>
        <v>969.57</v>
      </c>
      <c r="BK69" s="31">
        <f t="shared" si="35"/>
        <v>1388.23</v>
      </c>
      <c r="BL69" s="31">
        <f t="shared" si="35"/>
        <v>1957.82</v>
      </c>
      <c r="BM69" s="6">
        <f t="shared" ca="1" si="51"/>
        <v>-0.05</v>
      </c>
      <c r="BN69" s="6">
        <f t="shared" ca="1" si="51"/>
        <v>-0.05</v>
      </c>
      <c r="BO69" s="6">
        <f t="shared" ca="1" si="51"/>
        <v>-0.05</v>
      </c>
      <c r="BP69" s="6">
        <f t="shared" ca="1" si="51"/>
        <v>-0.05</v>
      </c>
      <c r="BQ69" s="6">
        <f t="shared" ca="1" si="51"/>
        <v>-0.05</v>
      </c>
      <c r="BR69" s="6">
        <f t="shared" ca="1" si="51"/>
        <v>-0.05</v>
      </c>
      <c r="BS69" s="6">
        <f t="shared" ca="1" si="51"/>
        <v>-0.05</v>
      </c>
      <c r="BT69" s="6">
        <f t="shared" ca="1" si="51"/>
        <v>-0.05</v>
      </c>
      <c r="BU69" s="6">
        <f t="shared" ca="1" si="51"/>
        <v>-0.05</v>
      </c>
      <c r="BV69" s="6">
        <f t="shared" ca="1" si="51"/>
        <v>-0.05</v>
      </c>
      <c r="BW69" s="6">
        <f t="shared" ca="1" si="51"/>
        <v>-0.05</v>
      </c>
      <c r="BX69" s="6">
        <f t="shared" ca="1" si="51"/>
        <v>-0.05</v>
      </c>
      <c r="BY69" s="31">
        <f t="shared" ca="1" si="43"/>
        <v>-13281.45</v>
      </c>
      <c r="BZ69" s="31">
        <f t="shared" ca="1" si="43"/>
        <v>-10553.76</v>
      </c>
      <c r="CA69" s="31">
        <f t="shared" ca="1" si="43"/>
        <v>-8731.5400000000009</v>
      </c>
      <c r="CB69" s="31">
        <f t="shared" ca="1" si="43"/>
        <v>-3738.19</v>
      </c>
      <c r="CC69" s="31">
        <f t="shared" ca="1" si="43"/>
        <v>-44664.13</v>
      </c>
      <c r="CD69" s="31">
        <f t="shared" ca="1" si="43"/>
        <v>-27663.09</v>
      </c>
      <c r="CE69" s="31">
        <f t="shared" ca="1" si="42"/>
        <v>-21123.31</v>
      </c>
      <c r="CF69" s="31">
        <f t="shared" ca="1" si="42"/>
        <v>-13595.53</v>
      </c>
      <c r="CG69" s="31">
        <f t="shared" ca="1" si="42"/>
        <v>-8574.61</v>
      </c>
      <c r="CH69" s="31">
        <f t="shared" ca="1" si="42"/>
        <v>-10099.65</v>
      </c>
      <c r="CI69" s="31">
        <f t="shared" ca="1" si="42"/>
        <v>-14460.73</v>
      </c>
      <c r="CJ69" s="31">
        <f t="shared" ca="1" si="42"/>
        <v>-20393.97</v>
      </c>
      <c r="CK69" s="32">
        <f t="shared" ca="1" si="39"/>
        <v>531.26</v>
      </c>
      <c r="CL69" s="32">
        <f t="shared" ca="1" si="39"/>
        <v>422.15</v>
      </c>
      <c r="CM69" s="32">
        <f t="shared" ca="1" si="39"/>
        <v>349.26</v>
      </c>
      <c r="CN69" s="32">
        <f t="shared" ca="1" si="37"/>
        <v>149.53</v>
      </c>
      <c r="CO69" s="32">
        <f t="shared" ca="1" si="37"/>
        <v>1786.57</v>
      </c>
      <c r="CP69" s="32">
        <f t="shared" ca="1" si="37"/>
        <v>1106.52</v>
      </c>
      <c r="CQ69" s="32">
        <f t="shared" ca="1" si="37"/>
        <v>844.93</v>
      </c>
      <c r="CR69" s="32">
        <f t="shared" ca="1" si="37"/>
        <v>543.82000000000005</v>
      </c>
      <c r="CS69" s="32">
        <f t="shared" ca="1" si="37"/>
        <v>342.98</v>
      </c>
      <c r="CT69" s="32">
        <f t="shared" ca="1" si="37"/>
        <v>403.99</v>
      </c>
      <c r="CU69" s="32">
        <f t="shared" ca="1" si="37"/>
        <v>578.42999999999995</v>
      </c>
      <c r="CV69" s="32">
        <f t="shared" ca="1" si="37"/>
        <v>815.76</v>
      </c>
      <c r="CW69" s="31">
        <f t="shared" ca="1" si="41"/>
        <v>-9456.39</v>
      </c>
      <c r="CX69" s="31">
        <f t="shared" ca="1" si="41"/>
        <v>-7514.2800000000016</v>
      </c>
      <c r="CY69" s="31">
        <f t="shared" ca="1" si="41"/>
        <v>-6216.8500000000013</v>
      </c>
      <c r="CZ69" s="31">
        <f t="shared" ca="1" si="40"/>
        <v>-2713.92</v>
      </c>
      <c r="DA69" s="31">
        <f t="shared" ca="1" si="40"/>
        <v>-32426.149999999998</v>
      </c>
      <c r="DB69" s="31">
        <f t="shared" ca="1" si="40"/>
        <v>-20083.41</v>
      </c>
      <c r="DC69" s="31">
        <f t="shared" ca="1" si="40"/>
        <v>-17278.87</v>
      </c>
      <c r="DD69" s="31">
        <f t="shared" ca="1" si="40"/>
        <v>-11121.140000000001</v>
      </c>
      <c r="DE69" s="31">
        <f t="shared" ca="1" si="40"/>
        <v>-7014.0400000000009</v>
      </c>
      <c r="DF69" s="31">
        <f t="shared" ca="1" si="40"/>
        <v>-8463.51</v>
      </c>
      <c r="DG69" s="31">
        <f t="shared" ca="1" si="40"/>
        <v>-12118.089999999998</v>
      </c>
      <c r="DH69" s="31">
        <f t="shared" ca="1" si="40"/>
        <v>-17090.150000000001</v>
      </c>
      <c r="DI69" s="32">
        <f t="shared" ca="1" si="48"/>
        <v>-472.82</v>
      </c>
      <c r="DJ69" s="32">
        <f t="shared" ca="1" si="48"/>
        <v>-375.71</v>
      </c>
      <c r="DK69" s="32">
        <f t="shared" ca="1" si="48"/>
        <v>-310.83999999999997</v>
      </c>
      <c r="DL69" s="32">
        <f t="shared" ca="1" si="44"/>
        <v>-135.69999999999999</v>
      </c>
      <c r="DM69" s="32">
        <f t="shared" ca="1" si="44"/>
        <v>-1621.31</v>
      </c>
      <c r="DN69" s="32">
        <f t="shared" ca="1" si="44"/>
        <v>-1004.17</v>
      </c>
      <c r="DO69" s="32">
        <f t="shared" ca="1" si="44"/>
        <v>-863.94</v>
      </c>
      <c r="DP69" s="32">
        <f t="shared" ca="1" si="44"/>
        <v>-556.05999999999995</v>
      </c>
      <c r="DQ69" s="32">
        <f t="shared" ca="1" si="44"/>
        <v>-350.7</v>
      </c>
      <c r="DR69" s="32">
        <f t="shared" ca="1" si="44"/>
        <v>-423.18</v>
      </c>
      <c r="DS69" s="32">
        <f t="shared" ca="1" si="44"/>
        <v>-605.9</v>
      </c>
      <c r="DT69" s="32">
        <f t="shared" ca="1" si="44"/>
        <v>-854.51</v>
      </c>
      <c r="DU69" s="31">
        <f t="shared" ca="1" si="49"/>
        <v>-2797.85</v>
      </c>
      <c r="DV69" s="31">
        <f t="shared" ca="1" si="49"/>
        <v>-2210.48</v>
      </c>
      <c r="DW69" s="31">
        <f t="shared" ca="1" si="49"/>
        <v>-1819.27</v>
      </c>
      <c r="DX69" s="31">
        <f t="shared" ca="1" si="45"/>
        <v>-789.58</v>
      </c>
      <c r="DY69" s="31">
        <f t="shared" ca="1" si="45"/>
        <v>-9380.67</v>
      </c>
      <c r="DZ69" s="31">
        <f t="shared" ca="1" si="45"/>
        <v>-5775.89</v>
      </c>
      <c r="EA69" s="31">
        <f t="shared" ca="1" si="45"/>
        <v>-4937.3599999999997</v>
      </c>
      <c r="EB69" s="31">
        <f t="shared" ca="1" si="45"/>
        <v>-3154.2</v>
      </c>
      <c r="EC69" s="31">
        <f t="shared" ca="1" si="45"/>
        <v>-1974.44</v>
      </c>
      <c r="ED69" s="31">
        <f t="shared" ca="1" si="45"/>
        <v>-2363.34</v>
      </c>
      <c r="EE69" s="31">
        <f t="shared" ca="1" si="45"/>
        <v>-3355.54</v>
      </c>
      <c r="EF69" s="31">
        <f t="shared" ca="1" si="45"/>
        <v>-4693.6899999999996</v>
      </c>
      <c r="EG69" s="32">
        <f t="shared" ca="1" si="50"/>
        <v>-12727.06</v>
      </c>
      <c r="EH69" s="32">
        <f t="shared" ca="1" si="50"/>
        <v>-10100.470000000001</v>
      </c>
      <c r="EI69" s="32">
        <f t="shared" ca="1" si="50"/>
        <v>-8346.9600000000009</v>
      </c>
      <c r="EJ69" s="32">
        <f t="shared" ca="1" si="46"/>
        <v>-3639.2</v>
      </c>
      <c r="EK69" s="32">
        <f t="shared" ca="1" si="46"/>
        <v>-43428.13</v>
      </c>
      <c r="EL69" s="32">
        <f t="shared" ca="1" si="46"/>
        <v>-26863.469999999998</v>
      </c>
      <c r="EM69" s="32">
        <f t="shared" ca="1" si="46"/>
        <v>-23080.17</v>
      </c>
      <c r="EN69" s="32">
        <f t="shared" ca="1" si="46"/>
        <v>-14831.400000000001</v>
      </c>
      <c r="EO69" s="32">
        <f t="shared" ca="1" si="46"/>
        <v>-9339.18</v>
      </c>
      <c r="EP69" s="32">
        <f t="shared" ca="1" si="46"/>
        <v>-11250.03</v>
      </c>
      <c r="EQ69" s="32">
        <f t="shared" ca="1" si="46"/>
        <v>-16079.529999999999</v>
      </c>
      <c r="ER69" s="32">
        <f t="shared" ca="1" si="46"/>
        <v>-22638.35</v>
      </c>
    </row>
    <row r="70" spans="1:148" x14ac:dyDescent="0.25">
      <c r="A70" t="s">
        <v>439</v>
      </c>
      <c r="B70" s="1" t="s">
        <v>161</v>
      </c>
      <c r="C70" t="str">
        <f t="shared" ca="1" si="52"/>
        <v>IEW1</v>
      </c>
      <c r="D70" t="str">
        <f t="shared" ca="1" si="53"/>
        <v>Summerview 1 Wind Facility</v>
      </c>
      <c r="E70" s="51">
        <v>17010.041300000001</v>
      </c>
      <c r="F70" s="51">
        <v>13788.9943</v>
      </c>
      <c r="G70" s="51">
        <v>23259.584999999999</v>
      </c>
      <c r="H70" s="51">
        <v>13985.475</v>
      </c>
      <c r="I70" s="51">
        <v>6553.5950999999995</v>
      </c>
      <c r="J70" s="51">
        <v>11294.409</v>
      </c>
      <c r="K70" s="51">
        <v>11177.7294</v>
      </c>
      <c r="L70" s="51">
        <v>9183.1903000000002</v>
      </c>
      <c r="M70" s="51">
        <v>11210.4112</v>
      </c>
      <c r="N70" s="51">
        <v>15948.2346</v>
      </c>
      <c r="O70" s="51">
        <v>16539.227699999999</v>
      </c>
      <c r="P70" s="51">
        <v>17718.629799999999</v>
      </c>
      <c r="Q70" s="32">
        <v>673834.01</v>
      </c>
      <c r="R70" s="32">
        <v>555956.21</v>
      </c>
      <c r="S70" s="32">
        <v>669210.36</v>
      </c>
      <c r="T70" s="32">
        <v>633638.56000000006</v>
      </c>
      <c r="U70" s="32">
        <v>492792.64</v>
      </c>
      <c r="V70" s="32">
        <v>439587.11</v>
      </c>
      <c r="W70" s="32">
        <v>400159.79</v>
      </c>
      <c r="X70" s="32">
        <v>347574.59</v>
      </c>
      <c r="Y70" s="32">
        <v>287163.62</v>
      </c>
      <c r="Z70" s="32">
        <v>429714.16</v>
      </c>
      <c r="AA70" s="32">
        <v>522752.03</v>
      </c>
      <c r="AB70" s="32">
        <v>810005.5</v>
      </c>
      <c r="AC70" s="2">
        <v>3.34</v>
      </c>
      <c r="AD70" s="2">
        <v>3.34</v>
      </c>
      <c r="AE70" s="2">
        <v>3.34</v>
      </c>
      <c r="AF70" s="2">
        <v>3.34</v>
      </c>
      <c r="AG70" s="2">
        <v>3.34</v>
      </c>
      <c r="AH70" s="2">
        <v>3.34</v>
      </c>
      <c r="AI70" s="2">
        <v>3.34</v>
      </c>
      <c r="AJ70" s="2">
        <v>3.34</v>
      </c>
      <c r="AK70" s="2">
        <v>3.34</v>
      </c>
      <c r="AL70" s="2">
        <v>3.34</v>
      </c>
      <c r="AM70" s="2">
        <v>3.34</v>
      </c>
      <c r="AN70" s="2">
        <v>3.34</v>
      </c>
      <c r="AO70" s="33">
        <v>22506.06</v>
      </c>
      <c r="AP70" s="33">
        <v>18568.939999999999</v>
      </c>
      <c r="AQ70" s="33">
        <v>22351.63</v>
      </c>
      <c r="AR70" s="33">
        <v>21163.53</v>
      </c>
      <c r="AS70" s="33">
        <v>16459.27</v>
      </c>
      <c r="AT70" s="33">
        <v>14682.21</v>
      </c>
      <c r="AU70" s="33">
        <v>13365.34</v>
      </c>
      <c r="AV70" s="33">
        <v>11608.99</v>
      </c>
      <c r="AW70" s="33">
        <v>9591.26</v>
      </c>
      <c r="AX70" s="33">
        <v>14352.45</v>
      </c>
      <c r="AY70" s="33">
        <v>17459.919999999998</v>
      </c>
      <c r="AZ70" s="33">
        <v>27054.18</v>
      </c>
      <c r="BA70" s="31">
        <f t="shared" si="38"/>
        <v>-1010.75</v>
      </c>
      <c r="BB70" s="31">
        <f t="shared" si="38"/>
        <v>-833.93</v>
      </c>
      <c r="BC70" s="31">
        <f t="shared" si="38"/>
        <v>-1003.82</v>
      </c>
      <c r="BD70" s="31">
        <f t="shared" si="35"/>
        <v>-506.91</v>
      </c>
      <c r="BE70" s="31">
        <f t="shared" si="35"/>
        <v>-394.23</v>
      </c>
      <c r="BF70" s="31">
        <f t="shared" si="35"/>
        <v>-351.67</v>
      </c>
      <c r="BG70" s="31">
        <f t="shared" ref="BG70:BL112" si="54">ROUND(W70*BG$3,2)</f>
        <v>1520.61</v>
      </c>
      <c r="BH70" s="31">
        <f t="shared" si="54"/>
        <v>1320.78</v>
      </c>
      <c r="BI70" s="31">
        <f t="shared" si="54"/>
        <v>1091.22</v>
      </c>
      <c r="BJ70" s="31">
        <f t="shared" si="54"/>
        <v>2062.63</v>
      </c>
      <c r="BK70" s="31">
        <f t="shared" si="54"/>
        <v>2509.21</v>
      </c>
      <c r="BL70" s="31">
        <f t="shared" si="54"/>
        <v>3888.03</v>
      </c>
      <c r="BM70" s="6">
        <f t="shared" ca="1" si="51"/>
        <v>4.2000000000000003E-2</v>
      </c>
      <c r="BN70" s="6">
        <f t="shared" ca="1" si="51"/>
        <v>4.2000000000000003E-2</v>
      </c>
      <c r="BO70" s="6">
        <f t="shared" ca="1" si="51"/>
        <v>4.2000000000000003E-2</v>
      </c>
      <c r="BP70" s="6">
        <f t="shared" ca="1" si="51"/>
        <v>4.2000000000000003E-2</v>
      </c>
      <c r="BQ70" s="6">
        <f t="shared" ca="1" si="51"/>
        <v>4.2000000000000003E-2</v>
      </c>
      <c r="BR70" s="6">
        <f t="shared" ca="1" si="51"/>
        <v>4.2000000000000003E-2</v>
      </c>
      <c r="BS70" s="6">
        <f t="shared" ca="1" si="51"/>
        <v>4.2000000000000003E-2</v>
      </c>
      <c r="BT70" s="6">
        <f t="shared" ca="1" si="51"/>
        <v>4.2000000000000003E-2</v>
      </c>
      <c r="BU70" s="6">
        <f t="shared" ca="1" si="51"/>
        <v>4.2000000000000003E-2</v>
      </c>
      <c r="BV70" s="6">
        <f t="shared" ca="1" si="51"/>
        <v>4.2000000000000003E-2</v>
      </c>
      <c r="BW70" s="6">
        <f t="shared" ca="1" si="51"/>
        <v>4.2000000000000003E-2</v>
      </c>
      <c r="BX70" s="6">
        <f t="shared" ca="1" si="51"/>
        <v>4.2000000000000003E-2</v>
      </c>
      <c r="BY70" s="31">
        <f t="shared" ca="1" si="43"/>
        <v>28301.03</v>
      </c>
      <c r="BZ70" s="31">
        <f t="shared" ca="1" si="43"/>
        <v>23350.16</v>
      </c>
      <c r="CA70" s="31">
        <f t="shared" ca="1" si="43"/>
        <v>28106.84</v>
      </c>
      <c r="CB70" s="31">
        <f t="shared" ca="1" si="43"/>
        <v>26612.82</v>
      </c>
      <c r="CC70" s="31">
        <f t="shared" ca="1" si="43"/>
        <v>20697.29</v>
      </c>
      <c r="CD70" s="31">
        <f t="shared" ca="1" si="43"/>
        <v>18462.66</v>
      </c>
      <c r="CE70" s="31">
        <f t="shared" ca="1" si="42"/>
        <v>16806.71</v>
      </c>
      <c r="CF70" s="31">
        <f t="shared" ca="1" si="42"/>
        <v>14598.13</v>
      </c>
      <c r="CG70" s="31">
        <f t="shared" ca="1" si="42"/>
        <v>12060.87</v>
      </c>
      <c r="CH70" s="31">
        <f t="shared" ca="1" si="42"/>
        <v>18047.990000000002</v>
      </c>
      <c r="CI70" s="31">
        <f t="shared" ca="1" si="42"/>
        <v>21955.59</v>
      </c>
      <c r="CJ70" s="31">
        <f t="shared" ca="1" si="42"/>
        <v>34020.230000000003</v>
      </c>
      <c r="CK70" s="32">
        <f t="shared" ca="1" si="39"/>
        <v>1347.67</v>
      </c>
      <c r="CL70" s="32">
        <f t="shared" ca="1" si="39"/>
        <v>1111.9100000000001</v>
      </c>
      <c r="CM70" s="32">
        <f t="shared" ca="1" si="39"/>
        <v>1338.42</v>
      </c>
      <c r="CN70" s="32">
        <f t="shared" ca="1" si="37"/>
        <v>1267.28</v>
      </c>
      <c r="CO70" s="32">
        <f t="shared" ca="1" si="37"/>
        <v>985.59</v>
      </c>
      <c r="CP70" s="32">
        <f t="shared" ca="1" si="37"/>
        <v>879.17</v>
      </c>
      <c r="CQ70" s="32">
        <f t="shared" ref="CQ70:CV112" ca="1" si="55">ROUND(W70*$CV$3,2)</f>
        <v>800.32</v>
      </c>
      <c r="CR70" s="32">
        <f t="shared" ca="1" si="55"/>
        <v>695.15</v>
      </c>
      <c r="CS70" s="32">
        <f t="shared" ca="1" si="55"/>
        <v>574.33000000000004</v>
      </c>
      <c r="CT70" s="32">
        <f t="shared" ca="1" si="55"/>
        <v>859.43</v>
      </c>
      <c r="CU70" s="32">
        <f t="shared" ca="1" si="55"/>
        <v>1045.5</v>
      </c>
      <c r="CV70" s="32">
        <f t="shared" ca="1" si="55"/>
        <v>1620.01</v>
      </c>
      <c r="CW70" s="31">
        <f t="shared" ca="1" si="41"/>
        <v>8153.3899999999958</v>
      </c>
      <c r="CX70" s="31">
        <f t="shared" ca="1" si="41"/>
        <v>6727.0600000000013</v>
      </c>
      <c r="CY70" s="31">
        <f t="shared" ca="1" si="41"/>
        <v>8097.4500000000007</v>
      </c>
      <c r="CZ70" s="31">
        <f t="shared" ca="1" si="40"/>
        <v>7223.48</v>
      </c>
      <c r="DA70" s="31">
        <f t="shared" ca="1" si="40"/>
        <v>5617.84</v>
      </c>
      <c r="DB70" s="31">
        <f t="shared" ca="1" si="40"/>
        <v>5011.2899999999991</v>
      </c>
      <c r="DC70" s="31">
        <f t="shared" ca="1" si="40"/>
        <v>2721.079999999999</v>
      </c>
      <c r="DD70" s="31">
        <f t="shared" ca="1" si="40"/>
        <v>2363.5099999999993</v>
      </c>
      <c r="DE70" s="31">
        <f t="shared" ca="1" si="40"/>
        <v>1952.7200000000005</v>
      </c>
      <c r="DF70" s="31">
        <f t="shared" ca="1" si="40"/>
        <v>2492.3400000000011</v>
      </c>
      <c r="DG70" s="31">
        <f t="shared" ca="1" si="40"/>
        <v>3031.9600000000019</v>
      </c>
      <c r="DH70" s="31">
        <f t="shared" ca="1" si="40"/>
        <v>4698.0300000000043</v>
      </c>
      <c r="DI70" s="32">
        <f t="shared" ca="1" si="48"/>
        <v>407.67</v>
      </c>
      <c r="DJ70" s="32">
        <f t="shared" ca="1" si="48"/>
        <v>336.35</v>
      </c>
      <c r="DK70" s="32">
        <f t="shared" ca="1" si="48"/>
        <v>404.87</v>
      </c>
      <c r="DL70" s="32">
        <f t="shared" ca="1" si="44"/>
        <v>361.17</v>
      </c>
      <c r="DM70" s="32">
        <f t="shared" ca="1" si="44"/>
        <v>280.89</v>
      </c>
      <c r="DN70" s="32">
        <f t="shared" ca="1" si="44"/>
        <v>250.56</v>
      </c>
      <c r="DO70" s="32">
        <f t="shared" ca="1" si="44"/>
        <v>136.05000000000001</v>
      </c>
      <c r="DP70" s="32">
        <f t="shared" ca="1" si="44"/>
        <v>118.18</v>
      </c>
      <c r="DQ70" s="32">
        <f t="shared" ca="1" si="44"/>
        <v>97.64</v>
      </c>
      <c r="DR70" s="32">
        <f t="shared" ca="1" si="44"/>
        <v>124.62</v>
      </c>
      <c r="DS70" s="32">
        <f t="shared" ca="1" si="44"/>
        <v>151.6</v>
      </c>
      <c r="DT70" s="32">
        <f t="shared" ca="1" si="44"/>
        <v>234.9</v>
      </c>
      <c r="DU70" s="31">
        <f t="shared" ca="1" si="49"/>
        <v>2412.33</v>
      </c>
      <c r="DV70" s="31">
        <f t="shared" ca="1" si="49"/>
        <v>1978.9</v>
      </c>
      <c r="DW70" s="31">
        <f t="shared" ca="1" si="49"/>
        <v>2369.6</v>
      </c>
      <c r="DX70" s="31">
        <f t="shared" ca="1" si="45"/>
        <v>2101.58</v>
      </c>
      <c r="DY70" s="31">
        <f t="shared" ca="1" si="45"/>
        <v>1625.2</v>
      </c>
      <c r="DZ70" s="31">
        <f t="shared" ca="1" si="45"/>
        <v>1441.22</v>
      </c>
      <c r="EA70" s="31">
        <f t="shared" ca="1" si="45"/>
        <v>777.54</v>
      </c>
      <c r="EB70" s="31">
        <f t="shared" ca="1" si="45"/>
        <v>670.34</v>
      </c>
      <c r="EC70" s="31">
        <f t="shared" ca="1" si="45"/>
        <v>549.69000000000005</v>
      </c>
      <c r="ED70" s="31">
        <f t="shared" ca="1" si="45"/>
        <v>695.96</v>
      </c>
      <c r="EE70" s="31">
        <f t="shared" ca="1" si="45"/>
        <v>839.56</v>
      </c>
      <c r="EF70" s="31">
        <f t="shared" ca="1" si="45"/>
        <v>1290.28</v>
      </c>
      <c r="EG70" s="32">
        <f t="shared" ca="1" si="50"/>
        <v>10973.389999999996</v>
      </c>
      <c r="EH70" s="32">
        <f t="shared" ca="1" si="50"/>
        <v>9042.3100000000013</v>
      </c>
      <c r="EI70" s="32">
        <f t="shared" ca="1" si="50"/>
        <v>10871.920000000002</v>
      </c>
      <c r="EJ70" s="32">
        <f t="shared" ca="1" si="46"/>
        <v>9686.23</v>
      </c>
      <c r="EK70" s="32">
        <f t="shared" ca="1" si="46"/>
        <v>7523.93</v>
      </c>
      <c r="EL70" s="32">
        <f t="shared" ca="1" si="46"/>
        <v>6703.07</v>
      </c>
      <c r="EM70" s="32">
        <f t="shared" ca="1" si="46"/>
        <v>3634.6699999999992</v>
      </c>
      <c r="EN70" s="32">
        <f t="shared" ca="1" si="46"/>
        <v>3152.0299999999993</v>
      </c>
      <c r="EO70" s="32">
        <f t="shared" ca="1" si="46"/>
        <v>2600.0500000000006</v>
      </c>
      <c r="EP70" s="32">
        <f t="shared" ca="1" si="46"/>
        <v>3312.920000000001</v>
      </c>
      <c r="EQ70" s="32">
        <f t="shared" ca="1" si="46"/>
        <v>4023.1200000000017</v>
      </c>
      <c r="ER70" s="32">
        <f t="shared" ca="1" si="46"/>
        <v>6223.2100000000037</v>
      </c>
    </row>
    <row r="71" spans="1:148" x14ac:dyDescent="0.25">
      <c r="A71" t="s">
        <v>439</v>
      </c>
      <c r="B71" s="1" t="s">
        <v>162</v>
      </c>
      <c r="C71" t="str">
        <f t="shared" ca="1" si="52"/>
        <v>IEW2</v>
      </c>
      <c r="D71" t="str">
        <f t="shared" ca="1" si="53"/>
        <v>Summerview 2 Wind Facility</v>
      </c>
      <c r="F71" s="51">
        <v>2992.4182000000001</v>
      </c>
      <c r="G71" s="51">
        <v>17209.862499999999</v>
      </c>
      <c r="H71" s="51">
        <v>9593.8418000000001</v>
      </c>
      <c r="I71" s="51">
        <v>3493.9185000000002</v>
      </c>
      <c r="J71" s="51">
        <v>4304.0596999999998</v>
      </c>
      <c r="K71" s="51">
        <v>6097.1966000000002</v>
      </c>
      <c r="L71" s="51">
        <v>7394.7915999999996</v>
      </c>
      <c r="M71" s="51">
        <v>8319.7698</v>
      </c>
      <c r="N71" s="51">
        <v>15805.8328</v>
      </c>
      <c r="O71" s="51">
        <v>13292.180700000001</v>
      </c>
      <c r="P71" s="51">
        <v>13975.8444</v>
      </c>
      <c r="Q71" s="32"/>
      <c r="R71" s="32">
        <v>107320.96000000001</v>
      </c>
      <c r="S71" s="32">
        <v>496218.39</v>
      </c>
      <c r="T71" s="32">
        <v>371126.05</v>
      </c>
      <c r="U71" s="32">
        <v>311955.90000000002</v>
      </c>
      <c r="V71" s="32">
        <v>182812.45</v>
      </c>
      <c r="W71" s="32">
        <v>239191.56</v>
      </c>
      <c r="X71" s="32">
        <v>283345.40999999997</v>
      </c>
      <c r="Y71" s="32">
        <v>215920.49</v>
      </c>
      <c r="Z71" s="32">
        <v>449116.39</v>
      </c>
      <c r="AA71" s="32">
        <v>401124.52</v>
      </c>
      <c r="AB71" s="32">
        <v>653763.51</v>
      </c>
      <c r="AD71" s="2">
        <v>3.34</v>
      </c>
      <c r="AE71" s="2">
        <v>3.34</v>
      </c>
      <c r="AF71" s="2">
        <v>3.34</v>
      </c>
      <c r="AG71" s="2">
        <v>3.34</v>
      </c>
      <c r="AH71" s="2">
        <v>3.34</v>
      </c>
      <c r="AI71" s="2">
        <v>3.34</v>
      </c>
      <c r="AJ71" s="2">
        <v>3.34</v>
      </c>
      <c r="AK71" s="2">
        <v>3.34</v>
      </c>
      <c r="AL71" s="2">
        <v>3.34</v>
      </c>
      <c r="AM71" s="2">
        <v>3.34</v>
      </c>
      <c r="AN71" s="2">
        <v>3.34</v>
      </c>
      <c r="AO71" s="33"/>
      <c r="AP71" s="33">
        <v>3584.52</v>
      </c>
      <c r="AQ71" s="33">
        <v>16573.689999999999</v>
      </c>
      <c r="AR71" s="33">
        <v>12395.61</v>
      </c>
      <c r="AS71" s="33">
        <v>10419.33</v>
      </c>
      <c r="AT71" s="33">
        <v>6105.94</v>
      </c>
      <c r="AU71" s="33">
        <v>7989</v>
      </c>
      <c r="AV71" s="33">
        <v>9463.74</v>
      </c>
      <c r="AW71" s="33">
        <v>7211.74</v>
      </c>
      <c r="AX71" s="33">
        <v>15000.49</v>
      </c>
      <c r="AY71" s="33">
        <v>13397.56</v>
      </c>
      <c r="AZ71" s="33">
        <v>21835.7</v>
      </c>
      <c r="BA71" s="31">
        <f t="shared" si="38"/>
        <v>0</v>
      </c>
      <c r="BB71" s="31">
        <f t="shared" si="38"/>
        <v>-160.97999999999999</v>
      </c>
      <c r="BC71" s="31">
        <f t="shared" si="38"/>
        <v>-744.33</v>
      </c>
      <c r="BD71" s="31">
        <f t="shared" si="38"/>
        <v>-296.89999999999998</v>
      </c>
      <c r="BE71" s="31">
        <f t="shared" si="38"/>
        <v>-249.56</v>
      </c>
      <c r="BF71" s="31">
        <f t="shared" si="38"/>
        <v>-146.25</v>
      </c>
      <c r="BG71" s="31">
        <f t="shared" si="54"/>
        <v>908.93</v>
      </c>
      <c r="BH71" s="31">
        <f t="shared" si="54"/>
        <v>1076.71</v>
      </c>
      <c r="BI71" s="31">
        <f t="shared" si="54"/>
        <v>820.5</v>
      </c>
      <c r="BJ71" s="31">
        <f t="shared" si="54"/>
        <v>2155.7600000000002</v>
      </c>
      <c r="BK71" s="31">
        <f t="shared" si="54"/>
        <v>1925.4</v>
      </c>
      <c r="BL71" s="31">
        <f t="shared" si="54"/>
        <v>3138.06</v>
      </c>
      <c r="BM71" s="6">
        <f t="shared" ca="1" si="51"/>
        <v>4.9099999999999998E-2</v>
      </c>
      <c r="BN71" s="6">
        <f t="shared" ca="1" si="51"/>
        <v>4.9099999999999998E-2</v>
      </c>
      <c r="BO71" s="6">
        <f t="shared" ca="1" si="51"/>
        <v>4.9099999999999998E-2</v>
      </c>
      <c r="BP71" s="6">
        <f t="shared" ca="1" si="51"/>
        <v>4.9099999999999998E-2</v>
      </c>
      <c r="BQ71" s="6">
        <f t="shared" ca="1" si="51"/>
        <v>4.9099999999999998E-2</v>
      </c>
      <c r="BR71" s="6">
        <f t="shared" ca="1" si="51"/>
        <v>4.9099999999999998E-2</v>
      </c>
      <c r="BS71" s="6">
        <f t="shared" ca="1" si="51"/>
        <v>4.9099999999999998E-2</v>
      </c>
      <c r="BT71" s="6">
        <f t="shared" ca="1" si="51"/>
        <v>4.9099999999999998E-2</v>
      </c>
      <c r="BU71" s="6">
        <f t="shared" ca="1" si="51"/>
        <v>4.9099999999999998E-2</v>
      </c>
      <c r="BV71" s="6">
        <f t="shared" ca="1" si="51"/>
        <v>4.9099999999999998E-2</v>
      </c>
      <c r="BW71" s="6">
        <f t="shared" ca="1" si="51"/>
        <v>4.9099999999999998E-2</v>
      </c>
      <c r="BX71" s="6">
        <f t="shared" ca="1" si="51"/>
        <v>4.9099999999999998E-2</v>
      </c>
      <c r="BY71" s="31">
        <f t="shared" ca="1" si="43"/>
        <v>0</v>
      </c>
      <c r="BZ71" s="31">
        <f t="shared" ca="1" si="43"/>
        <v>5269.46</v>
      </c>
      <c r="CA71" s="31">
        <f t="shared" ca="1" si="43"/>
        <v>24364.32</v>
      </c>
      <c r="CB71" s="31">
        <f t="shared" ca="1" si="43"/>
        <v>18222.29</v>
      </c>
      <c r="CC71" s="31">
        <f t="shared" ca="1" si="43"/>
        <v>15317.03</v>
      </c>
      <c r="CD71" s="31">
        <f t="shared" ca="1" si="43"/>
        <v>8976.09</v>
      </c>
      <c r="CE71" s="31">
        <f t="shared" ca="1" si="42"/>
        <v>11744.31</v>
      </c>
      <c r="CF71" s="31">
        <f t="shared" ca="1" si="42"/>
        <v>13912.26</v>
      </c>
      <c r="CG71" s="31">
        <f t="shared" ca="1" si="42"/>
        <v>10601.7</v>
      </c>
      <c r="CH71" s="31">
        <f t="shared" ca="1" si="42"/>
        <v>22051.61</v>
      </c>
      <c r="CI71" s="31">
        <f t="shared" ca="1" si="42"/>
        <v>19695.21</v>
      </c>
      <c r="CJ71" s="31">
        <f t="shared" ca="1" si="42"/>
        <v>32099.79</v>
      </c>
      <c r="CK71" s="32">
        <f t="shared" ca="1" si="39"/>
        <v>0</v>
      </c>
      <c r="CL71" s="32">
        <f t="shared" ca="1" si="39"/>
        <v>214.64</v>
      </c>
      <c r="CM71" s="32">
        <f t="shared" ca="1" si="39"/>
        <v>992.44</v>
      </c>
      <c r="CN71" s="32">
        <f t="shared" ca="1" si="39"/>
        <v>742.25</v>
      </c>
      <c r="CO71" s="32">
        <f t="shared" ca="1" si="39"/>
        <v>623.91</v>
      </c>
      <c r="CP71" s="32">
        <f t="shared" ca="1" si="39"/>
        <v>365.62</v>
      </c>
      <c r="CQ71" s="32">
        <f t="shared" ca="1" si="55"/>
        <v>478.38</v>
      </c>
      <c r="CR71" s="32">
        <f t="shared" ca="1" si="55"/>
        <v>566.69000000000005</v>
      </c>
      <c r="CS71" s="32">
        <f t="shared" ca="1" si="55"/>
        <v>431.84</v>
      </c>
      <c r="CT71" s="32">
        <f t="shared" ca="1" si="55"/>
        <v>898.23</v>
      </c>
      <c r="CU71" s="32">
        <f t="shared" ca="1" si="55"/>
        <v>802.25</v>
      </c>
      <c r="CV71" s="32">
        <f t="shared" ca="1" si="55"/>
        <v>1307.53</v>
      </c>
      <c r="CW71" s="31">
        <f t="shared" ca="1" si="41"/>
        <v>0</v>
      </c>
      <c r="CX71" s="31">
        <f t="shared" ca="1" si="41"/>
        <v>2060.5600000000004</v>
      </c>
      <c r="CY71" s="31">
        <f t="shared" ca="1" si="41"/>
        <v>9527.4</v>
      </c>
      <c r="CZ71" s="31">
        <f t="shared" ca="1" si="40"/>
        <v>6865.83</v>
      </c>
      <c r="DA71" s="31">
        <f t="shared" ca="1" si="40"/>
        <v>5771.170000000001</v>
      </c>
      <c r="DB71" s="31">
        <f t="shared" ca="1" si="40"/>
        <v>3382.0200000000013</v>
      </c>
      <c r="DC71" s="31">
        <f t="shared" ca="1" si="40"/>
        <v>3324.7599999999989</v>
      </c>
      <c r="DD71" s="31">
        <f t="shared" ca="1" si="40"/>
        <v>3938.5000000000009</v>
      </c>
      <c r="DE71" s="31">
        <f t="shared" ca="1" si="40"/>
        <v>3001.3000000000011</v>
      </c>
      <c r="DF71" s="31">
        <f t="shared" ca="1" si="40"/>
        <v>5793.59</v>
      </c>
      <c r="DG71" s="31">
        <f t="shared" ca="1" si="40"/>
        <v>5174.5</v>
      </c>
      <c r="DH71" s="31">
        <f t="shared" ca="1" si="40"/>
        <v>8433.56</v>
      </c>
      <c r="DI71" s="32">
        <f t="shared" ca="1" si="48"/>
        <v>0</v>
      </c>
      <c r="DJ71" s="32">
        <f t="shared" ca="1" si="48"/>
        <v>103.03</v>
      </c>
      <c r="DK71" s="32">
        <f t="shared" ca="1" si="48"/>
        <v>476.37</v>
      </c>
      <c r="DL71" s="32">
        <f t="shared" ca="1" si="44"/>
        <v>343.29</v>
      </c>
      <c r="DM71" s="32">
        <f t="shared" ca="1" si="44"/>
        <v>288.56</v>
      </c>
      <c r="DN71" s="32">
        <f t="shared" ca="1" si="44"/>
        <v>169.1</v>
      </c>
      <c r="DO71" s="32">
        <f t="shared" ca="1" si="44"/>
        <v>166.24</v>
      </c>
      <c r="DP71" s="32">
        <f t="shared" ca="1" si="44"/>
        <v>196.93</v>
      </c>
      <c r="DQ71" s="32">
        <f t="shared" ca="1" si="44"/>
        <v>150.07</v>
      </c>
      <c r="DR71" s="32">
        <f t="shared" ca="1" si="44"/>
        <v>289.68</v>
      </c>
      <c r="DS71" s="32">
        <f t="shared" ca="1" si="44"/>
        <v>258.73</v>
      </c>
      <c r="DT71" s="32">
        <f t="shared" ca="1" si="44"/>
        <v>421.68</v>
      </c>
      <c r="DU71" s="31">
        <f t="shared" ca="1" si="49"/>
        <v>0</v>
      </c>
      <c r="DV71" s="31">
        <f t="shared" ca="1" si="49"/>
        <v>606.16</v>
      </c>
      <c r="DW71" s="31">
        <f t="shared" ca="1" si="49"/>
        <v>2788.06</v>
      </c>
      <c r="DX71" s="31">
        <f t="shared" ca="1" si="45"/>
        <v>1997.53</v>
      </c>
      <c r="DY71" s="31">
        <f t="shared" ca="1" si="45"/>
        <v>1669.56</v>
      </c>
      <c r="DZ71" s="31">
        <f t="shared" ca="1" si="45"/>
        <v>972.65</v>
      </c>
      <c r="EA71" s="31">
        <f t="shared" ca="1" si="45"/>
        <v>950.04</v>
      </c>
      <c r="EB71" s="31">
        <f t="shared" ca="1" si="45"/>
        <v>1117.05</v>
      </c>
      <c r="EC71" s="31">
        <f t="shared" ca="1" si="45"/>
        <v>844.86</v>
      </c>
      <c r="ED71" s="31">
        <f t="shared" ca="1" si="45"/>
        <v>1617.79</v>
      </c>
      <c r="EE71" s="31">
        <f t="shared" ca="1" si="45"/>
        <v>1432.83</v>
      </c>
      <c r="EF71" s="31">
        <f t="shared" ca="1" si="45"/>
        <v>2316.2199999999998</v>
      </c>
      <c r="EG71" s="32">
        <f t="shared" ca="1" si="50"/>
        <v>0</v>
      </c>
      <c r="EH71" s="32">
        <f t="shared" ca="1" si="50"/>
        <v>2769.7500000000005</v>
      </c>
      <c r="EI71" s="32">
        <f t="shared" ca="1" si="50"/>
        <v>12791.83</v>
      </c>
      <c r="EJ71" s="32">
        <f t="shared" ca="1" si="46"/>
        <v>9206.65</v>
      </c>
      <c r="EK71" s="32">
        <f t="shared" ca="1" si="46"/>
        <v>7729.2900000000009</v>
      </c>
      <c r="EL71" s="32">
        <f t="shared" ca="1" si="46"/>
        <v>4523.7700000000013</v>
      </c>
      <c r="EM71" s="32">
        <f t="shared" ca="1" si="46"/>
        <v>4441.0399999999991</v>
      </c>
      <c r="EN71" s="32">
        <f t="shared" ca="1" si="46"/>
        <v>5252.4800000000014</v>
      </c>
      <c r="EO71" s="32">
        <f t="shared" ca="1" si="46"/>
        <v>3996.2300000000014</v>
      </c>
      <c r="EP71" s="32">
        <f t="shared" ca="1" si="46"/>
        <v>7701.06</v>
      </c>
      <c r="EQ71" s="32">
        <f t="shared" ca="1" si="46"/>
        <v>6866.0599999999995</v>
      </c>
      <c r="ER71" s="32">
        <f t="shared" ca="1" si="46"/>
        <v>11171.46</v>
      </c>
    </row>
    <row r="72" spans="1:148" x14ac:dyDescent="0.25">
      <c r="A72" t="s">
        <v>440</v>
      </c>
      <c r="B72" s="1" t="s">
        <v>129</v>
      </c>
      <c r="C72" t="str">
        <f t="shared" ca="1" si="52"/>
        <v>INT</v>
      </c>
      <c r="D72" t="str">
        <f t="shared" ca="1" si="53"/>
        <v>Interlakes Hydro Facility</v>
      </c>
      <c r="E72" s="51">
        <v>1271.7060833</v>
      </c>
      <c r="F72" s="51">
        <v>1027.0475583</v>
      </c>
      <c r="G72" s="51">
        <v>793.69384690000004</v>
      </c>
      <c r="H72" s="51">
        <v>185.22389999999999</v>
      </c>
      <c r="I72" s="51">
        <v>339.23026290000001</v>
      </c>
      <c r="J72" s="51">
        <v>37.3604938</v>
      </c>
      <c r="K72" s="51">
        <v>37.325954099999997</v>
      </c>
      <c r="L72" s="51">
        <v>115.644868</v>
      </c>
      <c r="M72" s="51">
        <v>226.55140420000001</v>
      </c>
      <c r="N72" s="51">
        <v>579.44340690000001</v>
      </c>
      <c r="O72" s="51">
        <v>854.74231090000001</v>
      </c>
      <c r="P72" s="51">
        <v>1468.8796189</v>
      </c>
      <c r="Q72" s="32">
        <v>66152</v>
      </c>
      <c r="R72" s="32">
        <v>50027.19</v>
      </c>
      <c r="S72" s="32">
        <v>39124.910000000003</v>
      </c>
      <c r="T72" s="32">
        <v>22655.58</v>
      </c>
      <c r="U72" s="32">
        <v>118795.62</v>
      </c>
      <c r="V72" s="32">
        <v>1912.42</v>
      </c>
      <c r="W72" s="32">
        <v>1758.79</v>
      </c>
      <c r="X72" s="32">
        <v>10158.33</v>
      </c>
      <c r="Y72" s="32">
        <v>7957.18</v>
      </c>
      <c r="Z72" s="32">
        <v>24046.21</v>
      </c>
      <c r="AA72" s="32">
        <v>79185.56</v>
      </c>
      <c r="AB72" s="32">
        <v>130675.66</v>
      </c>
      <c r="AC72" s="2">
        <v>-0.3</v>
      </c>
      <c r="AD72" s="2">
        <v>-0.3</v>
      </c>
      <c r="AE72" s="2">
        <v>-0.3</v>
      </c>
      <c r="AF72" s="2">
        <v>-0.3</v>
      </c>
      <c r="AG72" s="2">
        <v>-0.3</v>
      </c>
      <c r="AH72" s="2">
        <v>-0.3</v>
      </c>
      <c r="AI72" s="2">
        <v>-0.3</v>
      </c>
      <c r="AJ72" s="2">
        <v>-0.3</v>
      </c>
      <c r="AK72" s="2">
        <v>-0.3</v>
      </c>
      <c r="AL72" s="2">
        <v>-0.3</v>
      </c>
      <c r="AM72" s="2">
        <v>-0.3</v>
      </c>
      <c r="AN72" s="2">
        <v>-0.3</v>
      </c>
      <c r="AO72" s="33">
        <v>-198.46</v>
      </c>
      <c r="AP72" s="33">
        <v>-150.08000000000001</v>
      </c>
      <c r="AQ72" s="33">
        <v>-117.37</v>
      </c>
      <c r="AR72" s="33">
        <v>-67.97</v>
      </c>
      <c r="AS72" s="33">
        <v>-356.39</v>
      </c>
      <c r="AT72" s="33">
        <v>-5.74</v>
      </c>
      <c r="AU72" s="33">
        <v>-5.28</v>
      </c>
      <c r="AV72" s="33">
        <v>-30.47</v>
      </c>
      <c r="AW72" s="33">
        <v>-23.87</v>
      </c>
      <c r="AX72" s="33">
        <v>-72.14</v>
      </c>
      <c r="AY72" s="33">
        <v>-237.56</v>
      </c>
      <c r="AZ72" s="33">
        <v>-392.03</v>
      </c>
      <c r="BA72" s="31">
        <f t="shared" si="38"/>
        <v>-99.23</v>
      </c>
      <c r="BB72" s="31">
        <f t="shared" si="38"/>
        <v>-75.040000000000006</v>
      </c>
      <c r="BC72" s="31">
        <f t="shared" si="38"/>
        <v>-58.69</v>
      </c>
      <c r="BD72" s="31">
        <f t="shared" si="38"/>
        <v>-18.12</v>
      </c>
      <c r="BE72" s="31">
        <f t="shared" si="38"/>
        <v>-95.04</v>
      </c>
      <c r="BF72" s="31">
        <f t="shared" si="38"/>
        <v>-1.53</v>
      </c>
      <c r="BG72" s="31">
        <f t="shared" si="54"/>
        <v>6.68</v>
      </c>
      <c r="BH72" s="31">
        <f t="shared" si="54"/>
        <v>38.6</v>
      </c>
      <c r="BI72" s="31">
        <f t="shared" si="54"/>
        <v>30.24</v>
      </c>
      <c r="BJ72" s="31">
        <f t="shared" si="54"/>
        <v>115.42</v>
      </c>
      <c r="BK72" s="31">
        <f t="shared" si="54"/>
        <v>380.09</v>
      </c>
      <c r="BL72" s="31">
        <f t="shared" si="54"/>
        <v>627.24</v>
      </c>
      <c r="BM72" s="6">
        <f t="shared" ca="1" si="51"/>
        <v>7.9000000000000008E-3</v>
      </c>
      <c r="BN72" s="6">
        <f t="shared" ca="1" si="51"/>
        <v>7.9000000000000008E-3</v>
      </c>
      <c r="BO72" s="6">
        <f t="shared" ca="1" si="51"/>
        <v>7.9000000000000008E-3</v>
      </c>
      <c r="BP72" s="6">
        <f t="shared" ca="1" si="51"/>
        <v>7.9000000000000008E-3</v>
      </c>
      <c r="BQ72" s="6">
        <f t="shared" ca="1" si="51"/>
        <v>7.9000000000000008E-3</v>
      </c>
      <c r="BR72" s="6">
        <f t="shared" ca="1" si="51"/>
        <v>7.9000000000000008E-3</v>
      </c>
      <c r="BS72" s="6">
        <f t="shared" ca="1" si="51"/>
        <v>7.9000000000000008E-3</v>
      </c>
      <c r="BT72" s="6">
        <f t="shared" ca="1" si="51"/>
        <v>7.9000000000000008E-3</v>
      </c>
      <c r="BU72" s="6">
        <f t="shared" ca="1" si="51"/>
        <v>7.9000000000000008E-3</v>
      </c>
      <c r="BV72" s="6">
        <f t="shared" ca="1" si="51"/>
        <v>7.9000000000000008E-3</v>
      </c>
      <c r="BW72" s="6">
        <f t="shared" ca="1" si="51"/>
        <v>7.9000000000000008E-3</v>
      </c>
      <c r="BX72" s="6">
        <f t="shared" ca="1" si="51"/>
        <v>7.9000000000000008E-3</v>
      </c>
      <c r="BY72" s="31">
        <f t="shared" ca="1" si="43"/>
        <v>522.6</v>
      </c>
      <c r="BZ72" s="31">
        <f t="shared" ca="1" si="43"/>
        <v>395.21</v>
      </c>
      <c r="CA72" s="31">
        <f t="shared" ca="1" si="43"/>
        <v>309.08999999999997</v>
      </c>
      <c r="CB72" s="31">
        <f t="shared" ca="1" si="43"/>
        <v>178.98</v>
      </c>
      <c r="CC72" s="31">
        <f t="shared" ca="1" si="43"/>
        <v>938.49</v>
      </c>
      <c r="CD72" s="31">
        <f t="shared" ca="1" si="43"/>
        <v>15.11</v>
      </c>
      <c r="CE72" s="31">
        <f t="shared" ca="1" si="42"/>
        <v>13.89</v>
      </c>
      <c r="CF72" s="31">
        <f t="shared" ca="1" si="42"/>
        <v>80.25</v>
      </c>
      <c r="CG72" s="31">
        <f t="shared" ca="1" si="42"/>
        <v>62.86</v>
      </c>
      <c r="CH72" s="31">
        <f t="shared" ca="1" si="42"/>
        <v>189.97</v>
      </c>
      <c r="CI72" s="31">
        <f t="shared" ca="1" si="42"/>
        <v>625.57000000000005</v>
      </c>
      <c r="CJ72" s="31">
        <f t="shared" ca="1" si="42"/>
        <v>1032.3399999999999</v>
      </c>
      <c r="CK72" s="32">
        <f t="shared" ca="1" si="39"/>
        <v>132.30000000000001</v>
      </c>
      <c r="CL72" s="32">
        <f t="shared" ca="1" si="39"/>
        <v>100.05</v>
      </c>
      <c r="CM72" s="32">
        <f t="shared" ca="1" si="39"/>
        <v>78.25</v>
      </c>
      <c r="CN72" s="32">
        <f t="shared" ca="1" si="39"/>
        <v>45.31</v>
      </c>
      <c r="CO72" s="32">
        <f t="shared" ca="1" si="39"/>
        <v>237.59</v>
      </c>
      <c r="CP72" s="32">
        <f t="shared" ca="1" si="39"/>
        <v>3.82</v>
      </c>
      <c r="CQ72" s="32">
        <f t="shared" ca="1" si="55"/>
        <v>3.52</v>
      </c>
      <c r="CR72" s="32">
        <f t="shared" ca="1" si="55"/>
        <v>20.32</v>
      </c>
      <c r="CS72" s="32">
        <f t="shared" ca="1" si="55"/>
        <v>15.91</v>
      </c>
      <c r="CT72" s="32">
        <f t="shared" ca="1" si="55"/>
        <v>48.09</v>
      </c>
      <c r="CU72" s="32">
        <f t="shared" ca="1" si="55"/>
        <v>158.37</v>
      </c>
      <c r="CV72" s="32">
        <f t="shared" ca="1" si="55"/>
        <v>261.35000000000002</v>
      </c>
      <c r="CW72" s="31">
        <f t="shared" ca="1" si="41"/>
        <v>952.59000000000015</v>
      </c>
      <c r="CX72" s="31">
        <f t="shared" ca="1" si="41"/>
        <v>720.38</v>
      </c>
      <c r="CY72" s="31">
        <f t="shared" ca="1" si="41"/>
        <v>563.4</v>
      </c>
      <c r="CZ72" s="31">
        <f t="shared" ca="1" si="40"/>
        <v>310.38</v>
      </c>
      <c r="DA72" s="31">
        <f t="shared" ca="1" si="40"/>
        <v>1627.5099999999998</v>
      </c>
      <c r="DB72" s="31">
        <f t="shared" ca="1" si="40"/>
        <v>26.200000000000003</v>
      </c>
      <c r="DC72" s="31">
        <f t="shared" ca="1" si="40"/>
        <v>16.010000000000002</v>
      </c>
      <c r="DD72" s="31">
        <f t="shared" ca="1" si="40"/>
        <v>92.44</v>
      </c>
      <c r="DE72" s="31">
        <f t="shared" ca="1" si="40"/>
        <v>72.400000000000006</v>
      </c>
      <c r="DF72" s="31">
        <f t="shared" ca="1" si="40"/>
        <v>194.77999999999997</v>
      </c>
      <c r="DG72" s="31">
        <f t="shared" ca="1" si="40"/>
        <v>641.41000000000008</v>
      </c>
      <c r="DH72" s="31">
        <f t="shared" ca="1" si="40"/>
        <v>1058.48</v>
      </c>
      <c r="DI72" s="32">
        <f t="shared" ca="1" si="48"/>
        <v>47.63</v>
      </c>
      <c r="DJ72" s="32">
        <f t="shared" ca="1" si="48"/>
        <v>36.020000000000003</v>
      </c>
      <c r="DK72" s="32">
        <f t="shared" ca="1" si="48"/>
        <v>28.17</v>
      </c>
      <c r="DL72" s="32">
        <f t="shared" ca="1" si="44"/>
        <v>15.52</v>
      </c>
      <c r="DM72" s="32">
        <f t="shared" ca="1" si="44"/>
        <v>81.38</v>
      </c>
      <c r="DN72" s="32">
        <f t="shared" ca="1" si="44"/>
        <v>1.31</v>
      </c>
      <c r="DO72" s="32">
        <f t="shared" ca="1" si="44"/>
        <v>0.8</v>
      </c>
      <c r="DP72" s="32">
        <f t="shared" ca="1" si="44"/>
        <v>4.62</v>
      </c>
      <c r="DQ72" s="32">
        <f t="shared" ca="1" si="44"/>
        <v>3.62</v>
      </c>
      <c r="DR72" s="32">
        <f t="shared" ca="1" si="44"/>
        <v>9.74</v>
      </c>
      <c r="DS72" s="32">
        <f t="shared" ca="1" si="44"/>
        <v>32.07</v>
      </c>
      <c r="DT72" s="32">
        <f t="shared" ca="1" si="44"/>
        <v>52.92</v>
      </c>
      <c r="DU72" s="31">
        <f t="shared" ca="1" si="49"/>
        <v>281.83999999999997</v>
      </c>
      <c r="DV72" s="31">
        <f t="shared" ca="1" si="49"/>
        <v>211.91</v>
      </c>
      <c r="DW72" s="31">
        <f t="shared" ca="1" si="49"/>
        <v>164.87</v>
      </c>
      <c r="DX72" s="31">
        <f t="shared" ca="1" si="45"/>
        <v>90.3</v>
      </c>
      <c r="DY72" s="31">
        <f t="shared" ca="1" si="45"/>
        <v>470.83</v>
      </c>
      <c r="DZ72" s="31">
        <f t="shared" ca="1" si="45"/>
        <v>7.53</v>
      </c>
      <c r="EA72" s="31">
        <f t="shared" ca="1" si="45"/>
        <v>4.57</v>
      </c>
      <c r="EB72" s="31">
        <f t="shared" ca="1" si="45"/>
        <v>26.22</v>
      </c>
      <c r="EC72" s="31">
        <f t="shared" ca="1" si="45"/>
        <v>20.38</v>
      </c>
      <c r="ED72" s="31">
        <f t="shared" ca="1" si="45"/>
        <v>54.39</v>
      </c>
      <c r="EE72" s="31">
        <f t="shared" ca="1" si="45"/>
        <v>177.61</v>
      </c>
      <c r="EF72" s="31">
        <f t="shared" ca="1" si="45"/>
        <v>290.7</v>
      </c>
      <c r="EG72" s="32">
        <f t="shared" ca="1" si="50"/>
        <v>1282.0600000000002</v>
      </c>
      <c r="EH72" s="32">
        <f t="shared" ca="1" si="50"/>
        <v>968.31</v>
      </c>
      <c r="EI72" s="32">
        <f t="shared" ca="1" si="50"/>
        <v>756.43999999999994</v>
      </c>
      <c r="EJ72" s="32">
        <f t="shared" ca="1" si="46"/>
        <v>416.2</v>
      </c>
      <c r="EK72" s="32">
        <f t="shared" ca="1" si="46"/>
        <v>2179.7199999999998</v>
      </c>
      <c r="EL72" s="32">
        <f t="shared" ca="1" si="46"/>
        <v>35.04</v>
      </c>
      <c r="EM72" s="32">
        <f t="shared" ca="1" si="46"/>
        <v>21.380000000000003</v>
      </c>
      <c r="EN72" s="32">
        <f t="shared" ca="1" si="46"/>
        <v>123.28</v>
      </c>
      <c r="EO72" s="32">
        <f t="shared" ca="1" si="46"/>
        <v>96.4</v>
      </c>
      <c r="EP72" s="32">
        <f t="shared" ca="1" si="46"/>
        <v>258.90999999999997</v>
      </c>
      <c r="EQ72" s="32">
        <f t="shared" ca="1" si="46"/>
        <v>851.09000000000015</v>
      </c>
      <c r="ER72" s="32">
        <f t="shared" ca="1" si="46"/>
        <v>1402.1000000000001</v>
      </c>
    </row>
    <row r="73" spans="1:148" x14ac:dyDescent="0.25">
      <c r="A73" t="s">
        <v>457</v>
      </c>
      <c r="B73" s="1" t="s">
        <v>81</v>
      </c>
      <c r="C73" t="str">
        <f t="shared" ca="1" si="52"/>
        <v>IOR1</v>
      </c>
      <c r="D73" t="str">
        <f t="shared" ca="1" si="53"/>
        <v>Cold Lake Industrial System</v>
      </c>
      <c r="E73" s="51">
        <v>35409.883399999999</v>
      </c>
      <c r="F73" s="51">
        <v>29610.490099999999</v>
      </c>
      <c r="G73" s="51">
        <v>30333.510699999999</v>
      </c>
      <c r="H73" s="51">
        <v>15286.6459</v>
      </c>
      <c r="I73" s="51">
        <v>36634.837099999997</v>
      </c>
      <c r="J73" s="51">
        <v>29301.079900000001</v>
      </c>
      <c r="K73" s="51">
        <v>32245.076605599999</v>
      </c>
      <c r="L73" s="51">
        <v>30087.726935999999</v>
      </c>
      <c r="M73" s="51">
        <v>37552.479945599996</v>
      </c>
      <c r="N73" s="51">
        <v>35299.005612399997</v>
      </c>
      <c r="O73" s="51">
        <v>33216.758039200002</v>
      </c>
      <c r="P73" s="51">
        <v>33561.033587999998</v>
      </c>
      <c r="Q73" s="32">
        <v>1538247.88</v>
      </c>
      <c r="R73" s="32">
        <v>1309432.1000000001</v>
      </c>
      <c r="S73" s="32">
        <v>1083313.56</v>
      </c>
      <c r="T73" s="32">
        <v>794083.2</v>
      </c>
      <c r="U73" s="32">
        <v>4583590.55</v>
      </c>
      <c r="V73" s="32">
        <v>1663192.49</v>
      </c>
      <c r="W73" s="32">
        <v>1174026.56</v>
      </c>
      <c r="X73" s="32">
        <v>1139780.77</v>
      </c>
      <c r="Y73" s="32">
        <v>1072023.77</v>
      </c>
      <c r="Z73" s="32">
        <v>1093581.3600000001</v>
      </c>
      <c r="AA73" s="32">
        <v>1682662.74</v>
      </c>
      <c r="AB73" s="32">
        <v>2015878.38</v>
      </c>
      <c r="AC73" s="2">
        <v>6.63</v>
      </c>
      <c r="AD73" s="2">
        <v>6.63</v>
      </c>
      <c r="AE73" s="2">
        <v>6.63</v>
      </c>
      <c r="AF73" s="2">
        <v>6.63</v>
      </c>
      <c r="AG73" s="2">
        <v>6.63</v>
      </c>
      <c r="AH73" s="2">
        <v>6.63</v>
      </c>
      <c r="AI73" s="2">
        <v>6.63</v>
      </c>
      <c r="AJ73" s="2">
        <v>6.63</v>
      </c>
      <c r="AK73" s="2">
        <v>6.63</v>
      </c>
      <c r="AL73" s="2">
        <v>6.63</v>
      </c>
      <c r="AM73" s="2">
        <v>6.63</v>
      </c>
      <c r="AN73" s="2">
        <v>6.63</v>
      </c>
      <c r="AO73" s="33">
        <v>101985.83</v>
      </c>
      <c r="AP73" s="33">
        <v>86815.35</v>
      </c>
      <c r="AQ73" s="33">
        <v>71823.69</v>
      </c>
      <c r="AR73" s="33">
        <v>52647.72</v>
      </c>
      <c r="AS73" s="33">
        <v>303892.05</v>
      </c>
      <c r="AT73" s="33">
        <v>110269.66</v>
      </c>
      <c r="AU73" s="33">
        <v>77837.960000000006</v>
      </c>
      <c r="AV73" s="33">
        <v>75567.47</v>
      </c>
      <c r="AW73" s="33">
        <v>71075.179999999993</v>
      </c>
      <c r="AX73" s="33">
        <v>72504.44</v>
      </c>
      <c r="AY73" s="33">
        <v>111560.54</v>
      </c>
      <c r="AZ73" s="33">
        <v>133652.74</v>
      </c>
      <c r="BA73" s="31">
        <f t="shared" si="38"/>
        <v>-2307.37</v>
      </c>
      <c r="BB73" s="31">
        <f t="shared" si="38"/>
        <v>-1964.15</v>
      </c>
      <c r="BC73" s="31">
        <f t="shared" si="38"/>
        <v>-1624.97</v>
      </c>
      <c r="BD73" s="31">
        <f t="shared" si="38"/>
        <v>-635.27</v>
      </c>
      <c r="BE73" s="31">
        <f t="shared" si="38"/>
        <v>-3666.87</v>
      </c>
      <c r="BF73" s="31">
        <f t="shared" si="38"/>
        <v>-1330.55</v>
      </c>
      <c r="BG73" s="31">
        <f t="shared" si="54"/>
        <v>4461.3</v>
      </c>
      <c r="BH73" s="31">
        <f t="shared" si="54"/>
        <v>4331.17</v>
      </c>
      <c r="BI73" s="31">
        <f t="shared" si="54"/>
        <v>4073.69</v>
      </c>
      <c r="BJ73" s="31">
        <f t="shared" si="54"/>
        <v>5249.19</v>
      </c>
      <c r="BK73" s="31">
        <f t="shared" si="54"/>
        <v>8076.78</v>
      </c>
      <c r="BL73" s="31">
        <f t="shared" si="54"/>
        <v>9676.2199999999993</v>
      </c>
      <c r="BM73" s="6">
        <f t="shared" ca="1" si="51"/>
        <v>5.0799999999999998E-2</v>
      </c>
      <c r="BN73" s="6">
        <f t="shared" ca="1" si="51"/>
        <v>5.0799999999999998E-2</v>
      </c>
      <c r="BO73" s="6">
        <f t="shared" ca="1" si="51"/>
        <v>5.0799999999999998E-2</v>
      </c>
      <c r="BP73" s="6">
        <f t="shared" ca="1" si="51"/>
        <v>5.0799999999999998E-2</v>
      </c>
      <c r="BQ73" s="6">
        <f t="shared" ca="1" si="51"/>
        <v>5.0799999999999998E-2</v>
      </c>
      <c r="BR73" s="6">
        <f t="shared" ca="1" si="51"/>
        <v>5.0799999999999998E-2</v>
      </c>
      <c r="BS73" s="6">
        <f t="shared" ca="1" si="51"/>
        <v>5.0799999999999998E-2</v>
      </c>
      <c r="BT73" s="6">
        <f t="shared" ca="1" si="51"/>
        <v>5.0799999999999998E-2</v>
      </c>
      <c r="BU73" s="6">
        <f t="shared" ca="1" si="51"/>
        <v>5.0799999999999998E-2</v>
      </c>
      <c r="BV73" s="6">
        <f t="shared" ca="1" si="51"/>
        <v>5.0799999999999998E-2</v>
      </c>
      <c r="BW73" s="6">
        <f t="shared" ca="1" si="51"/>
        <v>5.0799999999999998E-2</v>
      </c>
      <c r="BX73" s="6">
        <f t="shared" ca="1" si="51"/>
        <v>5.0799999999999998E-2</v>
      </c>
      <c r="BY73" s="31">
        <f t="shared" ca="1" si="43"/>
        <v>78142.990000000005</v>
      </c>
      <c r="BZ73" s="31">
        <f t="shared" ca="1" si="43"/>
        <v>66519.149999999994</v>
      </c>
      <c r="CA73" s="31">
        <f t="shared" ca="1" si="43"/>
        <v>55032.33</v>
      </c>
      <c r="CB73" s="31">
        <f t="shared" ca="1" si="43"/>
        <v>40339.43</v>
      </c>
      <c r="CC73" s="31">
        <f t="shared" ca="1" si="43"/>
        <v>232846.4</v>
      </c>
      <c r="CD73" s="31">
        <f t="shared" ca="1" si="43"/>
        <v>84490.18</v>
      </c>
      <c r="CE73" s="31">
        <f t="shared" ca="1" si="42"/>
        <v>59640.55</v>
      </c>
      <c r="CF73" s="31">
        <f t="shared" ca="1" si="42"/>
        <v>57900.86</v>
      </c>
      <c r="CG73" s="31">
        <f t="shared" ca="1" si="42"/>
        <v>54458.81</v>
      </c>
      <c r="CH73" s="31">
        <f t="shared" ca="1" si="42"/>
        <v>55553.93</v>
      </c>
      <c r="CI73" s="31">
        <f t="shared" ca="1" si="42"/>
        <v>85479.27</v>
      </c>
      <c r="CJ73" s="31">
        <f t="shared" ca="1" si="42"/>
        <v>102406.62</v>
      </c>
      <c r="CK73" s="32">
        <f t="shared" ca="1" si="39"/>
        <v>3076.5</v>
      </c>
      <c r="CL73" s="32">
        <f t="shared" ca="1" si="39"/>
        <v>2618.86</v>
      </c>
      <c r="CM73" s="32">
        <f t="shared" ca="1" si="39"/>
        <v>2166.63</v>
      </c>
      <c r="CN73" s="32">
        <f t="shared" ca="1" si="39"/>
        <v>1588.17</v>
      </c>
      <c r="CO73" s="32">
        <f t="shared" ca="1" si="39"/>
        <v>9167.18</v>
      </c>
      <c r="CP73" s="32">
        <f t="shared" ca="1" si="39"/>
        <v>3326.38</v>
      </c>
      <c r="CQ73" s="32">
        <f t="shared" ca="1" si="55"/>
        <v>2348.0500000000002</v>
      </c>
      <c r="CR73" s="32">
        <f t="shared" ca="1" si="55"/>
        <v>2279.56</v>
      </c>
      <c r="CS73" s="32">
        <f t="shared" ca="1" si="55"/>
        <v>2144.0500000000002</v>
      </c>
      <c r="CT73" s="32">
        <f t="shared" ca="1" si="55"/>
        <v>2187.16</v>
      </c>
      <c r="CU73" s="32">
        <f t="shared" ca="1" si="55"/>
        <v>3365.33</v>
      </c>
      <c r="CV73" s="32">
        <f t="shared" ca="1" si="55"/>
        <v>4031.76</v>
      </c>
      <c r="CW73" s="31">
        <f t="shared" ca="1" si="41"/>
        <v>-18458.969999999998</v>
      </c>
      <c r="CX73" s="31">
        <f t="shared" ca="1" si="41"/>
        <v>-15713.190000000011</v>
      </c>
      <c r="CY73" s="31">
        <f t="shared" ca="1" si="41"/>
        <v>-12999.760000000004</v>
      </c>
      <c r="CZ73" s="31">
        <f t="shared" ca="1" si="40"/>
        <v>-10084.850000000002</v>
      </c>
      <c r="DA73" s="31">
        <f t="shared" ca="1" si="40"/>
        <v>-58211.6</v>
      </c>
      <c r="DB73" s="31">
        <f t="shared" ca="1" si="40"/>
        <v>-21122.550000000007</v>
      </c>
      <c r="DC73" s="31">
        <f t="shared" ref="DC73:DH115" ca="1" si="56">CE73+CQ73-AU73-BG73</f>
        <v>-20310.66</v>
      </c>
      <c r="DD73" s="31">
        <f t="shared" ca="1" si="56"/>
        <v>-19718.22</v>
      </c>
      <c r="DE73" s="31">
        <f t="shared" ca="1" si="56"/>
        <v>-18546.009999999991</v>
      </c>
      <c r="DF73" s="31">
        <f t="shared" ca="1" si="56"/>
        <v>-20012.540000000005</v>
      </c>
      <c r="DG73" s="31">
        <f t="shared" ca="1" si="56"/>
        <v>-30792.719999999987</v>
      </c>
      <c r="DH73" s="31">
        <f t="shared" ca="1" si="56"/>
        <v>-36890.58</v>
      </c>
      <c r="DI73" s="32">
        <f t="shared" ca="1" si="48"/>
        <v>-922.95</v>
      </c>
      <c r="DJ73" s="32">
        <f t="shared" ca="1" si="48"/>
        <v>-785.66</v>
      </c>
      <c r="DK73" s="32">
        <f t="shared" ca="1" si="48"/>
        <v>-649.99</v>
      </c>
      <c r="DL73" s="32">
        <f t="shared" ca="1" si="44"/>
        <v>-504.24</v>
      </c>
      <c r="DM73" s="32">
        <f t="shared" ca="1" si="44"/>
        <v>-2910.58</v>
      </c>
      <c r="DN73" s="32">
        <f t="shared" ca="1" si="44"/>
        <v>-1056.1300000000001</v>
      </c>
      <c r="DO73" s="32">
        <f t="shared" ca="1" si="44"/>
        <v>-1015.53</v>
      </c>
      <c r="DP73" s="32">
        <f t="shared" ca="1" si="44"/>
        <v>-985.91</v>
      </c>
      <c r="DQ73" s="32">
        <f t="shared" ca="1" si="44"/>
        <v>-927.3</v>
      </c>
      <c r="DR73" s="32">
        <f t="shared" ca="1" si="44"/>
        <v>-1000.63</v>
      </c>
      <c r="DS73" s="32">
        <f t="shared" ca="1" si="44"/>
        <v>-1539.64</v>
      </c>
      <c r="DT73" s="32">
        <f t="shared" ca="1" si="44"/>
        <v>-1844.53</v>
      </c>
      <c r="DU73" s="31">
        <f t="shared" ca="1" si="49"/>
        <v>-5461.43</v>
      </c>
      <c r="DV73" s="31">
        <f t="shared" ca="1" si="49"/>
        <v>-4622.3500000000004</v>
      </c>
      <c r="DW73" s="31">
        <f t="shared" ca="1" si="49"/>
        <v>-3804.2</v>
      </c>
      <c r="DX73" s="31">
        <f t="shared" ca="1" si="45"/>
        <v>-2934.06</v>
      </c>
      <c r="DY73" s="31">
        <f t="shared" ca="1" si="45"/>
        <v>-16840.240000000002</v>
      </c>
      <c r="DZ73" s="31">
        <f t="shared" ca="1" si="45"/>
        <v>-6074.74</v>
      </c>
      <c r="EA73" s="31">
        <f t="shared" ca="1" si="45"/>
        <v>-5803.68</v>
      </c>
      <c r="EB73" s="31">
        <f t="shared" ca="1" si="45"/>
        <v>-5592.53</v>
      </c>
      <c r="EC73" s="31">
        <f t="shared" ca="1" si="45"/>
        <v>-5220.68</v>
      </c>
      <c r="ED73" s="31">
        <f t="shared" ca="1" si="45"/>
        <v>-5588.28</v>
      </c>
      <c r="EE73" s="31">
        <f t="shared" ca="1" si="45"/>
        <v>-8526.6</v>
      </c>
      <c r="EF73" s="31">
        <f t="shared" ca="1" si="45"/>
        <v>-10131.73</v>
      </c>
      <c r="EG73" s="32">
        <f t="shared" ca="1" si="50"/>
        <v>-24843.35</v>
      </c>
      <c r="EH73" s="32">
        <f t="shared" ca="1" si="50"/>
        <v>-21121.200000000012</v>
      </c>
      <c r="EI73" s="32">
        <f t="shared" ca="1" si="50"/>
        <v>-17453.950000000004</v>
      </c>
      <c r="EJ73" s="32">
        <f t="shared" ca="1" si="46"/>
        <v>-13523.150000000001</v>
      </c>
      <c r="EK73" s="32">
        <f t="shared" ca="1" si="46"/>
        <v>-77962.42</v>
      </c>
      <c r="EL73" s="32">
        <f t="shared" ca="1" si="46"/>
        <v>-28253.420000000006</v>
      </c>
      <c r="EM73" s="32">
        <f t="shared" ca="1" si="46"/>
        <v>-27129.87</v>
      </c>
      <c r="EN73" s="32">
        <f t="shared" ca="1" si="46"/>
        <v>-26296.66</v>
      </c>
      <c r="EO73" s="32">
        <f t="shared" ca="1" si="46"/>
        <v>-24693.989999999991</v>
      </c>
      <c r="EP73" s="32">
        <f t="shared" ca="1" si="46"/>
        <v>-26601.450000000004</v>
      </c>
      <c r="EQ73" s="32">
        <f t="shared" ca="1" si="46"/>
        <v>-40858.959999999985</v>
      </c>
      <c r="ER73" s="32">
        <f t="shared" ca="1" si="46"/>
        <v>-48866.84</v>
      </c>
    </row>
    <row r="74" spans="1:148" x14ac:dyDescent="0.25">
      <c r="A74" t="s">
        <v>440</v>
      </c>
      <c r="B74" s="1" t="s">
        <v>130</v>
      </c>
      <c r="C74" t="str">
        <f t="shared" ca="1" si="52"/>
        <v>KAN</v>
      </c>
      <c r="D74" t="str">
        <f t="shared" ca="1" si="53"/>
        <v>Kananaskis Hydro Facility</v>
      </c>
      <c r="E74" s="51">
        <v>6176.1004859000004</v>
      </c>
      <c r="F74" s="51">
        <v>4981.0645213999996</v>
      </c>
      <c r="G74" s="51">
        <v>5056.6730718999997</v>
      </c>
      <c r="H74" s="51">
        <v>4678.7589713999996</v>
      </c>
      <c r="I74" s="51">
        <v>7333.7417352000002</v>
      </c>
      <c r="J74" s="51">
        <v>11633.389088</v>
      </c>
      <c r="K74" s="51">
        <v>10874.7244125</v>
      </c>
      <c r="L74" s="51">
        <v>8670.0443188000008</v>
      </c>
      <c r="M74" s="51">
        <v>6094.8336052000004</v>
      </c>
      <c r="N74" s="51">
        <v>6587.4886312999997</v>
      </c>
      <c r="O74" s="51">
        <v>5039.0349956999999</v>
      </c>
      <c r="P74" s="51">
        <v>6216.7044746000001</v>
      </c>
      <c r="Q74" s="32">
        <v>276837.57</v>
      </c>
      <c r="R74" s="32">
        <v>224928.93</v>
      </c>
      <c r="S74" s="32">
        <v>191198.42</v>
      </c>
      <c r="T74" s="32">
        <v>255996.99</v>
      </c>
      <c r="U74" s="32">
        <v>942544.77</v>
      </c>
      <c r="V74" s="32">
        <v>683764.71</v>
      </c>
      <c r="W74" s="32">
        <v>428460.06</v>
      </c>
      <c r="X74" s="32">
        <v>336897.02</v>
      </c>
      <c r="Y74" s="32">
        <v>174310.32</v>
      </c>
      <c r="Z74" s="32">
        <v>204588.82</v>
      </c>
      <c r="AA74" s="32">
        <v>248691.12</v>
      </c>
      <c r="AB74" s="32">
        <v>404162.06</v>
      </c>
      <c r="AC74" s="2">
        <v>-1.02</v>
      </c>
      <c r="AD74" s="2">
        <v>-1.02</v>
      </c>
      <c r="AE74" s="2">
        <v>-1.02</v>
      </c>
      <c r="AF74" s="2">
        <v>-1.02</v>
      </c>
      <c r="AG74" s="2">
        <v>-1.02</v>
      </c>
      <c r="AH74" s="2">
        <v>-1.02</v>
      </c>
      <c r="AI74" s="2">
        <v>-1.02</v>
      </c>
      <c r="AJ74" s="2">
        <v>-1.02</v>
      </c>
      <c r="AK74" s="2">
        <v>-1.02</v>
      </c>
      <c r="AL74" s="2">
        <v>-1.02</v>
      </c>
      <c r="AM74" s="2">
        <v>-1.02</v>
      </c>
      <c r="AN74" s="2">
        <v>-1.02</v>
      </c>
      <c r="AO74" s="33">
        <v>-2823.74</v>
      </c>
      <c r="AP74" s="33">
        <v>-2294.2800000000002</v>
      </c>
      <c r="AQ74" s="33">
        <v>-1950.22</v>
      </c>
      <c r="AR74" s="33">
        <v>-2611.17</v>
      </c>
      <c r="AS74" s="33">
        <v>-9613.9599999999991</v>
      </c>
      <c r="AT74" s="33">
        <v>-6974.4</v>
      </c>
      <c r="AU74" s="33">
        <v>-4370.29</v>
      </c>
      <c r="AV74" s="33">
        <v>-3436.35</v>
      </c>
      <c r="AW74" s="33">
        <v>-1777.97</v>
      </c>
      <c r="AX74" s="33">
        <v>-2086.81</v>
      </c>
      <c r="AY74" s="33">
        <v>-2536.65</v>
      </c>
      <c r="AZ74" s="33">
        <v>-4122.45</v>
      </c>
      <c r="BA74" s="31">
        <f t="shared" si="38"/>
        <v>-415.26</v>
      </c>
      <c r="BB74" s="31">
        <f t="shared" si="38"/>
        <v>-337.39</v>
      </c>
      <c r="BC74" s="31">
        <f t="shared" si="38"/>
        <v>-286.8</v>
      </c>
      <c r="BD74" s="31">
        <f t="shared" si="38"/>
        <v>-204.8</v>
      </c>
      <c r="BE74" s="31">
        <f t="shared" si="38"/>
        <v>-754.04</v>
      </c>
      <c r="BF74" s="31">
        <f t="shared" si="38"/>
        <v>-547.01</v>
      </c>
      <c r="BG74" s="31">
        <f t="shared" si="54"/>
        <v>1628.15</v>
      </c>
      <c r="BH74" s="31">
        <f t="shared" si="54"/>
        <v>1280.21</v>
      </c>
      <c r="BI74" s="31">
        <f t="shared" si="54"/>
        <v>662.38</v>
      </c>
      <c r="BJ74" s="31">
        <f t="shared" si="54"/>
        <v>982.03</v>
      </c>
      <c r="BK74" s="31">
        <f t="shared" si="54"/>
        <v>1193.72</v>
      </c>
      <c r="BL74" s="31">
        <f t="shared" si="54"/>
        <v>1939.98</v>
      </c>
      <c r="BM74" s="6">
        <f t="shared" ca="1" si="51"/>
        <v>-4.9500000000000002E-2</v>
      </c>
      <c r="BN74" s="6">
        <f t="shared" ca="1" si="51"/>
        <v>-4.9500000000000002E-2</v>
      </c>
      <c r="BO74" s="6">
        <f t="shared" ca="1" si="51"/>
        <v>-4.9500000000000002E-2</v>
      </c>
      <c r="BP74" s="6">
        <f t="shared" ca="1" si="51"/>
        <v>-4.9500000000000002E-2</v>
      </c>
      <c r="BQ74" s="6">
        <f t="shared" ca="1" si="51"/>
        <v>-4.9500000000000002E-2</v>
      </c>
      <c r="BR74" s="6">
        <f t="shared" ca="1" si="51"/>
        <v>-4.9500000000000002E-2</v>
      </c>
      <c r="BS74" s="6">
        <f t="shared" ca="1" si="51"/>
        <v>-4.9500000000000002E-2</v>
      </c>
      <c r="BT74" s="6">
        <f t="shared" ca="1" si="51"/>
        <v>-4.9500000000000002E-2</v>
      </c>
      <c r="BU74" s="6">
        <f t="shared" ca="1" si="51"/>
        <v>-4.9500000000000002E-2</v>
      </c>
      <c r="BV74" s="6">
        <f t="shared" ca="1" si="51"/>
        <v>-4.9500000000000002E-2</v>
      </c>
      <c r="BW74" s="6">
        <f t="shared" ca="1" si="51"/>
        <v>-4.9500000000000002E-2</v>
      </c>
      <c r="BX74" s="6">
        <f t="shared" ca="1" si="51"/>
        <v>-4.9500000000000002E-2</v>
      </c>
      <c r="BY74" s="31">
        <f t="shared" ca="1" si="43"/>
        <v>-13703.46</v>
      </c>
      <c r="BZ74" s="31">
        <f t="shared" ca="1" si="43"/>
        <v>-11133.98</v>
      </c>
      <c r="CA74" s="31">
        <f t="shared" ca="1" si="43"/>
        <v>-9464.32</v>
      </c>
      <c r="CB74" s="31">
        <f t="shared" ca="1" si="43"/>
        <v>-12671.85</v>
      </c>
      <c r="CC74" s="31">
        <f t="shared" ca="1" si="43"/>
        <v>-46655.97</v>
      </c>
      <c r="CD74" s="31">
        <f t="shared" ca="1" si="43"/>
        <v>-33846.35</v>
      </c>
      <c r="CE74" s="31">
        <f t="shared" ca="1" si="42"/>
        <v>-21208.77</v>
      </c>
      <c r="CF74" s="31">
        <f t="shared" ca="1" si="42"/>
        <v>-16676.400000000001</v>
      </c>
      <c r="CG74" s="31">
        <f t="shared" ca="1" si="42"/>
        <v>-8628.36</v>
      </c>
      <c r="CH74" s="31">
        <f t="shared" ca="1" si="42"/>
        <v>-10127.15</v>
      </c>
      <c r="CI74" s="31">
        <f t="shared" ca="1" si="42"/>
        <v>-12310.21</v>
      </c>
      <c r="CJ74" s="31">
        <f t="shared" ca="1" si="42"/>
        <v>-20006.02</v>
      </c>
      <c r="CK74" s="32">
        <f t="shared" ca="1" si="39"/>
        <v>553.67999999999995</v>
      </c>
      <c r="CL74" s="32">
        <f t="shared" ca="1" si="39"/>
        <v>449.86</v>
      </c>
      <c r="CM74" s="32">
        <f t="shared" ca="1" si="39"/>
        <v>382.4</v>
      </c>
      <c r="CN74" s="32">
        <f t="shared" ca="1" si="39"/>
        <v>511.99</v>
      </c>
      <c r="CO74" s="32">
        <f t="shared" ca="1" si="39"/>
        <v>1885.09</v>
      </c>
      <c r="CP74" s="32">
        <f t="shared" ca="1" si="39"/>
        <v>1367.53</v>
      </c>
      <c r="CQ74" s="32">
        <f t="shared" ca="1" si="55"/>
        <v>856.92</v>
      </c>
      <c r="CR74" s="32">
        <f t="shared" ca="1" si="55"/>
        <v>673.79</v>
      </c>
      <c r="CS74" s="32">
        <f t="shared" ca="1" si="55"/>
        <v>348.62</v>
      </c>
      <c r="CT74" s="32">
        <f t="shared" ca="1" si="55"/>
        <v>409.18</v>
      </c>
      <c r="CU74" s="32">
        <f t="shared" ca="1" si="55"/>
        <v>497.38</v>
      </c>
      <c r="CV74" s="32">
        <f t="shared" ca="1" si="55"/>
        <v>808.32</v>
      </c>
      <c r="CW74" s="31">
        <f t="shared" ca="1" si="41"/>
        <v>-9910.7799999999988</v>
      </c>
      <c r="CX74" s="31">
        <f t="shared" ca="1" si="41"/>
        <v>-8052.449999999998</v>
      </c>
      <c r="CY74" s="31">
        <f t="shared" ca="1" si="41"/>
        <v>-6844.9</v>
      </c>
      <c r="CZ74" s="31">
        <f t="shared" ca="1" si="41"/>
        <v>-9343.8900000000012</v>
      </c>
      <c r="DA74" s="31">
        <f t="shared" ca="1" si="41"/>
        <v>-34402.880000000005</v>
      </c>
      <c r="DB74" s="31">
        <f t="shared" ca="1" si="41"/>
        <v>-24957.41</v>
      </c>
      <c r="DC74" s="31">
        <f t="shared" ca="1" si="56"/>
        <v>-17609.710000000003</v>
      </c>
      <c r="DD74" s="31">
        <f t="shared" ca="1" si="56"/>
        <v>-13846.470000000001</v>
      </c>
      <c r="DE74" s="31">
        <f t="shared" ca="1" si="56"/>
        <v>-7164.15</v>
      </c>
      <c r="DF74" s="31">
        <f t="shared" ca="1" si="56"/>
        <v>-8613.19</v>
      </c>
      <c r="DG74" s="31">
        <f t="shared" ca="1" si="56"/>
        <v>-10469.9</v>
      </c>
      <c r="DH74" s="31">
        <f t="shared" ca="1" si="56"/>
        <v>-17015.23</v>
      </c>
      <c r="DI74" s="32">
        <f t="shared" ca="1" si="48"/>
        <v>-495.54</v>
      </c>
      <c r="DJ74" s="32">
        <f t="shared" ca="1" si="48"/>
        <v>-402.62</v>
      </c>
      <c r="DK74" s="32">
        <f t="shared" ca="1" si="48"/>
        <v>-342.25</v>
      </c>
      <c r="DL74" s="32">
        <f t="shared" ca="1" si="44"/>
        <v>-467.19</v>
      </c>
      <c r="DM74" s="32">
        <f t="shared" ca="1" si="44"/>
        <v>-1720.14</v>
      </c>
      <c r="DN74" s="32">
        <f t="shared" ca="1" si="44"/>
        <v>-1247.8699999999999</v>
      </c>
      <c r="DO74" s="32">
        <f t="shared" ca="1" si="44"/>
        <v>-880.49</v>
      </c>
      <c r="DP74" s="32">
        <f t="shared" ca="1" si="44"/>
        <v>-692.32</v>
      </c>
      <c r="DQ74" s="32">
        <f t="shared" ca="1" si="44"/>
        <v>-358.21</v>
      </c>
      <c r="DR74" s="32">
        <f t="shared" ca="1" si="44"/>
        <v>-430.66</v>
      </c>
      <c r="DS74" s="32">
        <f t="shared" ca="1" si="44"/>
        <v>-523.5</v>
      </c>
      <c r="DT74" s="32">
        <f t="shared" ca="1" si="44"/>
        <v>-850.76</v>
      </c>
      <c r="DU74" s="31">
        <f t="shared" ca="1" si="49"/>
        <v>-2932.29</v>
      </c>
      <c r="DV74" s="31">
        <f t="shared" ca="1" si="49"/>
        <v>-2368.79</v>
      </c>
      <c r="DW74" s="31">
        <f t="shared" ca="1" si="49"/>
        <v>-2003.06</v>
      </c>
      <c r="DX74" s="31">
        <f t="shared" ca="1" si="45"/>
        <v>-2718.49</v>
      </c>
      <c r="DY74" s="31">
        <f t="shared" ca="1" si="45"/>
        <v>-9952.5300000000007</v>
      </c>
      <c r="DZ74" s="31">
        <f t="shared" ca="1" si="45"/>
        <v>-7177.62</v>
      </c>
      <c r="EA74" s="31">
        <f t="shared" ca="1" si="45"/>
        <v>-5031.8999999999996</v>
      </c>
      <c r="EB74" s="31">
        <f t="shared" ca="1" si="45"/>
        <v>-3927.17</v>
      </c>
      <c r="EC74" s="31">
        <f t="shared" ca="1" si="45"/>
        <v>-2016.7</v>
      </c>
      <c r="ED74" s="31">
        <f t="shared" ca="1" si="45"/>
        <v>-2405.14</v>
      </c>
      <c r="EE74" s="31">
        <f t="shared" ca="1" si="45"/>
        <v>-2899.15</v>
      </c>
      <c r="EF74" s="31">
        <f t="shared" ca="1" si="45"/>
        <v>-4673.1099999999997</v>
      </c>
      <c r="EG74" s="32">
        <f t="shared" ca="1" si="50"/>
        <v>-13338.61</v>
      </c>
      <c r="EH74" s="32">
        <f t="shared" ca="1" si="50"/>
        <v>-10823.859999999997</v>
      </c>
      <c r="EI74" s="32">
        <f t="shared" ca="1" si="50"/>
        <v>-9190.2099999999991</v>
      </c>
      <c r="EJ74" s="32">
        <f t="shared" ca="1" si="46"/>
        <v>-12529.570000000002</v>
      </c>
      <c r="EK74" s="32">
        <f t="shared" ca="1" si="46"/>
        <v>-46075.55</v>
      </c>
      <c r="EL74" s="32">
        <f t="shared" ca="1" si="46"/>
        <v>-33382.9</v>
      </c>
      <c r="EM74" s="32">
        <f t="shared" ca="1" si="46"/>
        <v>-23522.100000000006</v>
      </c>
      <c r="EN74" s="32">
        <f t="shared" ca="1" si="46"/>
        <v>-18465.96</v>
      </c>
      <c r="EO74" s="32">
        <f t="shared" ca="1" si="46"/>
        <v>-9539.06</v>
      </c>
      <c r="EP74" s="32">
        <f t="shared" ca="1" si="46"/>
        <v>-11448.99</v>
      </c>
      <c r="EQ74" s="32">
        <f t="shared" ca="1" si="46"/>
        <v>-13892.55</v>
      </c>
      <c r="ER74" s="32">
        <f t="shared" ca="1" si="46"/>
        <v>-22539.1</v>
      </c>
    </row>
    <row r="75" spans="1:148" x14ac:dyDescent="0.25">
      <c r="A75" t="s">
        <v>438</v>
      </c>
      <c r="B75" s="1" t="s">
        <v>63</v>
      </c>
      <c r="C75" t="str">
        <f t="shared" ca="1" si="52"/>
        <v>KH1</v>
      </c>
      <c r="D75" t="str">
        <f t="shared" ca="1" si="53"/>
        <v>Keephills #1</v>
      </c>
      <c r="E75" s="51">
        <v>278591.04261</v>
      </c>
      <c r="F75" s="51">
        <v>254360.61681000001</v>
      </c>
      <c r="G75" s="51">
        <v>269547.76579999999</v>
      </c>
      <c r="H75" s="51">
        <v>243796.82964899999</v>
      </c>
      <c r="I75" s="51">
        <v>219744.69693599999</v>
      </c>
      <c r="J75" s="51">
        <v>252557.35769</v>
      </c>
      <c r="K75" s="51">
        <v>273753.99103999999</v>
      </c>
      <c r="L75" s="51">
        <v>251861.078263</v>
      </c>
      <c r="M75" s="51">
        <v>266748.37936229998</v>
      </c>
      <c r="N75" s="51">
        <v>237132.18860610001</v>
      </c>
      <c r="O75" s="51">
        <v>270077.94295</v>
      </c>
      <c r="P75" s="51">
        <v>251567.772708</v>
      </c>
      <c r="Q75" s="32">
        <v>12143366.779999999</v>
      </c>
      <c r="R75" s="32">
        <v>11198033.77</v>
      </c>
      <c r="S75" s="32">
        <v>9485135.9000000004</v>
      </c>
      <c r="T75" s="32">
        <v>12367036.08</v>
      </c>
      <c r="U75" s="32">
        <v>33389158.010000002</v>
      </c>
      <c r="V75" s="32">
        <v>13568501.98</v>
      </c>
      <c r="W75" s="32">
        <v>10938081.390000001</v>
      </c>
      <c r="X75" s="32">
        <v>9692069.4900000002</v>
      </c>
      <c r="Y75" s="32">
        <v>7569649.7400000002</v>
      </c>
      <c r="Z75" s="32">
        <v>7366525.2199999997</v>
      </c>
      <c r="AA75" s="32">
        <v>13012206.220000001</v>
      </c>
      <c r="AB75" s="32">
        <v>12832344.92</v>
      </c>
      <c r="AC75" s="2">
        <v>5.36</v>
      </c>
      <c r="AD75" s="2">
        <v>5.36</v>
      </c>
      <c r="AE75" s="2">
        <v>5.36</v>
      </c>
      <c r="AF75" s="2">
        <v>5.36</v>
      </c>
      <c r="AG75" s="2">
        <v>5.36</v>
      </c>
      <c r="AH75" s="2">
        <v>5.36</v>
      </c>
      <c r="AI75" s="2">
        <v>5.36</v>
      </c>
      <c r="AJ75" s="2">
        <v>5.36</v>
      </c>
      <c r="AK75" s="2">
        <v>5.36</v>
      </c>
      <c r="AL75" s="2">
        <v>5.36</v>
      </c>
      <c r="AM75" s="2">
        <v>5.36</v>
      </c>
      <c r="AN75" s="2">
        <v>5.36</v>
      </c>
      <c r="AO75" s="33">
        <v>650884.46</v>
      </c>
      <c r="AP75" s="33">
        <v>600214.61</v>
      </c>
      <c r="AQ75" s="33">
        <v>508403.28</v>
      </c>
      <c r="AR75" s="33">
        <v>662873.13</v>
      </c>
      <c r="AS75" s="33">
        <v>1789658.87</v>
      </c>
      <c r="AT75" s="33">
        <v>727271.71</v>
      </c>
      <c r="AU75" s="33">
        <v>586281.16</v>
      </c>
      <c r="AV75" s="33">
        <v>519494.92</v>
      </c>
      <c r="AW75" s="33">
        <v>405733.23</v>
      </c>
      <c r="AX75" s="33">
        <v>394845.75</v>
      </c>
      <c r="AY75" s="33">
        <v>697454.25</v>
      </c>
      <c r="AZ75" s="33">
        <v>687813.69</v>
      </c>
      <c r="BA75" s="31">
        <f t="shared" si="38"/>
        <v>-18215.05</v>
      </c>
      <c r="BB75" s="31">
        <f t="shared" si="38"/>
        <v>-16797.05</v>
      </c>
      <c r="BC75" s="31">
        <f t="shared" si="38"/>
        <v>-14227.7</v>
      </c>
      <c r="BD75" s="31">
        <f t="shared" si="38"/>
        <v>-9893.6299999999992</v>
      </c>
      <c r="BE75" s="31">
        <f t="shared" si="38"/>
        <v>-26711.33</v>
      </c>
      <c r="BF75" s="31">
        <f t="shared" si="38"/>
        <v>-10854.8</v>
      </c>
      <c r="BG75" s="31">
        <f t="shared" si="54"/>
        <v>41564.71</v>
      </c>
      <c r="BH75" s="31">
        <f t="shared" si="54"/>
        <v>36829.86</v>
      </c>
      <c r="BI75" s="31">
        <f t="shared" si="54"/>
        <v>28764.67</v>
      </c>
      <c r="BJ75" s="31">
        <f t="shared" si="54"/>
        <v>35359.32</v>
      </c>
      <c r="BK75" s="31">
        <f t="shared" si="54"/>
        <v>62458.59</v>
      </c>
      <c r="BL75" s="31">
        <f t="shared" si="54"/>
        <v>61595.26</v>
      </c>
      <c r="BM75" s="6">
        <f t="shared" ca="1" si="51"/>
        <v>7.2800000000000004E-2</v>
      </c>
      <c r="BN75" s="6">
        <f t="shared" ca="1" si="51"/>
        <v>7.2800000000000004E-2</v>
      </c>
      <c r="BO75" s="6">
        <f t="shared" ca="1" si="51"/>
        <v>7.2800000000000004E-2</v>
      </c>
      <c r="BP75" s="6">
        <f t="shared" ca="1" si="51"/>
        <v>7.2800000000000004E-2</v>
      </c>
      <c r="BQ75" s="6">
        <f t="shared" ca="1" si="51"/>
        <v>7.2800000000000004E-2</v>
      </c>
      <c r="BR75" s="6">
        <f t="shared" ca="1" si="51"/>
        <v>7.2800000000000004E-2</v>
      </c>
      <c r="BS75" s="6">
        <f t="shared" ca="1" si="51"/>
        <v>7.2800000000000004E-2</v>
      </c>
      <c r="BT75" s="6">
        <f t="shared" ca="1" si="51"/>
        <v>7.2800000000000004E-2</v>
      </c>
      <c r="BU75" s="6">
        <f t="shared" ca="1" si="51"/>
        <v>7.2800000000000004E-2</v>
      </c>
      <c r="BV75" s="6">
        <f t="shared" ca="1" si="51"/>
        <v>7.2800000000000004E-2</v>
      </c>
      <c r="BW75" s="6">
        <f t="shared" ca="1" si="51"/>
        <v>7.2800000000000004E-2</v>
      </c>
      <c r="BX75" s="6">
        <f t="shared" ca="1" si="51"/>
        <v>7.2800000000000004E-2</v>
      </c>
      <c r="BY75" s="31">
        <f t="shared" ca="1" si="43"/>
        <v>884037.1</v>
      </c>
      <c r="BZ75" s="31">
        <f t="shared" ca="1" si="43"/>
        <v>815216.86</v>
      </c>
      <c r="CA75" s="31">
        <f t="shared" ca="1" si="43"/>
        <v>690517.89</v>
      </c>
      <c r="CB75" s="31">
        <f t="shared" ca="1" si="43"/>
        <v>900320.23</v>
      </c>
      <c r="CC75" s="31">
        <f t="shared" ca="1" si="43"/>
        <v>2430730.7000000002</v>
      </c>
      <c r="CD75" s="31">
        <f t="shared" ca="1" si="43"/>
        <v>987786.94</v>
      </c>
      <c r="CE75" s="31">
        <f t="shared" ca="1" si="42"/>
        <v>796292.33</v>
      </c>
      <c r="CF75" s="31">
        <f t="shared" ca="1" si="42"/>
        <v>705582.66</v>
      </c>
      <c r="CG75" s="31">
        <f t="shared" ca="1" si="42"/>
        <v>551070.5</v>
      </c>
      <c r="CH75" s="31">
        <f t="shared" ca="1" si="42"/>
        <v>536283.04</v>
      </c>
      <c r="CI75" s="31">
        <f t="shared" ca="1" si="42"/>
        <v>947288.61</v>
      </c>
      <c r="CJ75" s="31">
        <f t="shared" ca="1" si="42"/>
        <v>934194.71</v>
      </c>
      <c r="CK75" s="32">
        <f t="shared" ca="1" si="39"/>
        <v>24286.73</v>
      </c>
      <c r="CL75" s="32">
        <f t="shared" ca="1" si="39"/>
        <v>22396.07</v>
      </c>
      <c r="CM75" s="32">
        <f t="shared" ca="1" si="39"/>
        <v>18970.27</v>
      </c>
      <c r="CN75" s="32">
        <f t="shared" ca="1" si="39"/>
        <v>24734.07</v>
      </c>
      <c r="CO75" s="32">
        <f t="shared" ca="1" si="39"/>
        <v>66778.320000000007</v>
      </c>
      <c r="CP75" s="32">
        <f t="shared" ca="1" si="39"/>
        <v>27137</v>
      </c>
      <c r="CQ75" s="32">
        <f t="shared" ca="1" si="55"/>
        <v>21876.16</v>
      </c>
      <c r="CR75" s="32">
        <f t="shared" ca="1" si="55"/>
        <v>19384.14</v>
      </c>
      <c r="CS75" s="32">
        <f t="shared" ca="1" si="55"/>
        <v>15139.3</v>
      </c>
      <c r="CT75" s="32">
        <f t="shared" ca="1" si="55"/>
        <v>14733.05</v>
      </c>
      <c r="CU75" s="32">
        <f t="shared" ca="1" si="55"/>
        <v>26024.41</v>
      </c>
      <c r="CV75" s="32">
        <f t="shared" ca="1" si="55"/>
        <v>25664.69</v>
      </c>
      <c r="CW75" s="31">
        <f t="shared" ca="1" si="41"/>
        <v>275654.42</v>
      </c>
      <c r="CX75" s="31">
        <f t="shared" ca="1" si="41"/>
        <v>254195.36999999994</v>
      </c>
      <c r="CY75" s="31">
        <f t="shared" ca="1" si="41"/>
        <v>215312.58000000002</v>
      </c>
      <c r="CZ75" s="31">
        <f t="shared" ca="1" si="41"/>
        <v>272074.79999999993</v>
      </c>
      <c r="DA75" s="31">
        <f t="shared" ca="1" si="41"/>
        <v>734561.47999999986</v>
      </c>
      <c r="DB75" s="31">
        <f t="shared" ca="1" si="41"/>
        <v>298507.02999999997</v>
      </c>
      <c r="DC75" s="31">
        <f t="shared" ca="1" si="56"/>
        <v>190322.61999999997</v>
      </c>
      <c r="DD75" s="31">
        <f t="shared" ca="1" si="56"/>
        <v>168642.02000000008</v>
      </c>
      <c r="DE75" s="31">
        <f t="shared" ca="1" si="56"/>
        <v>131711.90000000008</v>
      </c>
      <c r="DF75" s="31">
        <f t="shared" ca="1" si="56"/>
        <v>120811.02000000008</v>
      </c>
      <c r="DG75" s="31">
        <f t="shared" ca="1" si="56"/>
        <v>213400.18000000002</v>
      </c>
      <c r="DH75" s="31">
        <f t="shared" ca="1" si="56"/>
        <v>210450.44999999995</v>
      </c>
      <c r="DI75" s="32">
        <f t="shared" ca="1" si="48"/>
        <v>13782.72</v>
      </c>
      <c r="DJ75" s="32">
        <f t="shared" ca="1" si="48"/>
        <v>12709.77</v>
      </c>
      <c r="DK75" s="32">
        <f t="shared" ca="1" si="48"/>
        <v>10765.63</v>
      </c>
      <c r="DL75" s="32">
        <f t="shared" ca="1" si="44"/>
        <v>13603.74</v>
      </c>
      <c r="DM75" s="32">
        <f t="shared" ca="1" si="44"/>
        <v>36728.07</v>
      </c>
      <c r="DN75" s="32">
        <f t="shared" ca="1" si="44"/>
        <v>14925.35</v>
      </c>
      <c r="DO75" s="32">
        <f t="shared" ca="1" si="44"/>
        <v>9516.1299999999992</v>
      </c>
      <c r="DP75" s="32">
        <f t="shared" ca="1" si="44"/>
        <v>8432.1</v>
      </c>
      <c r="DQ75" s="32">
        <f t="shared" ca="1" si="44"/>
        <v>6585.6</v>
      </c>
      <c r="DR75" s="32">
        <f t="shared" ca="1" si="44"/>
        <v>6040.55</v>
      </c>
      <c r="DS75" s="32">
        <f t="shared" ca="1" si="44"/>
        <v>10670.01</v>
      </c>
      <c r="DT75" s="32">
        <f t="shared" ca="1" si="44"/>
        <v>10522.52</v>
      </c>
      <c r="DU75" s="31">
        <f t="shared" ca="1" si="49"/>
        <v>81557.55</v>
      </c>
      <c r="DV75" s="31">
        <f t="shared" ca="1" si="49"/>
        <v>74776.7</v>
      </c>
      <c r="DW75" s="31">
        <f t="shared" ca="1" si="49"/>
        <v>63008.2</v>
      </c>
      <c r="DX75" s="31">
        <f t="shared" ca="1" si="45"/>
        <v>79156.710000000006</v>
      </c>
      <c r="DY75" s="31">
        <f t="shared" ca="1" si="45"/>
        <v>212503.84</v>
      </c>
      <c r="DZ75" s="31">
        <f t="shared" ca="1" si="45"/>
        <v>85849.08</v>
      </c>
      <c r="EA75" s="31">
        <f t="shared" ca="1" si="45"/>
        <v>54383.839999999997</v>
      </c>
      <c r="EB75" s="31">
        <f t="shared" ca="1" si="45"/>
        <v>47830.63</v>
      </c>
      <c r="EC75" s="31">
        <f t="shared" ca="1" si="45"/>
        <v>37076.76</v>
      </c>
      <c r="ED75" s="31">
        <f t="shared" ca="1" si="45"/>
        <v>33735.11</v>
      </c>
      <c r="EE75" s="31">
        <f t="shared" ca="1" si="45"/>
        <v>59091.16</v>
      </c>
      <c r="EF75" s="31">
        <f t="shared" ca="1" si="45"/>
        <v>57798.7</v>
      </c>
      <c r="EG75" s="32">
        <f t="shared" ca="1" si="50"/>
        <v>370994.68999999994</v>
      </c>
      <c r="EH75" s="32">
        <f t="shared" ca="1" si="50"/>
        <v>341681.83999999997</v>
      </c>
      <c r="EI75" s="32">
        <f t="shared" ca="1" si="50"/>
        <v>289086.41000000003</v>
      </c>
      <c r="EJ75" s="32">
        <f t="shared" ca="1" si="46"/>
        <v>364835.24999999994</v>
      </c>
      <c r="EK75" s="32">
        <f t="shared" ca="1" si="46"/>
        <v>983793.38999999978</v>
      </c>
      <c r="EL75" s="32">
        <f t="shared" ca="1" si="46"/>
        <v>399281.45999999996</v>
      </c>
      <c r="EM75" s="32">
        <f t="shared" ca="1" si="46"/>
        <v>254222.58999999997</v>
      </c>
      <c r="EN75" s="32">
        <f t="shared" ca="1" si="46"/>
        <v>224904.75000000009</v>
      </c>
      <c r="EO75" s="32">
        <f t="shared" ca="1" si="46"/>
        <v>175374.2600000001</v>
      </c>
      <c r="EP75" s="32">
        <f t="shared" ca="1" si="46"/>
        <v>160586.68000000008</v>
      </c>
      <c r="EQ75" s="32">
        <f t="shared" ca="1" si="46"/>
        <v>283161.35000000003</v>
      </c>
      <c r="ER75" s="32">
        <f t="shared" ca="1" si="46"/>
        <v>278771.66999999993</v>
      </c>
    </row>
    <row r="76" spans="1:148" x14ac:dyDescent="0.25">
      <c r="A76" t="s">
        <v>438</v>
      </c>
      <c r="B76" s="1" t="s">
        <v>64</v>
      </c>
      <c r="C76" t="str">
        <f t="shared" ca="1" si="52"/>
        <v>KH2</v>
      </c>
      <c r="D76" t="str">
        <f t="shared" ca="1" si="53"/>
        <v>Keephills #2</v>
      </c>
      <c r="E76" s="51">
        <v>249580.97033449999</v>
      </c>
      <c r="F76" s="51">
        <v>232519.94224599999</v>
      </c>
      <c r="G76" s="51">
        <v>274606.92699000001</v>
      </c>
      <c r="H76" s="51">
        <v>269341.84574999998</v>
      </c>
      <c r="I76" s="51">
        <v>224270.41745549999</v>
      </c>
      <c r="J76" s="51">
        <v>231614.597595</v>
      </c>
      <c r="K76" s="51">
        <v>238188.71006429999</v>
      </c>
      <c r="L76" s="51">
        <v>267633.27477000002</v>
      </c>
      <c r="M76" s="51">
        <v>253736.24748409999</v>
      </c>
      <c r="N76" s="51">
        <v>277348.52823</v>
      </c>
      <c r="O76" s="51">
        <v>264175.31690999999</v>
      </c>
      <c r="P76" s="51">
        <v>236053.8678831</v>
      </c>
      <c r="Q76" s="32">
        <v>10878193.220000001</v>
      </c>
      <c r="R76" s="32">
        <v>10162279.26</v>
      </c>
      <c r="S76" s="32">
        <v>9629075.7100000009</v>
      </c>
      <c r="T76" s="32">
        <v>13385291.57</v>
      </c>
      <c r="U76" s="32">
        <v>34052542.259999998</v>
      </c>
      <c r="V76" s="32">
        <v>11086581.029999999</v>
      </c>
      <c r="W76" s="32">
        <v>9799420.1699999999</v>
      </c>
      <c r="X76" s="32">
        <v>10359156.59</v>
      </c>
      <c r="Y76" s="32">
        <v>6929983.7800000003</v>
      </c>
      <c r="Z76" s="32">
        <v>8574844.4900000002</v>
      </c>
      <c r="AA76" s="32">
        <v>12628724.57</v>
      </c>
      <c r="AB76" s="32">
        <v>13251157.6</v>
      </c>
      <c r="AC76" s="2">
        <v>5.36</v>
      </c>
      <c r="AD76" s="2">
        <v>5.36</v>
      </c>
      <c r="AE76" s="2">
        <v>5.36</v>
      </c>
      <c r="AF76" s="2">
        <v>5.36</v>
      </c>
      <c r="AG76" s="2">
        <v>5.36</v>
      </c>
      <c r="AH76" s="2">
        <v>5.36</v>
      </c>
      <c r="AI76" s="2">
        <v>5.36</v>
      </c>
      <c r="AJ76" s="2">
        <v>5.36</v>
      </c>
      <c r="AK76" s="2">
        <v>5.36</v>
      </c>
      <c r="AL76" s="2">
        <v>5.36</v>
      </c>
      <c r="AM76" s="2">
        <v>5.36</v>
      </c>
      <c r="AN76" s="2">
        <v>5.36</v>
      </c>
      <c r="AO76" s="33">
        <v>583071.16</v>
      </c>
      <c r="AP76" s="33">
        <v>544698.17000000004</v>
      </c>
      <c r="AQ76" s="33">
        <v>516118.46</v>
      </c>
      <c r="AR76" s="33">
        <v>717451.63</v>
      </c>
      <c r="AS76" s="33">
        <v>1825216.27</v>
      </c>
      <c r="AT76" s="33">
        <v>594240.74</v>
      </c>
      <c r="AU76" s="33">
        <v>525248.92000000004</v>
      </c>
      <c r="AV76" s="33">
        <v>555250.79</v>
      </c>
      <c r="AW76" s="33">
        <v>371447.13</v>
      </c>
      <c r="AX76" s="33">
        <v>459611.66</v>
      </c>
      <c r="AY76" s="33">
        <v>676899.64</v>
      </c>
      <c r="AZ76" s="33">
        <v>710262.05</v>
      </c>
      <c r="BA76" s="31">
        <f t="shared" si="38"/>
        <v>-16317.29</v>
      </c>
      <c r="BB76" s="31">
        <f t="shared" si="38"/>
        <v>-15243.42</v>
      </c>
      <c r="BC76" s="31">
        <f t="shared" si="38"/>
        <v>-14443.61</v>
      </c>
      <c r="BD76" s="31">
        <f t="shared" si="38"/>
        <v>-10708.23</v>
      </c>
      <c r="BE76" s="31">
        <f t="shared" si="38"/>
        <v>-27242.03</v>
      </c>
      <c r="BF76" s="31">
        <f t="shared" si="38"/>
        <v>-8869.26</v>
      </c>
      <c r="BG76" s="31">
        <f t="shared" si="54"/>
        <v>37237.800000000003</v>
      </c>
      <c r="BH76" s="31">
        <f t="shared" si="54"/>
        <v>39364.800000000003</v>
      </c>
      <c r="BI76" s="31">
        <f t="shared" si="54"/>
        <v>26333.94</v>
      </c>
      <c r="BJ76" s="31">
        <f t="shared" si="54"/>
        <v>41159.25</v>
      </c>
      <c r="BK76" s="31">
        <f t="shared" si="54"/>
        <v>60617.88</v>
      </c>
      <c r="BL76" s="31">
        <f t="shared" si="54"/>
        <v>63605.56</v>
      </c>
      <c r="BM76" s="6">
        <f t="shared" ca="1" si="51"/>
        <v>7.2499999999999995E-2</v>
      </c>
      <c r="BN76" s="6">
        <f t="shared" ca="1" si="51"/>
        <v>7.2499999999999995E-2</v>
      </c>
      <c r="BO76" s="6">
        <f t="shared" ca="1" si="51"/>
        <v>7.2499999999999995E-2</v>
      </c>
      <c r="BP76" s="6">
        <f t="shared" ca="1" si="51"/>
        <v>7.2499999999999995E-2</v>
      </c>
      <c r="BQ76" s="6">
        <f t="shared" ca="1" si="51"/>
        <v>7.2499999999999995E-2</v>
      </c>
      <c r="BR76" s="6">
        <f t="shared" ca="1" si="51"/>
        <v>7.2499999999999995E-2</v>
      </c>
      <c r="BS76" s="6">
        <f t="shared" ca="1" si="51"/>
        <v>7.2499999999999995E-2</v>
      </c>
      <c r="BT76" s="6">
        <f t="shared" ca="1" si="51"/>
        <v>7.2499999999999995E-2</v>
      </c>
      <c r="BU76" s="6">
        <f t="shared" ca="1" si="51"/>
        <v>7.2499999999999995E-2</v>
      </c>
      <c r="BV76" s="6">
        <f t="shared" ca="1" si="51"/>
        <v>7.2499999999999995E-2</v>
      </c>
      <c r="BW76" s="6">
        <f t="shared" ca="1" si="51"/>
        <v>7.2499999999999995E-2</v>
      </c>
      <c r="BX76" s="6">
        <f t="shared" ca="1" si="51"/>
        <v>7.2499999999999995E-2</v>
      </c>
      <c r="BY76" s="31">
        <f t="shared" ca="1" si="43"/>
        <v>788669.01</v>
      </c>
      <c r="BZ76" s="31">
        <f t="shared" ca="1" si="43"/>
        <v>736765.25</v>
      </c>
      <c r="CA76" s="31">
        <f t="shared" ca="1" si="43"/>
        <v>698107.99</v>
      </c>
      <c r="CB76" s="31">
        <f t="shared" ca="1" si="43"/>
        <v>970433.64</v>
      </c>
      <c r="CC76" s="31">
        <f t="shared" ca="1" si="43"/>
        <v>2468809.31</v>
      </c>
      <c r="CD76" s="31">
        <f t="shared" ca="1" si="43"/>
        <v>803777.12</v>
      </c>
      <c r="CE76" s="31">
        <f t="shared" ca="1" si="42"/>
        <v>710457.96</v>
      </c>
      <c r="CF76" s="31">
        <f t="shared" ca="1" si="42"/>
        <v>751038.85</v>
      </c>
      <c r="CG76" s="31">
        <f t="shared" ca="1" si="42"/>
        <v>502423.82</v>
      </c>
      <c r="CH76" s="31">
        <f t="shared" ca="1" si="42"/>
        <v>621676.23</v>
      </c>
      <c r="CI76" s="31">
        <f t="shared" ca="1" si="42"/>
        <v>915582.53</v>
      </c>
      <c r="CJ76" s="31">
        <f t="shared" ca="1" si="42"/>
        <v>960708.93</v>
      </c>
      <c r="CK76" s="32">
        <f t="shared" ca="1" si="39"/>
        <v>21756.39</v>
      </c>
      <c r="CL76" s="32">
        <f t="shared" ca="1" si="39"/>
        <v>20324.560000000001</v>
      </c>
      <c r="CM76" s="32">
        <f t="shared" ca="1" si="39"/>
        <v>19258.150000000001</v>
      </c>
      <c r="CN76" s="32">
        <f t="shared" ca="1" si="39"/>
        <v>26770.58</v>
      </c>
      <c r="CO76" s="32">
        <f t="shared" ca="1" si="39"/>
        <v>68105.08</v>
      </c>
      <c r="CP76" s="32">
        <f t="shared" ca="1" si="39"/>
        <v>22173.16</v>
      </c>
      <c r="CQ76" s="32">
        <f t="shared" ca="1" si="55"/>
        <v>19598.84</v>
      </c>
      <c r="CR76" s="32">
        <f t="shared" ca="1" si="55"/>
        <v>20718.310000000001</v>
      </c>
      <c r="CS76" s="32">
        <f t="shared" ca="1" si="55"/>
        <v>13859.97</v>
      </c>
      <c r="CT76" s="32">
        <f t="shared" ca="1" si="55"/>
        <v>17149.689999999999</v>
      </c>
      <c r="CU76" s="32">
        <f t="shared" ca="1" si="55"/>
        <v>25257.45</v>
      </c>
      <c r="CV76" s="32">
        <f t="shared" ca="1" si="55"/>
        <v>26502.32</v>
      </c>
      <c r="CW76" s="31">
        <f t="shared" ca="1" si="41"/>
        <v>243671.53</v>
      </c>
      <c r="CX76" s="31">
        <f t="shared" ca="1" si="41"/>
        <v>227635.06000000003</v>
      </c>
      <c r="CY76" s="31">
        <f t="shared" ca="1" si="41"/>
        <v>215691.28999999998</v>
      </c>
      <c r="CZ76" s="31">
        <f t="shared" ca="1" si="41"/>
        <v>290460.81999999995</v>
      </c>
      <c r="DA76" s="31">
        <f t="shared" ca="1" si="41"/>
        <v>738940.15000000014</v>
      </c>
      <c r="DB76" s="31">
        <f t="shared" ca="1" si="41"/>
        <v>240578.80000000005</v>
      </c>
      <c r="DC76" s="31">
        <f t="shared" ca="1" si="56"/>
        <v>167570.0799999999</v>
      </c>
      <c r="DD76" s="31">
        <f t="shared" ca="1" si="56"/>
        <v>177141.57</v>
      </c>
      <c r="DE76" s="31">
        <f t="shared" ca="1" si="56"/>
        <v>118502.71999999997</v>
      </c>
      <c r="DF76" s="31">
        <f t="shared" ca="1" si="56"/>
        <v>138055.00999999995</v>
      </c>
      <c r="DG76" s="31">
        <f t="shared" ca="1" si="56"/>
        <v>203322.45999999996</v>
      </c>
      <c r="DH76" s="31">
        <f t="shared" ca="1" si="56"/>
        <v>213343.63999999996</v>
      </c>
      <c r="DI76" s="32">
        <f t="shared" ca="1" si="48"/>
        <v>12183.58</v>
      </c>
      <c r="DJ76" s="32">
        <f t="shared" ca="1" si="48"/>
        <v>11381.75</v>
      </c>
      <c r="DK76" s="32">
        <f t="shared" ca="1" si="48"/>
        <v>10784.56</v>
      </c>
      <c r="DL76" s="32">
        <f t="shared" ca="1" si="44"/>
        <v>14523.04</v>
      </c>
      <c r="DM76" s="32">
        <f t="shared" ca="1" si="44"/>
        <v>36947.01</v>
      </c>
      <c r="DN76" s="32">
        <f t="shared" ca="1" si="44"/>
        <v>12028.94</v>
      </c>
      <c r="DO76" s="32">
        <f t="shared" ca="1" si="44"/>
        <v>8378.5</v>
      </c>
      <c r="DP76" s="32">
        <f t="shared" ca="1" si="44"/>
        <v>8857.08</v>
      </c>
      <c r="DQ76" s="32">
        <f t="shared" ca="1" si="44"/>
        <v>5925.14</v>
      </c>
      <c r="DR76" s="32">
        <f t="shared" ca="1" si="44"/>
        <v>6902.75</v>
      </c>
      <c r="DS76" s="32">
        <f t="shared" ca="1" si="44"/>
        <v>10166.120000000001</v>
      </c>
      <c r="DT76" s="32">
        <f t="shared" ca="1" si="44"/>
        <v>10667.18</v>
      </c>
      <c r="DU76" s="31">
        <f t="shared" ca="1" si="49"/>
        <v>72094.81</v>
      </c>
      <c r="DV76" s="31">
        <f t="shared" ca="1" si="49"/>
        <v>66963.45</v>
      </c>
      <c r="DW76" s="31">
        <f t="shared" ca="1" si="49"/>
        <v>63119.02</v>
      </c>
      <c r="DX76" s="31">
        <f t="shared" ca="1" si="45"/>
        <v>84505.89</v>
      </c>
      <c r="DY76" s="31">
        <f t="shared" ca="1" si="45"/>
        <v>213770.56</v>
      </c>
      <c r="DZ76" s="31">
        <f t="shared" ca="1" si="45"/>
        <v>69189.22</v>
      </c>
      <c r="EA76" s="31">
        <f t="shared" ca="1" si="45"/>
        <v>47882.400000000001</v>
      </c>
      <c r="EB76" s="31">
        <f t="shared" ca="1" si="45"/>
        <v>50241.29</v>
      </c>
      <c r="EC76" s="31">
        <f t="shared" ca="1" si="45"/>
        <v>33358.39</v>
      </c>
      <c r="ED76" s="31">
        <f t="shared" ca="1" si="45"/>
        <v>38550.300000000003</v>
      </c>
      <c r="EE76" s="31">
        <f t="shared" ca="1" si="45"/>
        <v>56300.61</v>
      </c>
      <c r="EF76" s="31">
        <f t="shared" ca="1" si="45"/>
        <v>58593.29</v>
      </c>
      <c r="EG76" s="32">
        <f t="shared" ca="1" si="50"/>
        <v>327949.92</v>
      </c>
      <c r="EH76" s="32">
        <f t="shared" ca="1" si="50"/>
        <v>305980.26</v>
      </c>
      <c r="EI76" s="32">
        <f t="shared" ca="1" si="50"/>
        <v>289594.87</v>
      </c>
      <c r="EJ76" s="32">
        <f t="shared" ca="1" si="46"/>
        <v>389489.74999999994</v>
      </c>
      <c r="EK76" s="32">
        <f t="shared" ca="1" si="46"/>
        <v>989657.7200000002</v>
      </c>
      <c r="EL76" s="32">
        <f t="shared" ca="1" si="46"/>
        <v>321796.96000000008</v>
      </c>
      <c r="EM76" s="32">
        <f t="shared" ca="1" si="46"/>
        <v>223830.97999999989</v>
      </c>
      <c r="EN76" s="32">
        <f t="shared" ca="1" si="46"/>
        <v>236239.94</v>
      </c>
      <c r="EO76" s="32">
        <f t="shared" ca="1" si="46"/>
        <v>157786.24999999997</v>
      </c>
      <c r="EP76" s="32">
        <f t="shared" ca="1" si="46"/>
        <v>183508.05999999994</v>
      </c>
      <c r="EQ76" s="32">
        <f t="shared" ca="1" si="46"/>
        <v>269789.18999999994</v>
      </c>
      <c r="ER76" s="32">
        <f t="shared" ca="1" si="46"/>
        <v>282604.10999999993</v>
      </c>
    </row>
    <row r="77" spans="1:148" x14ac:dyDescent="0.25">
      <c r="A77" t="s">
        <v>458</v>
      </c>
      <c r="B77" s="1" t="s">
        <v>88</v>
      </c>
      <c r="C77" t="str">
        <f t="shared" ca="1" si="52"/>
        <v>KHW1</v>
      </c>
      <c r="D77" t="str">
        <f t="shared" ca="1" si="53"/>
        <v>Kettles Hill Wind Facility</v>
      </c>
      <c r="E77" s="51">
        <v>14777.6947384</v>
      </c>
      <c r="F77" s="51">
        <v>13936.7637211</v>
      </c>
      <c r="G77" s="51">
        <v>22850.517703699999</v>
      </c>
      <c r="H77" s="51">
        <v>14248.889554699999</v>
      </c>
      <c r="I77" s="51">
        <v>9678.0294113</v>
      </c>
      <c r="J77" s="51">
        <v>10417.6802174</v>
      </c>
      <c r="K77" s="51">
        <v>12221.528469000001</v>
      </c>
      <c r="L77" s="51">
        <v>10873.266839</v>
      </c>
      <c r="M77" s="51">
        <v>9947.7072208000009</v>
      </c>
      <c r="N77" s="51">
        <v>19524.998234899998</v>
      </c>
      <c r="O77" s="51">
        <v>17013.851773499999</v>
      </c>
      <c r="P77" s="51">
        <v>15951.198544299999</v>
      </c>
      <c r="Q77" s="32">
        <v>581585.18000000005</v>
      </c>
      <c r="R77" s="32">
        <v>571775.46</v>
      </c>
      <c r="S77" s="32">
        <v>683766.53</v>
      </c>
      <c r="T77" s="32">
        <v>645154.27</v>
      </c>
      <c r="U77" s="32">
        <v>659952.53</v>
      </c>
      <c r="V77" s="32">
        <v>363069.25</v>
      </c>
      <c r="W77" s="32">
        <v>424402.41</v>
      </c>
      <c r="X77" s="32">
        <v>395830.79</v>
      </c>
      <c r="Y77" s="32">
        <v>255174.58</v>
      </c>
      <c r="Z77" s="32">
        <v>548055.01</v>
      </c>
      <c r="AA77" s="32">
        <v>538303.6</v>
      </c>
      <c r="AB77" s="32">
        <v>815192.52</v>
      </c>
      <c r="AC77" s="2">
        <v>2.57</v>
      </c>
      <c r="AD77" s="2">
        <v>2.57</v>
      </c>
      <c r="AE77" s="2">
        <v>2.57</v>
      </c>
      <c r="AF77" s="2">
        <v>2.57</v>
      </c>
      <c r="AG77" s="2">
        <v>2.57</v>
      </c>
      <c r="AH77" s="2">
        <v>2.57</v>
      </c>
      <c r="AI77" s="2">
        <v>2.57</v>
      </c>
      <c r="AJ77" s="2">
        <v>2.57</v>
      </c>
      <c r="AK77" s="2">
        <v>2.57</v>
      </c>
      <c r="AL77" s="2">
        <v>2.57</v>
      </c>
      <c r="AM77" s="2">
        <v>2.57</v>
      </c>
      <c r="AN77" s="2">
        <v>2.57</v>
      </c>
      <c r="AO77" s="33">
        <v>14946.74</v>
      </c>
      <c r="AP77" s="33">
        <v>14694.63</v>
      </c>
      <c r="AQ77" s="33">
        <v>17572.8</v>
      </c>
      <c r="AR77" s="33">
        <v>16580.46</v>
      </c>
      <c r="AS77" s="33">
        <v>16960.78</v>
      </c>
      <c r="AT77" s="33">
        <v>9330.8799999999992</v>
      </c>
      <c r="AU77" s="33">
        <v>10907.14</v>
      </c>
      <c r="AV77" s="33">
        <v>10172.85</v>
      </c>
      <c r="AW77" s="33">
        <v>6557.99</v>
      </c>
      <c r="AX77" s="33">
        <v>14085.01</v>
      </c>
      <c r="AY77" s="33">
        <v>13834.4</v>
      </c>
      <c r="AZ77" s="33">
        <v>20950.45</v>
      </c>
      <c r="BA77" s="31">
        <f t="shared" si="38"/>
        <v>-872.38</v>
      </c>
      <c r="BB77" s="31">
        <f t="shared" si="38"/>
        <v>-857.66</v>
      </c>
      <c r="BC77" s="31">
        <f t="shared" si="38"/>
        <v>-1025.6500000000001</v>
      </c>
      <c r="BD77" s="31">
        <f t="shared" si="38"/>
        <v>-516.12</v>
      </c>
      <c r="BE77" s="31">
        <f t="shared" si="38"/>
        <v>-527.96</v>
      </c>
      <c r="BF77" s="31">
        <f t="shared" si="38"/>
        <v>-290.45999999999998</v>
      </c>
      <c r="BG77" s="31">
        <f t="shared" si="54"/>
        <v>1612.73</v>
      </c>
      <c r="BH77" s="31">
        <f t="shared" si="54"/>
        <v>1504.16</v>
      </c>
      <c r="BI77" s="31">
        <f t="shared" si="54"/>
        <v>969.66</v>
      </c>
      <c r="BJ77" s="31">
        <f t="shared" si="54"/>
        <v>2630.66</v>
      </c>
      <c r="BK77" s="31">
        <f t="shared" si="54"/>
        <v>2583.86</v>
      </c>
      <c r="BL77" s="31">
        <f t="shared" si="54"/>
        <v>3912.92</v>
      </c>
      <c r="BM77" s="6">
        <f t="shared" ca="1" si="51"/>
        <v>2.47E-2</v>
      </c>
      <c r="BN77" s="6">
        <f t="shared" ca="1" si="51"/>
        <v>2.47E-2</v>
      </c>
      <c r="BO77" s="6">
        <f t="shared" ca="1" si="51"/>
        <v>2.47E-2</v>
      </c>
      <c r="BP77" s="6">
        <f t="shared" ca="1" si="51"/>
        <v>2.47E-2</v>
      </c>
      <c r="BQ77" s="6">
        <f t="shared" ca="1" si="51"/>
        <v>2.47E-2</v>
      </c>
      <c r="BR77" s="6">
        <f t="shared" ca="1" si="51"/>
        <v>2.47E-2</v>
      </c>
      <c r="BS77" s="6">
        <f t="shared" ca="1" si="51"/>
        <v>2.47E-2</v>
      </c>
      <c r="BT77" s="6">
        <f t="shared" ca="1" si="51"/>
        <v>2.47E-2</v>
      </c>
      <c r="BU77" s="6">
        <f t="shared" ca="1" si="51"/>
        <v>2.47E-2</v>
      </c>
      <c r="BV77" s="6">
        <f t="shared" ca="1" si="51"/>
        <v>2.47E-2</v>
      </c>
      <c r="BW77" s="6">
        <f t="shared" ca="1" si="51"/>
        <v>2.47E-2</v>
      </c>
      <c r="BX77" s="6">
        <f t="shared" ca="1" si="51"/>
        <v>2.47E-2</v>
      </c>
      <c r="BY77" s="31">
        <f t="shared" ca="1" si="43"/>
        <v>14365.15</v>
      </c>
      <c r="BZ77" s="31">
        <f t="shared" ca="1" si="43"/>
        <v>14122.85</v>
      </c>
      <c r="CA77" s="31">
        <f t="shared" ca="1" si="43"/>
        <v>16889.03</v>
      </c>
      <c r="CB77" s="31">
        <f t="shared" ca="1" si="43"/>
        <v>15935.31</v>
      </c>
      <c r="CC77" s="31">
        <f t="shared" ca="1" si="43"/>
        <v>16300.83</v>
      </c>
      <c r="CD77" s="31">
        <f t="shared" ca="1" si="43"/>
        <v>8967.81</v>
      </c>
      <c r="CE77" s="31">
        <f t="shared" ca="1" si="42"/>
        <v>10482.74</v>
      </c>
      <c r="CF77" s="31">
        <f t="shared" ca="1" si="42"/>
        <v>9777.02</v>
      </c>
      <c r="CG77" s="31">
        <f t="shared" ca="1" si="42"/>
        <v>6302.81</v>
      </c>
      <c r="CH77" s="31">
        <f t="shared" ca="1" si="42"/>
        <v>13536.96</v>
      </c>
      <c r="CI77" s="31">
        <f t="shared" ca="1" si="42"/>
        <v>13296.1</v>
      </c>
      <c r="CJ77" s="31">
        <f t="shared" ca="1" si="42"/>
        <v>20135.259999999998</v>
      </c>
      <c r="CK77" s="32">
        <f t="shared" ca="1" si="39"/>
        <v>1163.17</v>
      </c>
      <c r="CL77" s="32">
        <f t="shared" ca="1" si="39"/>
        <v>1143.55</v>
      </c>
      <c r="CM77" s="32">
        <f t="shared" ca="1" si="39"/>
        <v>1367.53</v>
      </c>
      <c r="CN77" s="32">
        <f t="shared" ca="1" si="39"/>
        <v>1290.31</v>
      </c>
      <c r="CO77" s="32">
        <f t="shared" ca="1" si="39"/>
        <v>1319.91</v>
      </c>
      <c r="CP77" s="32">
        <f t="shared" ca="1" si="39"/>
        <v>726.14</v>
      </c>
      <c r="CQ77" s="32">
        <f t="shared" ca="1" si="55"/>
        <v>848.8</v>
      </c>
      <c r="CR77" s="32">
        <f t="shared" ca="1" si="55"/>
        <v>791.66</v>
      </c>
      <c r="CS77" s="32">
        <f t="shared" ca="1" si="55"/>
        <v>510.35</v>
      </c>
      <c r="CT77" s="32">
        <f t="shared" ca="1" si="55"/>
        <v>1096.1099999999999</v>
      </c>
      <c r="CU77" s="32">
        <f t="shared" ca="1" si="55"/>
        <v>1076.6099999999999</v>
      </c>
      <c r="CV77" s="32">
        <f t="shared" ca="1" si="55"/>
        <v>1630.39</v>
      </c>
      <c r="CW77" s="31">
        <f t="shared" ca="1" si="41"/>
        <v>1453.96</v>
      </c>
      <c r="CX77" s="31">
        <f t="shared" ca="1" si="41"/>
        <v>1429.4300000000003</v>
      </c>
      <c r="CY77" s="31">
        <f t="shared" ca="1" si="41"/>
        <v>1709.4099999999985</v>
      </c>
      <c r="CZ77" s="31">
        <f t="shared" ca="1" si="41"/>
        <v>1161.2799999999997</v>
      </c>
      <c r="DA77" s="31">
        <f t="shared" ca="1" si="41"/>
        <v>1187.9200000000028</v>
      </c>
      <c r="DB77" s="31">
        <f t="shared" ca="1" si="41"/>
        <v>653.52999999999975</v>
      </c>
      <c r="DC77" s="31">
        <f t="shared" ca="1" si="56"/>
        <v>-1188.3300000000004</v>
      </c>
      <c r="DD77" s="31">
        <f t="shared" ca="1" si="56"/>
        <v>-1108.3300000000002</v>
      </c>
      <c r="DE77" s="31">
        <f t="shared" ca="1" si="56"/>
        <v>-714.48999999999899</v>
      </c>
      <c r="DF77" s="31">
        <f t="shared" ca="1" si="56"/>
        <v>-2082.6000000000004</v>
      </c>
      <c r="DG77" s="31">
        <f t="shared" ca="1" si="56"/>
        <v>-2045.5499999999988</v>
      </c>
      <c r="DH77" s="31">
        <f t="shared" ca="1" si="56"/>
        <v>-3097.720000000003</v>
      </c>
      <c r="DI77" s="32">
        <f t="shared" ca="1" si="48"/>
        <v>72.7</v>
      </c>
      <c r="DJ77" s="32">
        <f t="shared" ca="1" si="48"/>
        <v>71.47</v>
      </c>
      <c r="DK77" s="32">
        <f t="shared" ca="1" si="48"/>
        <v>85.47</v>
      </c>
      <c r="DL77" s="32">
        <f t="shared" ca="1" si="44"/>
        <v>58.06</v>
      </c>
      <c r="DM77" s="32">
        <f t="shared" ca="1" si="44"/>
        <v>59.4</v>
      </c>
      <c r="DN77" s="32">
        <f t="shared" ca="1" si="44"/>
        <v>32.68</v>
      </c>
      <c r="DO77" s="32">
        <f t="shared" ca="1" si="44"/>
        <v>-59.42</v>
      </c>
      <c r="DP77" s="32">
        <f t="shared" ca="1" si="44"/>
        <v>-55.42</v>
      </c>
      <c r="DQ77" s="32">
        <f t="shared" ca="1" si="44"/>
        <v>-35.72</v>
      </c>
      <c r="DR77" s="32">
        <f t="shared" ca="1" si="44"/>
        <v>-104.13</v>
      </c>
      <c r="DS77" s="32">
        <f t="shared" ca="1" si="44"/>
        <v>-102.28</v>
      </c>
      <c r="DT77" s="32">
        <f t="shared" ca="1" si="44"/>
        <v>-154.88999999999999</v>
      </c>
      <c r="DU77" s="31">
        <f t="shared" ca="1" si="49"/>
        <v>430.18</v>
      </c>
      <c r="DV77" s="31">
        <f t="shared" ca="1" si="49"/>
        <v>420.5</v>
      </c>
      <c r="DW77" s="31">
        <f t="shared" ca="1" si="49"/>
        <v>500.23</v>
      </c>
      <c r="DX77" s="31">
        <f t="shared" ca="1" si="45"/>
        <v>337.86</v>
      </c>
      <c r="DY77" s="31">
        <f t="shared" ca="1" si="45"/>
        <v>343.66</v>
      </c>
      <c r="DZ77" s="31">
        <f t="shared" ca="1" si="45"/>
        <v>187.95</v>
      </c>
      <c r="EA77" s="31">
        <f t="shared" ca="1" si="45"/>
        <v>-339.56</v>
      </c>
      <c r="EB77" s="31">
        <f t="shared" ca="1" si="45"/>
        <v>-314.35000000000002</v>
      </c>
      <c r="EC77" s="31">
        <f t="shared" ca="1" si="45"/>
        <v>-201.13</v>
      </c>
      <c r="ED77" s="31">
        <f t="shared" ca="1" si="45"/>
        <v>-581.54</v>
      </c>
      <c r="EE77" s="31">
        <f t="shared" ca="1" si="45"/>
        <v>-566.41999999999996</v>
      </c>
      <c r="EF77" s="31">
        <f t="shared" ca="1" si="45"/>
        <v>-850.77</v>
      </c>
      <c r="EG77" s="32">
        <f t="shared" ca="1" si="50"/>
        <v>1956.8400000000001</v>
      </c>
      <c r="EH77" s="32">
        <f t="shared" ca="1" si="50"/>
        <v>1921.4000000000003</v>
      </c>
      <c r="EI77" s="32">
        <f t="shared" ca="1" si="50"/>
        <v>2295.1099999999988</v>
      </c>
      <c r="EJ77" s="32">
        <f t="shared" ca="1" si="46"/>
        <v>1557.1999999999998</v>
      </c>
      <c r="EK77" s="32">
        <f t="shared" ca="1" si="46"/>
        <v>1590.980000000003</v>
      </c>
      <c r="EL77" s="32">
        <f t="shared" ca="1" si="46"/>
        <v>874.15999999999963</v>
      </c>
      <c r="EM77" s="32">
        <f t="shared" ca="1" si="46"/>
        <v>-1587.3100000000004</v>
      </c>
      <c r="EN77" s="32">
        <f t="shared" ca="1" si="46"/>
        <v>-1478.1000000000004</v>
      </c>
      <c r="EO77" s="32">
        <f t="shared" ca="1" si="46"/>
        <v>-951.33999999999901</v>
      </c>
      <c r="EP77" s="32">
        <f t="shared" ca="1" si="46"/>
        <v>-2768.2700000000004</v>
      </c>
      <c r="EQ77" s="32">
        <f t="shared" ca="1" si="46"/>
        <v>-2714.2499999999991</v>
      </c>
      <c r="ER77" s="32">
        <f t="shared" ca="1" si="46"/>
        <v>-4103.3800000000028</v>
      </c>
    </row>
    <row r="78" spans="1:148" x14ac:dyDescent="0.25">
      <c r="A78" t="s">
        <v>459</v>
      </c>
      <c r="B78" s="1" t="s">
        <v>90</v>
      </c>
      <c r="C78" t="str">
        <f t="shared" ca="1" si="52"/>
        <v>SPCIMP</v>
      </c>
      <c r="D78" t="str">
        <f t="shared" ca="1" si="53"/>
        <v>Alberta-Saskatchewan Intertie - Import</v>
      </c>
      <c r="E78" s="51">
        <v>2536</v>
      </c>
      <c r="F78" s="51">
        <v>1178</v>
      </c>
      <c r="G78" s="51">
        <v>1116</v>
      </c>
      <c r="I78" s="51">
        <v>36</v>
      </c>
      <c r="J78" s="51">
        <v>3481</v>
      </c>
      <c r="L78" s="51">
        <v>931</v>
      </c>
      <c r="M78" s="51">
        <v>104</v>
      </c>
      <c r="N78" s="51">
        <v>8902</v>
      </c>
      <c r="O78" s="51">
        <v>1627</v>
      </c>
      <c r="P78" s="51">
        <v>1727</v>
      </c>
      <c r="Q78" s="32">
        <v>110971.05</v>
      </c>
      <c r="R78" s="32">
        <v>44153.82</v>
      </c>
      <c r="S78" s="32">
        <v>38621.120000000003</v>
      </c>
      <c r="T78" s="32"/>
      <c r="U78" s="32">
        <v>817.92</v>
      </c>
      <c r="V78" s="32">
        <v>105862.21</v>
      </c>
      <c r="W78" s="32"/>
      <c r="X78" s="32">
        <v>23966.080000000002</v>
      </c>
      <c r="Y78" s="32">
        <v>2664.24</v>
      </c>
      <c r="Z78" s="32">
        <v>237299.7</v>
      </c>
      <c r="AA78" s="32">
        <v>39008.980000000003</v>
      </c>
      <c r="AB78" s="32">
        <v>47607.3</v>
      </c>
      <c r="AC78" s="2">
        <v>4.28</v>
      </c>
      <c r="AD78" s="2">
        <v>4.28</v>
      </c>
      <c r="AE78" s="2">
        <v>4.28</v>
      </c>
      <c r="AG78" s="2">
        <v>4.28</v>
      </c>
      <c r="AH78" s="2">
        <v>4.28</v>
      </c>
      <c r="AJ78" s="2">
        <v>4.28</v>
      </c>
      <c r="AK78" s="2">
        <v>4.28</v>
      </c>
      <c r="AL78" s="2">
        <v>4.28</v>
      </c>
      <c r="AM78" s="2">
        <v>4.28</v>
      </c>
      <c r="AN78" s="2">
        <v>4.28</v>
      </c>
      <c r="AO78" s="33">
        <v>4749.5600000000004</v>
      </c>
      <c r="AP78" s="33">
        <v>1889.78</v>
      </c>
      <c r="AQ78" s="33">
        <v>1652.98</v>
      </c>
      <c r="AR78" s="33"/>
      <c r="AS78" s="33">
        <v>35.01</v>
      </c>
      <c r="AT78" s="33">
        <v>4530.8999999999996</v>
      </c>
      <c r="AU78" s="33"/>
      <c r="AV78" s="33">
        <v>1025.75</v>
      </c>
      <c r="AW78" s="33">
        <v>114.03</v>
      </c>
      <c r="AX78" s="33">
        <v>10156.43</v>
      </c>
      <c r="AY78" s="33">
        <v>1669.58</v>
      </c>
      <c r="AZ78" s="33">
        <v>2037.59</v>
      </c>
      <c r="BA78" s="31">
        <f t="shared" si="38"/>
        <v>-166.46</v>
      </c>
      <c r="BB78" s="31">
        <f t="shared" si="38"/>
        <v>-66.23</v>
      </c>
      <c r="BC78" s="31">
        <f t="shared" si="38"/>
        <v>-57.93</v>
      </c>
      <c r="BD78" s="31">
        <f t="shared" si="38"/>
        <v>0</v>
      </c>
      <c r="BE78" s="31">
        <f t="shared" si="38"/>
        <v>-0.65</v>
      </c>
      <c r="BF78" s="31">
        <f t="shared" si="38"/>
        <v>-84.69</v>
      </c>
      <c r="BG78" s="31">
        <f t="shared" si="54"/>
        <v>0</v>
      </c>
      <c r="BH78" s="31">
        <f t="shared" si="54"/>
        <v>91.07</v>
      </c>
      <c r="BI78" s="31">
        <f t="shared" si="54"/>
        <v>10.119999999999999</v>
      </c>
      <c r="BJ78" s="31">
        <f t="shared" si="54"/>
        <v>1139.04</v>
      </c>
      <c r="BK78" s="31">
        <f t="shared" si="54"/>
        <v>187.24</v>
      </c>
      <c r="BL78" s="31">
        <f t="shared" si="54"/>
        <v>228.52</v>
      </c>
      <c r="BM78" s="6">
        <f t="shared" ca="1" si="51"/>
        <v>7.7999999999999996E-3</v>
      </c>
      <c r="BN78" s="6">
        <f t="shared" ca="1" si="51"/>
        <v>7.7999999999999996E-3</v>
      </c>
      <c r="BO78" s="6">
        <f t="shared" ca="1" si="51"/>
        <v>7.7999999999999996E-3</v>
      </c>
      <c r="BP78" s="6">
        <f t="shared" ca="1" si="51"/>
        <v>7.7999999999999996E-3</v>
      </c>
      <c r="BQ78" s="6">
        <f t="shared" ca="1" si="51"/>
        <v>7.7999999999999996E-3</v>
      </c>
      <c r="BR78" s="6">
        <f t="shared" ca="1" si="51"/>
        <v>7.7999999999999996E-3</v>
      </c>
      <c r="BS78" s="6">
        <f t="shared" ca="1" si="51"/>
        <v>7.7999999999999996E-3</v>
      </c>
      <c r="BT78" s="6">
        <f t="shared" ca="1" si="51"/>
        <v>7.7999999999999996E-3</v>
      </c>
      <c r="BU78" s="6">
        <f t="shared" ca="1" si="51"/>
        <v>7.7999999999999996E-3</v>
      </c>
      <c r="BV78" s="6">
        <f t="shared" ca="1" si="51"/>
        <v>7.7999999999999996E-3</v>
      </c>
      <c r="BW78" s="6">
        <f t="shared" ca="1" si="51"/>
        <v>7.7999999999999996E-3</v>
      </c>
      <c r="BX78" s="6">
        <f t="shared" ca="1" si="51"/>
        <v>7.7999999999999996E-3</v>
      </c>
      <c r="BY78" s="31">
        <f t="shared" ca="1" si="43"/>
        <v>865.57</v>
      </c>
      <c r="BZ78" s="31">
        <f t="shared" ca="1" si="43"/>
        <v>344.4</v>
      </c>
      <c r="CA78" s="31">
        <f t="shared" ca="1" si="43"/>
        <v>301.24</v>
      </c>
      <c r="CB78" s="31">
        <f t="shared" ca="1" si="43"/>
        <v>0</v>
      </c>
      <c r="CC78" s="31">
        <f t="shared" ca="1" si="43"/>
        <v>6.38</v>
      </c>
      <c r="CD78" s="31">
        <f t="shared" ca="1" si="43"/>
        <v>825.73</v>
      </c>
      <c r="CE78" s="31">
        <f t="shared" ca="1" si="42"/>
        <v>0</v>
      </c>
      <c r="CF78" s="31">
        <f t="shared" ca="1" si="42"/>
        <v>186.94</v>
      </c>
      <c r="CG78" s="31">
        <f t="shared" ca="1" si="42"/>
        <v>20.78</v>
      </c>
      <c r="CH78" s="31">
        <f t="shared" ca="1" si="42"/>
        <v>1850.94</v>
      </c>
      <c r="CI78" s="31">
        <f t="shared" ca="1" si="42"/>
        <v>304.27</v>
      </c>
      <c r="CJ78" s="31">
        <f t="shared" ca="1" si="42"/>
        <v>371.34</v>
      </c>
      <c r="CK78" s="32">
        <f t="shared" ca="1" si="39"/>
        <v>221.94</v>
      </c>
      <c r="CL78" s="32">
        <f t="shared" ca="1" si="39"/>
        <v>88.31</v>
      </c>
      <c r="CM78" s="32">
        <f t="shared" ca="1" si="39"/>
        <v>77.239999999999995</v>
      </c>
      <c r="CN78" s="32">
        <f t="shared" ca="1" si="39"/>
        <v>0</v>
      </c>
      <c r="CO78" s="32">
        <f t="shared" ca="1" si="39"/>
        <v>1.64</v>
      </c>
      <c r="CP78" s="32">
        <f t="shared" ca="1" si="39"/>
        <v>211.72</v>
      </c>
      <c r="CQ78" s="32">
        <f t="shared" ca="1" si="55"/>
        <v>0</v>
      </c>
      <c r="CR78" s="32">
        <f t="shared" ca="1" si="55"/>
        <v>47.93</v>
      </c>
      <c r="CS78" s="32">
        <f t="shared" ca="1" si="55"/>
        <v>5.33</v>
      </c>
      <c r="CT78" s="32">
        <f t="shared" ca="1" si="55"/>
        <v>474.6</v>
      </c>
      <c r="CU78" s="32">
        <f t="shared" ca="1" si="55"/>
        <v>78.02</v>
      </c>
      <c r="CV78" s="32">
        <f t="shared" ca="1" si="55"/>
        <v>95.21</v>
      </c>
      <c r="CW78" s="31">
        <f t="shared" ca="1" si="41"/>
        <v>-3495.59</v>
      </c>
      <c r="CX78" s="31">
        <f t="shared" ca="1" si="41"/>
        <v>-1390.84</v>
      </c>
      <c r="CY78" s="31">
        <f t="shared" ca="1" si="41"/>
        <v>-1216.57</v>
      </c>
      <c r="CZ78" s="31">
        <f t="shared" ca="1" si="41"/>
        <v>0</v>
      </c>
      <c r="DA78" s="31">
        <f t="shared" ca="1" si="41"/>
        <v>-26.34</v>
      </c>
      <c r="DB78" s="31">
        <f t="shared" ca="1" si="41"/>
        <v>-3408.7599999999998</v>
      </c>
      <c r="DC78" s="31">
        <f t="shared" ca="1" si="56"/>
        <v>0</v>
      </c>
      <c r="DD78" s="31">
        <f t="shared" ca="1" si="56"/>
        <v>-881.95</v>
      </c>
      <c r="DE78" s="31">
        <f t="shared" ca="1" si="56"/>
        <v>-98.04</v>
      </c>
      <c r="DF78" s="31">
        <f t="shared" ca="1" si="56"/>
        <v>-8969.93</v>
      </c>
      <c r="DG78" s="31">
        <f t="shared" ca="1" si="56"/>
        <v>-1474.53</v>
      </c>
      <c r="DH78" s="31">
        <f t="shared" ca="1" si="56"/>
        <v>-1799.56</v>
      </c>
      <c r="DI78" s="32">
        <f t="shared" ca="1" si="48"/>
        <v>-174.78</v>
      </c>
      <c r="DJ78" s="32">
        <f t="shared" ca="1" si="48"/>
        <v>-69.540000000000006</v>
      </c>
      <c r="DK78" s="32">
        <f t="shared" ca="1" si="48"/>
        <v>-60.83</v>
      </c>
      <c r="DL78" s="32">
        <f t="shared" ca="1" si="44"/>
        <v>0</v>
      </c>
      <c r="DM78" s="32">
        <f t="shared" ca="1" si="44"/>
        <v>-1.32</v>
      </c>
      <c r="DN78" s="32">
        <f t="shared" ca="1" si="44"/>
        <v>-170.44</v>
      </c>
      <c r="DO78" s="32">
        <f t="shared" ca="1" si="44"/>
        <v>0</v>
      </c>
      <c r="DP78" s="32">
        <f t="shared" ca="1" si="44"/>
        <v>-44.1</v>
      </c>
      <c r="DQ78" s="32">
        <f t="shared" ca="1" si="44"/>
        <v>-4.9000000000000004</v>
      </c>
      <c r="DR78" s="32">
        <f t="shared" ca="1" si="44"/>
        <v>-448.5</v>
      </c>
      <c r="DS78" s="32">
        <f t="shared" ca="1" si="44"/>
        <v>-73.73</v>
      </c>
      <c r="DT78" s="32">
        <f t="shared" ca="1" si="44"/>
        <v>-89.98</v>
      </c>
      <c r="DU78" s="31">
        <f t="shared" ca="1" si="49"/>
        <v>-1034.24</v>
      </c>
      <c r="DV78" s="31">
        <f t="shared" ca="1" si="49"/>
        <v>-409.14</v>
      </c>
      <c r="DW78" s="31">
        <f t="shared" ca="1" si="49"/>
        <v>-356.01</v>
      </c>
      <c r="DX78" s="31">
        <f t="shared" ca="1" si="45"/>
        <v>0</v>
      </c>
      <c r="DY78" s="31">
        <f t="shared" ca="1" si="45"/>
        <v>-7.62</v>
      </c>
      <c r="DZ78" s="31">
        <f t="shared" ca="1" si="45"/>
        <v>-980.34</v>
      </c>
      <c r="EA78" s="31">
        <f t="shared" ca="1" si="45"/>
        <v>0</v>
      </c>
      <c r="EB78" s="31">
        <f t="shared" ca="1" si="45"/>
        <v>-250.14</v>
      </c>
      <c r="EC78" s="31">
        <f t="shared" ca="1" si="45"/>
        <v>-27.6</v>
      </c>
      <c r="ED78" s="31">
        <f t="shared" ca="1" si="45"/>
        <v>-2504.75</v>
      </c>
      <c r="EE78" s="31">
        <f t="shared" ca="1" si="45"/>
        <v>-408.3</v>
      </c>
      <c r="EF78" s="31">
        <f t="shared" ca="1" si="45"/>
        <v>-494.24</v>
      </c>
      <c r="EG78" s="32">
        <f t="shared" ca="1" si="50"/>
        <v>-4704.6100000000006</v>
      </c>
      <c r="EH78" s="32">
        <f t="shared" ca="1" si="50"/>
        <v>-1869.52</v>
      </c>
      <c r="EI78" s="32">
        <f t="shared" ca="1" si="50"/>
        <v>-1633.4099999999999</v>
      </c>
      <c r="EJ78" s="32">
        <f t="shared" ca="1" si="46"/>
        <v>0</v>
      </c>
      <c r="EK78" s="32">
        <f t="shared" ca="1" si="46"/>
        <v>-35.28</v>
      </c>
      <c r="EL78" s="32">
        <f t="shared" ca="1" si="46"/>
        <v>-4559.54</v>
      </c>
      <c r="EM78" s="32">
        <f t="shared" ca="1" si="46"/>
        <v>0</v>
      </c>
      <c r="EN78" s="32">
        <f t="shared" ca="1" si="46"/>
        <v>-1176.19</v>
      </c>
      <c r="EO78" s="32">
        <f t="shared" ca="1" si="46"/>
        <v>-130.54000000000002</v>
      </c>
      <c r="EP78" s="32">
        <f t="shared" ca="1" si="46"/>
        <v>-11923.18</v>
      </c>
      <c r="EQ78" s="32">
        <f t="shared" ca="1" si="46"/>
        <v>-1956.56</v>
      </c>
      <c r="ER78" s="32">
        <f t="shared" ca="1" si="46"/>
        <v>-2383.7799999999997</v>
      </c>
    </row>
    <row r="79" spans="1:148" x14ac:dyDescent="0.25">
      <c r="A79" t="s">
        <v>460</v>
      </c>
      <c r="B79" s="1" t="s">
        <v>91</v>
      </c>
      <c r="C79" t="str">
        <f t="shared" ca="1" si="52"/>
        <v>MEG1</v>
      </c>
      <c r="D79" t="str">
        <f t="shared" ca="1" si="53"/>
        <v>MEG Christina Lake Industrial System</v>
      </c>
      <c r="E79" s="51">
        <v>60162.167399999998</v>
      </c>
      <c r="F79" s="51">
        <v>50240.092799999999</v>
      </c>
      <c r="G79" s="51">
        <v>53014.209000000003</v>
      </c>
      <c r="H79" s="51">
        <v>51663.404999999999</v>
      </c>
      <c r="I79" s="51">
        <v>49779.38</v>
      </c>
      <c r="J79" s="51">
        <v>48476.486799999999</v>
      </c>
      <c r="K79" s="51">
        <v>47893.68</v>
      </c>
      <c r="L79" s="51">
        <v>48965.093999999997</v>
      </c>
      <c r="M79" s="51">
        <v>11782.62</v>
      </c>
      <c r="N79" s="51">
        <v>51417.21</v>
      </c>
      <c r="O79" s="51">
        <v>56500.734799999998</v>
      </c>
      <c r="P79" s="51">
        <v>55317.48</v>
      </c>
      <c r="Q79" s="32">
        <v>2621634.64</v>
      </c>
      <c r="R79" s="32">
        <v>2186947.63</v>
      </c>
      <c r="S79" s="32">
        <v>1819284.9</v>
      </c>
      <c r="T79" s="32">
        <v>2538490.1800000002</v>
      </c>
      <c r="U79" s="32">
        <v>6470942.2400000002</v>
      </c>
      <c r="V79" s="32">
        <v>2732105.55</v>
      </c>
      <c r="W79" s="32">
        <v>1749106.07</v>
      </c>
      <c r="X79" s="32">
        <v>1878400.09</v>
      </c>
      <c r="Y79" s="32">
        <v>298806.28000000003</v>
      </c>
      <c r="Z79" s="32">
        <v>1560211.27</v>
      </c>
      <c r="AA79" s="32">
        <v>2788004.22</v>
      </c>
      <c r="AB79" s="32">
        <v>2905250.75</v>
      </c>
      <c r="AC79" s="2">
        <v>5.33</v>
      </c>
      <c r="AD79" s="2">
        <v>5.33</v>
      </c>
      <c r="AE79" s="2">
        <v>5.33</v>
      </c>
      <c r="AF79" s="2">
        <v>5.33</v>
      </c>
      <c r="AG79" s="2">
        <v>5.33</v>
      </c>
      <c r="AH79" s="2">
        <v>5.33</v>
      </c>
      <c r="AI79" s="2">
        <v>5.33</v>
      </c>
      <c r="AJ79" s="2">
        <v>5.33</v>
      </c>
      <c r="AK79" s="2">
        <v>5.33</v>
      </c>
      <c r="AL79" s="2">
        <v>5.33</v>
      </c>
      <c r="AM79" s="2">
        <v>5.33</v>
      </c>
      <c r="AN79" s="2">
        <v>5.33</v>
      </c>
      <c r="AO79" s="33">
        <v>139733.13</v>
      </c>
      <c r="AP79" s="33">
        <v>116564.31</v>
      </c>
      <c r="AQ79" s="33">
        <v>96967.89</v>
      </c>
      <c r="AR79" s="33">
        <v>135301.53</v>
      </c>
      <c r="AS79" s="33">
        <v>344901.22</v>
      </c>
      <c r="AT79" s="33">
        <v>145621.23000000001</v>
      </c>
      <c r="AU79" s="33">
        <v>93227.35</v>
      </c>
      <c r="AV79" s="33">
        <v>100118.72</v>
      </c>
      <c r="AW79" s="33">
        <v>15926.37</v>
      </c>
      <c r="AX79" s="33">
        <v>83159.259999999995</v>
      </c>
      <c r="AY79" s="33">
        <v>148600.62</v>
      </c>
      <c r="AZ79" s="33">
        <v>154849.87</v>
      </c>
      <c r="BA79" s="31">
        <f t="shared" si="38"/>
        <v>-3932.45</v>
      </c>
      <c r="BB79" s="31">
        <f t="shared" si="38"/>
        <v>-3280.42</v>
      </c>
      <c r="BC79" s="31">
        <f t="shared" si="38"/>
        <v>-2728.93</v>
      </c>
      <c r="BD79" s="31">
        <f t="shared" si="38"/>
        <v>-2030.79</v>
      </c>
      <c r="BE79" s="31">
        <f t="shared" si="38"/>
        <v>-5176.75</v>
      </c>
      <c r="BF79" s="31">
        <f t="shared" si="38"/>
        <v>-2185.6799999999998</v>
      </c>
      <c r="BG79" s="31">
        <f t="shared" si="54"/>
        <v>6646.6</v>
      </c>
      <c r="BH79" s="31">
        <f t="shared" si="54"/>
        <v>7137.92</v>
      </c>
      <c r="BI79" s="31">
        <f t="shared" si="54"/>
        <v>1135.46</v>
      </c>
      <c r="BJ79" s="31">
        <f t="shared" si="54"/>
        <v>7489.01</v>
      </c>
      <c r="BK79" s="31">
        <f t="shared" si="54"/>
        <v>13382.42</v>
      </c>
      <c r="BL79" s="31">
        <f t="shared" si="54"/>
        <v>13945.2</v>
      </c>
      <c r="BM79" s="6">
        <f t="shared" ca="1" si="51"/>
        <v>6.9900000000000004E-2</v>
      </c>
      <c r="BN79" s="6">
        <f t="shared" ca="1" si="51"/>
        <v>6.9900000000000004E-2</v>
      </c>
      <c r="BO79" s="6">
        <f t="shared" ca="1" si="51"/>
        <v>6.9900000000000004E-2</v>
      </c>
      <c r="BP79" s="6">
        <f t="shared" ca="1" si="51"/>
        <v>6.9900000000000004E-2</v>
      </c>
      <c r="BQ79" s="6">
        <f t="shared" ca="1" si="51"/>
        <v>6.9900000000000004E-2</v>
      </c>
      <c r="BR79" s="6">
        <f t="shared" ca="1" si="51"/>
        <v>6.9900000000000004E-2</v>
      </c>
      <c r="BS79" s="6">
        <f t="shared" ca="1" si="51"/>
        <v>6.9900000000000004E-2</v>
      </c>
      <c r="BT79" s="6">
        <f t="shared" ca="1" si="51"/>
        <v>6.9900000000000004E-2</v>
      </c>
      <c r="BU79" s="6">
        <f t="shared" ca="1" si="51"/>
        <v>6.9900000000000004E-2</v>
      </c>
      <c r="BV79" s="6">
        <f t="shared" ca="1" si="51"/>
        <v>6.9900000000000004E-2</v>
      </c>
      <c r="BW79" s="6">
        <f t="shared" ca="1" si="51"/>
        <v>6.9900000000000004E-2</v>
      </c>
      <c r="BX79" s="6">
        <f t="shared" ca="1" si="51"/>
        <v>6.9900000000000004E-2</v>
      </c>
      <c r="BY79" s="31">
        <f t="shared" ca="1" si="43"/>
        <v>183252.26</v>
      </c>
      <c r="BZ79" s="31">
        <f t="shared" ca="1" si="43"/>
        <v>152867.64000000001</v>
      </c>
      <c r="CA79" s="31">
        <f t="shared" ca="1" si="43"/>
        <v>127168.01</v>
      </c>
      <c r="CB79" s="31">
        <f t="shared" ca="1" si="43"/>
        <v>177440.46</v>
      </c>
      <c r="CC79" s="31">
        <f t="shared" ca="1" si="43"/>
        <v>452318.86</v>
      </c>
      <c r="CD79" s="31">
        <f t="shared" ca="1" si="43"/>
        <v>190974.18</v>
      </c>
      <c r="CE79" s="31">
        <f t="shared" ca="1" si="42"/>
        <v>122262.51</v>
      </c>
      <c r="CF79" s="31">
        <f t="shared" ca="1" si="42"/>
        <v>131300.17000000001</v>
      </c>
      <c r="CG79" s="31">
        <f t="shared" ca="1" si="42"/>
        <v>20886.560000000001</v>
      </c>
      <c r="CH79" s="31">
        <f t="shared" ca="1" si="42"/>
        <v>109058.77</v>
      </c>
      <c r="CI79" s="31">
        <f t="shared" ca="1" si="42"/>
        <v>194881.49</v>
      </c>
      <c r="CJ79" s="31">
        <f t="shared" ca="1" si="42"/>
        <v>203077.03</v>
      </c>
      <c r="CK79" s="32">
        <f t="shared" ca="1" si="39"/>
        <v>5243.27</v>
      </c>
      <c r="CL79" s="32">
        <f t="shared" ca="1" si="39"/>
        <v>4373.8999999999996</v>
      </c>
      <c r="CM79" s="32">
        <f t="shared" ca="1" si="39"/>
        <v>3638.57</v>
      </c>
      <c r="CN79" s="32">
        <f t="shared" ca="1" si="39"/>
        <v>5076.9799999999996</v>
      </c>
      <c r="CO79" s="32">
        <f t="shared" ca="1" si="39"/>
        <v>12941.88</v>
      </c>
      <c r="CP79" s="32">
        <f t="shared" ca="1" si="39"/>
        <v>5464.21</v>
      </c>
      <c r="CQ79" s="32">
        <f t="shared" ca="1" si="55"/>
        <v>3498.21</v>
      </c>
      <c r="CR79" s="32">
        <f t="shared" ca="1" si="55"/>
        <v>3756.8</v>
      </c>
      <c r="CS79" s="32">
        <f t="shared" ca="1" si="55"/>
        <v>597.61</v>
      </c>
      <c r="CT79" s="32">
        <f t="shared" ca="1" si="55"/>
        <v>3120.42</v>
      </c>
      <c r="CU79" s="32">
        <f t="shared" ca="1" si="55"/>
        <v>5576.01</v>
      </c>
      <c r="CV79" s="32">
        <f t="shared" ca="1" si="55"/>
        <v>5810.5</v>
      </c>
      <c r="CW79" s="31">
        <f t="shared" ca="1" si="41"/>
        <v>52694.849999999991</v>
      </c>
      <c r="CX79" s="31">
        <f t="shared" ca="1" si="41"/>
        <v>43957.650000000009</v>
      </c>
      <c r="CY79" s="31">
        <f t="shared" ca="1" si="41"/>
        <v>36567.620000000003</v>
      </c>
      <c r="CZ79" s="31">
        <f t="shared" ca="1" si="41"/>
        <v>49246.700000000004</v>
      </c>
      <c r="DA79" s="31">
        <f t="shared" ca="1" si="41"/>
        <v>125536.27000000002</v>
      </c>
      <c r="DB79" s="31">
        <f t="shared" ca="1" si="41"/>
        <v>53002.839999999975</v>
      </c>
      <c r="DC79" s="31">
        <f t="shared" ca="1" si="56"/>
        <v>25886.769999999997</v>
      </c>
      <c r="DD79" s="31">
        <f t="shared" ca="1" si="56"/>
        <v>27800.33</v>
      </c>
      <c r="DE79" s="31">
        <f t="shared" ca="1" si="56"/>
        <v>4422.3400000000011</v>
      </c>
      <c r="DF79" s="31">
        <f t="shared" ca="1" si="56"/>
        <v>21530.920000000006</v>
      </c>
      <c r="DG79" s="31">
        <f t="shared" ca="1" si="56"/>
        <v>38474.460000000006</v>
      </c>
      <c r="DH79" s="31">
        <f t="shared" ca="1" si="56"/>
        <v>40092.460000000006</v>
      </c>
      <c r="DI79" s="32">
        <f t="shared" ca="1" si="48"/>
        <v>2634.74</v>
      </c>
      <c r="DJ79" s="32">
        <f t="shared" ca="1" si="48"/>
        <v>2197.88</v>
      </c>
      <c r="DK79" s="32">
        <f t="shared" ca="1" si="48"/>
        <v>1828.38</v>
      </c>
      <c r="DL79" s="32">
        <f t="shared" ca="1" si="44"/>
        <v>2462.34</v>
      </c>
      <c r="DM79" s="32">
        <f t="shared" ca="1" si="44"/>
        <v>6276.81</v>
      </c>
      <c r="DN79" s="32">
        <f t="shared" ca="1" si="44"/>
        <v>2650.14</v>
      </c>
      <c r="DO79" s="32">
        <f t="shared" ca="1" si="44"/>
        <v>1294.3399999999999</v>
      </c>
      <c r="DP79" s="32">
        <f t="shared" ca="1" si="44"/>
        <v>1390.02</v>
      </c>
      <c r="DQ79" s="32">
        <f t="shared" ca="1" si="44"/>
        <v>221.12</v>
      </c>
      <c r="DR79" s="32">
        <f t="shared" ca="1" si="44"/>
        <v>1076.55</v>
      </c>
      <c r="DS79" s="32">
        <f t="shared" ca="1" si="44"/>
        <v>1923.72</v>
      </c>
      <c r="DT79" s="32">
        <f t="shared" ca="1" si="44"/>
        <v>2004.62</v>
      </c>
      <c r="DU79" s="31">
        <f t="shared" ca="1" si="49"/>
        <v>15590.76</v>
      </c>
      <c r="DV79" s="31">
        <f t="shared" ca="1" si="49"/>
        <v>12931.03</v>
      </c>
      <c r="DW79" s="31">
        <f t="shared" ca="1" si="49"/>
        <v>10701</v>
      </c>
      <c r="DX79" s="31">
        <f t="shared" ca="1" si="45"/>
        <v>14327.7</v>
      </c>
      <c r="DY79" s="31">
        <f t="shared" ca="1" si="45"/>
        <v>36316.82</v>
      </c>
      <c r="DZ79" s="31">
        <f t="shared" ca="1" si="45"/>
        <v>15243.34</v>
      </c>
      <c r="EA79" s="31">
        <f t="shared" ca="1" si="45"/>
        <v>7397.03</v>
      </c>
      <c r="EB79" s="31">
        <f t="shared" ca="1" si="45"/>
        <v>7884.79</v>
      </c>
      <c r="EC79" s="31">
        <f t="shared" ca="1" si="45"/>
        <v>1244.8800000000001</v>
      </c>
      <c r="ED79" s="31">
        <f t="shared" ca="1" si="45"/>
        <v>6012.27</v>
      </c>
      <c r="EE79" s="31">
        <f t="shared" ca="1" si="45"/>
        <v>10653.7</v>
      </c>
      <c r="EF79" s="31">
        <f t="shared" ca="1" si="45"/>
        <v>11011.1</v>
      </c>
      <c r="EG79" s="32">
        <f t="shared" ca="1" si="50"/>
        <v>70920.349999999991</v>
      </c>
      <c r="EH79" s="32">
        <f t="shared" ca="1" si="50"/>
        <v>59086.560000000005</v>
      </c>
      <c r="EI79" s="32">
        <f t="shared" ca="1" si="50"/>
        <v>49097</v>
      </c>
      <c r="EJ79" s="32">
        <f t="shared" ca="1" si="46"/>
        <v>66036.740000000005</v>
      </c>
      <c r="EK79" s="32">
        <f t="shared" ca="1" si="46"/>
        <v>168129.90000000002</v>
      </c>
      <c r="EL79" s="32">
        <f t="shared" ca="1" si="46"/>
        <v>70896.319999999978</v>
      </c>
      <c r="EM79" s="32">
        <f t="shared" ca="1" si="46"/>
        <v>34578.14</v>
      </c>
      <c r="EN79" s="32">
        <f t="shared" ca="1" si="46"/>
        <v>37075.14</v>
      </c>
      <c r="EO79" s="32">
        <f t="shared" ca="1" si="46"/>
        <v>5888.3400000000011</v>
      </c>
      <c r="EP79" s="32">
        <f t="shared" ca="1" si="46"/>
        <v>28619.740000000005</v>
      </c>
      <c r="EQ79" s="32">
        <f t="shared" ca="1" si="46"/>
        <v>51051.880000000005</v>
      </c>
      <c r="ER79" s="32">
        <f t="shared" ca="1" si="46"/>
        <v>53108.180000000008</v>
      </c>
    </row>
    <row r="80" spans="1:148" x14ac:dyDescent="0.25">
      <c r="A80" t="s">
        <v>461</v>
      </c>
      <c r="B80" s="1" t="s">
        <v>111</v>
      </c>
      <c r="C80" t="str">
        <f t="shared" ca="1" si="52"/>
        <v>MKR1</v>
      </c>
      <c r="D80" t="str">
        <f t="shared" ca="1" si="53"/>
        <v>Muskeg River Industrial System</v>
      </c>
      <c r="E80" s="51">
        <v>56535.0772</v>
      </c>
      <c r="F80" s="51">
        <v>49751.891600000003</v>
      </c>
      <c r="G80" s="51">
        <v>54440.776299999998</v>
      </c>
      <c r="H80" s="51">
        <v>21123.242999999999</v>
      </c>
      <c r="I80" s="51">
        <v>56365.9182</v>
      </c>
      <c r="J80" s="51">
        <v>38284.215600000003</v>
      </c>
      <c r="K80" s="51">
        <v>38629.972300000001</v>
      </c>
      <c r="L80" s="51">
        <v>42272.302499999998</v>
      </c>
      <c r="M80" s="51">
        <v>30580.535500000002</v>
      </c>
      <c r="N80" s="51">
        <v>36491.122499999998</v>
      </c>
      <c r="O80" s="51">
        <v>36332.924200000001</v>
      </c>
      <c r="P80" s="51">
        <v>34662.1224</v>
      </c>
      <c r="Q80" s="32">
        <v>2604802.37</v>
      </c>
      <c r="R80" s="32">
        <v>2281080.5299999998</v>
      </c>
      <c r="S80" s="32">
        <v>1925298.01</v>
      </c>
      <c r="T80" s="32">
        <v>1257984.8999999999</v>
      </c>
      <c r="U80" s="32">
        <v>8612702.0199999996</v>
      </c>
      <c r="V80" s="32">
        <v>2771631.53</v>
      </c>
      <c r="W80" s="32">
        <v>1805287.54</v>
      </c>
      <c r="X80" s="32">
        <v>1731514.01</v>
      </c>
      <c r="Y80" s="32">
        <v>925048.71</v>
      </c>
      <c r="Z80" s="32">
        <v>1181883.6499999999</v>
      </c>
      <c r="AA80" s="32">
        <v>2208319.89</v>
      </c>
      <c r="AB80" s="32">
        <v>2605634.7799999998</v>
      </c>
      <c r="AC80" s="2">
        <v>6.44</v>
      </c>
      <c r="AD80" s="2">
        <v>6.44</v>
      </c>
      <c r="AE80" s="2">
        <v>6.44</v>
      </c>
      <c r="AF80" s="2">
        <v>6.44</v>
      </c>
      <c r="AG80" s="2">
        <v>6.44</v>
      </c>
      <c r="AH80" s="2">
        <v>6.44</v>
      </c>
      <c r="AI80" s="2">
        <v>6.44</v>
      </c>
      <c r="AJ80" s="2">
        <v>6.44</v>
      </c>
      <c r="AK80" s="2">
        <v>6.44</v>
      </c>
      <c r="AL80" s="2">
        <v>6.44</v>
      </c>
      <c r="AM80" s="2">
        <v>6.44</v>
      </c>
      <c r="AN80" s="2">
        <v>6.44</v>
      </c>
      <c r="AO80" s="33">
        <v>167749.26999999999</v>
      </c>
      <c r="AP80" s="33">
        <v>146901.59</v>
      </c>
      <c r="AQ80" s="33">
        <v>123989.19</v>
      </c>
      <c r="AR80" s="33">
        <v>81014.23</v>
      </c>
      <c r="AS80" s="33">
        <v>554658.01</v>
      </c>
      <c r="AT80" s="33">
        <v>178493.07</v>
      </c>
      <c r="AU80" s="33">
        <v>116260.52</v>
      </c>
      <c r="AV80" s="33">
        <v>111509.5</v>
      </c>
      <c r="AW80" s="33">
        <v>59573.14</v>
      </c>
      <c r="AX80" s="33">
        <v>76113.31</v>
      </c>
      <c r="AY80" s="33">
        <v>142215.79999999999</v>
      </c>
      <c r="AZ80" s="33">
        <v>167802.88</v>
      </c>
      <c r="BA80" s="31">
        <f t="shared" si="38"/>
        <v>-3907.2</v>
      </c>
      <c r="BB80" s="31">
        <f t="shared" si="38"/>
        <v>-3421.62</v>
      </c>
      <c r="BC80" s="31">
        <f t="shared" si="38"/>
        <v>-2887.95</v>
      </c>
      <c r="BD80" s="31">
        <f t="shared" si="38"/>
        <v>-1006.39</v>
      </c>
      <c r="BE80" s="31">
        <f t="shared" si="38"/>
        <v>-6890.16</v>
      </c>
      <c r="BF80" s="31">
        <f t="shared" si="38"/>
        <v>-2217.31</v>
      </c>
      <c r="BG80" s="31">
        <f t="shared" si="54"/>
        <v>6860.09</v>
      </c>
      <c r="BH80" s="31">
        <f t="shared" si="54"/>
        <v>6579.75</v>
      </c>
      <c r="BI80" s="31">
        <f t="shared" si="54"/>
        <v>3515.19</v>
      </c>
      <c r="BJ80" s="31">
        <f t="shared" si="54"/>
        <v>5673.04</v>
      </c>
      <c r="BK80" s="31">
        <f t="shared" si="54"/>
        <v>10599.94</v>
      </c>
      <c r="BL80" s="31">
        <f t="shared" si="54"/>
        <v>12507.05</v>
      </c>
      <c r="BM80" s="6">
        <f t="shared" ca="1" si="51"/>
        <v>8.0299999999999996E-2</v>
      </c>
      <c r="BN80" s="6">
        <f t="shared" ca="1" si="51"/>
        <v>8.0299999999999996E-2</v>
      </c>
      <c r="BO80" s="6">
        <f t="shared" ca="1" si="51"/>
        <v>8.0299999999999996E-2</v>
      </c>
      <c r="BP80" s="6">
        <f t="shared" ca="1" si="51"/>
        <v>8.0299999999999996E-2</v>
      </c>
      <c r="BQ80" s="6">
        <f t="shared" ca="1" si="51"/>
        <v>8.0299999999999996E-2</v>
      </c>
      <c r="BR80" s="6">
        <f t="shared" ca="1" si="51"/>
        <v>8.0299999999999996E-2</v>
      </c>
      <c r="BS80" s="6">
        <f t="shared" ca="1" si="51"/>
        <v>8.0299999999999996E-2</v>
      </c>
      <c r="BT80" s="6">
        <f t="shared" ca="1" si="51"/>
        <v>8.0299999999999996E-2</v>
      </c>
      <c r="BU80" s="6">
        <f t="shared" ca="1" si="51"/>
        <v>8.0299999999999996E-2</v>
      </c>
      <c r="BV80" s="6">
        <f t="shared" ca="1" si="51"/>
        <v>8.0299999999999996E-2</v>
      </c>
      <c r="BW80" s="6">
        <f t="shared" ca="1" si="51"/>
        <v>8.0299999999999996E-2</v>
      </c>
      <c r="BX80" s="6">
        <f t="shared" ca="1" si="51"/>
        <v>8.0299999999999996E-2</v>
      </c>
      <c r="BY80" s="31">
        <f t="shared" ca="1" si="43"/>
        <v>209165.63</v>
      </c>
      <c r="BZ80" s="31">
        <f t="shared" ca="1" si="43"/>
        <v>183170.77</v>
      </c>
      <c r="CA80" s="31">
        <f t="shared" ca="1" si="43"/>
        <v>154601.43</v>
      </c>
      <c r="CB80" s="31">
        <f t="shared" ca="1" si="43"/>
        <v>101016.19</v>
      </c>
      <c r="CC80" s="31">
        <f t="shared" ca="1" si="43"/>
        <v>691599.97</v>
      </c>
      <c r="CD80" s="31">
        <f t="shared" ca="1" si="43"/>
        <v>222562.01</v>
      </c>
      <c r="CE80" s="31">
        <f t="shared" ca="1" si="42"/>
        <v>144964.59</v>
      </c>
      <c r="CF80" s="31">
        <f t="shared" ca="1" si="42"/>
        <v>139040.57999999999</v>
      </c>
      <c r="CG80" s="31">
        <f t="shared" ca="1" si="42"/>
        <v>74281.41</v>
      </c>
      <c r="CH80" s="31">
        <f t="shared" ca="1" si="42"/>
        <v>94905.26</v>
      </c>
      <c r="CI80" s="31">
        <f t="shared" ca="1" si="42"/>
        <v>177328.09</v>
      </c>
      <c r="CJ80" s="31">
        <f t="shared" ca="1" si="42"/>
        <v>209232.47</v>
      </c>
      <c r="CK80" s="32">
        <f t="shared" ca="1" si="39"/>
        <v>5209.6000000000004</v>
      </c>
      <c r="CL80" s="32">
        <f t="shared" ca="1" si="39"/>
        <v>4562.16</v>
      </c>
      <c r="CM80" s="32">
        <f t="shared" ca="1" si="39"/>
        <v>3850.6</v>
      </c>
      <c r="CN80" s="32">
        <f t="shared" ca="1" si="39"/>
        <v>2515.9699999999998</v>
      </c>
      <c r="CO80" s="32">
        <f t="shared" ca="1" si="39"/>
        <v>17225.400000000001</v>
      </c>
      <c r="CP80" s="32">
        <f t="shared" ca="1" si="39"/>
        <v>5543.26</v>
      </c>
      <c r="CQ80" s="32">
        <f t="shared" ca="1" si="55"/>
        <v>3610.58</v>
      </c>
      <c r="CR80" s="32">
        <f t="shared" ca="1" si="55"/>
        <v>3463.03</v>
      </c>
      <c r="CS80" s="32">
        <f t="shared" ca="1" si="55"/>
        <v>1850.1</v>
      </c>
      <c r="CT80" s="32">
        <f t="shared" ca="1" si="55"/>
        <v>2363.77</v>
      </c>
      <c r="CU80" s="32">
        <f t="shared" ca="1" si="55"/>
        <v>4416.6400000000003</v>
      </c>
      <c r="CV80" s="32">
        <f t="shared" ca="1" si="55"/>
        <v>5211.2700000000004</v>
      </c>
      <c r="CW80" s="31">
        <f t="shared" ca="1" si="41"/>
        <v>50533.160000000018</v>
      </c>
      <c r="CX80" s="31">
        <f t="shared" ca="1" si="41"/>
        <v>44252.959999999999</v>
      </c>
      <c r="CY80" s="31">
        <f t="shared" ca="1" si="41"/>
        <v>37350.789999999994</v>
      </c>
      <c r="CZ80" s="31">
        <f t="shared" ca="1" si="41"/>
        <v>23524.320000000007</v>
      </c>
      <c r="DA80" s="31">
        <f t="shared" ca="1" si="41"/>
        <v>161057.51999999999</v>
      </c>
      <c r="DB80" s="31">
        <f t="shared" ca="1" si="41"/>
        <v>51829.510000000009</v>
      </c>
      <c r="DC80" s="31">
        <f t="shared" ca="1" si="56"/>
        <v>25454.559999999979</v>
      </c>
      <c r="DD80" s="31">
        <f t="shared" ca="1" si="56"/>
        <v>24414.359999999986</v>
      </c>
      <c r="DE80" s="31">
        <f t="shared" ca="1" si="56"/>
        <v>13043.180000000009</v>
      </c>
      <c r="DF80" s="31">
        <f t="shared" ca="1" si="56"/>
        <v>15482.68</v>
      </c>
      <c r="DG80" s="31">
        <f t="shared" ca="1" si="56"/>
        <v>28928.99000000002</v>
      </c>
      <c r="DH80" s="31">
        <f t="shared" ca="1" si="56"/>
        <v>34133.809999999983</v>
      </c>
      <c r="DI80" s="32">
        <f t="shared" ca="1" si="48"/>
        <v>2526.66</v>
      </c>
      <c r="DJ80" s="32">
        <f t="shared" ca="1" si="48"/>
        <v>2212.65</v>
      </c>
      <c r="DK80" s="32">
        <f t="shared" ca="1" si="48"/>
        <v>1867.54</v>
      </c>
      <c r="DL80" s="32">
        <f t="shared" ca="1" si="44"/>
        <v>1176.22</v>
      </c>
      <c r="DM80" s="32">
        <f t="shared" ca="1" si="44"/>
        <v>8052.88</v>
      </c>
      <c r="DN80" s="32">
        <f t="shared" ca="1" si="44"/>
        <v>2591.48</v>
      </c>
      <c r="DO80" s="32">
        <f t="shared" ca="1" si="44"/>
        <v>1272.73</v>
      </c>
      <c r="DP80" s="32">
        <f t="shared" ca="1" si="44"/>
        <v>1220.72</v>
      </c>
      <c r="DQ80" s="32">
        <f t="shared" ca="1" si="44"/>
        <v>652.16</v>
      </c>
      <c r="DR80" s="32">
        <f t="shared" ca="1" si="44"/>
        <v>774.13</v>
      </c>
      <c r="DS80" s="32">
        <f t="shared" ca="1" si="44"/>
        <v>1446.45</v>
      </c>
      <c r="DT80" s="32">
        <f t="shared" ca="1" si="44"/>
        <v>1706.69</v>
      </c>
      <c r="DU80" s="31">
        <f t="shared" ca="1" si="49"/>
        <v>14951.19</v>
      </c>
      <c r="DV80" s="31">
        <f t="shared" ca="1" si="49"/>
        <v>13017.9</v>
      </c>
      <c r="DW80" s="31">
        <f t="shared" ca="1" si="49"/>
        <v>10930.18</v>
      </c>
      <c r="DX80" s="31">
        <f t="shared" ca="1" si="45"/>
        <v>6844.1</v>
      </c>
      <c r="DY80" s="31">
        <f t="shared" ca="1" si="45"/>
        <v>46592.89</v>
      </c>
      <c r="DZ80" s="31">
        <f t="shared" ca="1" si="45"/>
        <v>14905.9</v>
      </c>
      <c r="EA80" s="31">
        <f t="shared" ca="1" si="45"/>
        <v>7273.53</v>
      </c>
      <c r="EB80" s="31">
        <f t="shared" ca="1" si="45"/>
        <v>6924.46</v>
      </c>
      <c r="EC80" s="31">
        <f t="shared" ca="1" si="45"/>
        <v>3671.64</v>
      </c>
      <c r="ED80" s="31">
        <f t="shared" ca="1" si="45"/>
        <v>4323.3599999999997</v>
      </c>
      <c r="EE80" s="31">
        <f t="shared" ca="1" si="45"/>
        <v>8010.53</v>
      </c>
      <c r="EF80" s="31">
        <f t="shared" ca="1" si="45"/>
        <v>9374.6</v>
      </c>
      <c r="EG80" s="32">
        <f t="shared" ca="1" si="50"/>
        <v>68011.010000000024</v>
      </c>
      <c r="EH80" s="32">
        <f t="shared" ca="1" si="50"/>
        <v>59483.51</v>
      </c>
      <c r="EI80" s="32">
        <f t="shared" ca="1" si="50"/>
        <v>50148.509999999995</v>
      </c>
      <c r="EJ80" s="32">
        <f t="shared" ca="1" si="46"/>
        <v>31544.640000000007</v>
      </c>
      <c r="EK80" s="32">
        <f t="shared" ca="1" si="46"/>
        <v>215703.28999999998</v>
      </c>
      <c r="EL80" s="32">
        <f t="shared" ca="1" si="46"/>
        <v>69326.890000000014</v>
      </c>
      <c r="EM80" s="32">
        <f t="shared" ca="1" si="46"/>
        <v>34000.819999999978</v>
      </c>
      <c r="EN80" s="32">
        <f t="shared" ca="1" si="46"/>
        <v>32559.539999999986</v>
      </c>
      <c r="EO80" s="32">
        <f t="shared" ca="1" si="46"/>
        <v>17366.98000000001</v>
      </c>
      <c r="EP80" s="32">
        <f t="shared" ca="1" si="46"/>
        <v>20580.169999999998</v>
      </c>
      <c r="EQ80" s="32">
        <f t="shared" ca="1" si="46"/>
        <v>38385.970000000023</v>
      </c>
      <c r="ER80" s="32">
        <f t="shared" ca="1" si="46"/>
        <v>45215.099999999984</v>
      </c>
    </row>
    <row r="81" spans="1:148" x14ac:dyDescent="0.25">
      <c r="A81" t="s">
        <v>441</v>
      </c>
      <c r="B81" s="1" t="s">
        <v>140</v>
      </c>
      <c r="C81" t="str">
        <f t="shared" ca="1" si="52"/>
        <v>MKRC</v>
      </c>
      <c r="D81" t="str">
        <f t="shared" ca="1" si="53"/>
        <v>MacKay River Industrial System</v>
      </c>
      <c r="E81" s="51">
        <v>104863.8098</v>
      </c>
      <c r="F81" s="51">
        <v>102537.4702</v>
      </c>
      <c r="G81" s="51">
        <v>105464.9192</v>
      </c>
      <c r="H81" s="51">
        <v>104105.5232</v>
      </c>
      <c r="I81" s="51">
        <v>109530.6339</v>
      </c>
      <c r="J81" s="51">
        <v>105163.22840000001</v>
      </c>
      <c r="K81" s="51">
        <v>106249.8183</v>
      </c>
      <c r="L81" s="51">
        <v>107502.57429999999</v>
      </c>
      <c r="M81" s="51">
        <v>67383.808900000004</v>
      </c>
      <c r="N81" s="51">
        <v>106509.9336</v>
      </c>
      <c r="O81" s="51">
        <v>114624.48020000001</v>
      </c>
      <c r="P81" s="51">
        <v>119307.84149999999</v>
      </c>
      <c r="Q81" s="32">
        <v>4622774.4000000004</v>
      </c>
      <c r="R81" s="32">
        <v>4499207.8600000003</v>
      </c>
      <c r="S81" s="32">
        <v>3574134.16</v>
      </c>
      <c r="T81" s="32">
        <v>5082327.08</v>
      </c>
      <c r="U81" s="32">
        <v>14961703.140000001</v>
      </c>
      <c r="V81" s="32">
        <v>5958387.3799999999</v>
      </c>
      <c r="W81" s="32">
        <v>4213233.53</v>
      </c>
      <c r="X81" s="32">
        <v>4128334.5</v>
      </c>
      <c r="Y81" s="32">
        <v>1917263.6</v>
      </c>
      <c r="Z81" s="32">
        <v>3223651.82</v>
      </c>
      <c r="AA81" s="32">
        <v>5597067.1399999997</v>
      </c>
      <c r="AB81" s="32">
        <v>6901271.79</v>
      </c>
      <c r="AC81" s="2">
        <v>6.07</v>
      </c>
      <c r="AD81" s="2">
        <v>6.07</v>
      </c>
      <c r="AE81" s="2">
        <v>6.07</v>
      </c>
      <c r="AF81" s="2">
        <v>6.07</v>
      </c>
      <c r="AG81" s="2">
        <v>6.07</v>
      </c>
      <c r="AH81" s="2">
        <v>6.07</v>
      </c>
      <c r="AI81" s="2">
        <v>6.07</v>
      </c>
      <c r="AJ81" s="2">
        <v>6.07</v>
      </c>
      <c r="AK81" s="2">
        <v>6.07</v>
      </c>
      <c r="AL81" s="2">
        <v>6.07</v>
      </c>
      <c r="AM81" s="2">
        <v>6.07</v>
      </c>
      <c r="AN81" s="2">
        <v>6.07</v>
      </c>
      <c r="AO81" s="33">
        <v>280602.40999999997</v>
      </c>
      <c r="AP81" s="33">
        <v>273101.92</v>
      </c>
      <c r="AQ81" s="33">
        <v>216949.94</v>
      </c>
      <c r="AR81" s="33">
        <v>308497.25</v>
      </c>
      <c r="AS81" s="33">
        <v>908175.38</v>
      </c>
      <c r="AT81" s="33">
        <v>361674.11</v>
      </c>
      <c r="AU81" s="33">
        <v>255743.28</v>
      </c>
      <c r="AV81" s="33">
        <v>250589.9</v>
      </c>
      <c r="AW81" s="33">
        <v>116377.9</v>
      </c>
      <c r="AX81" s="33">
        <v>195675.67</v>
      </c>
      <c r="AY81" s="33">
        <v>339741.98</v>
      </c>
      <c r="AZ81" s="33">
        <v>418907.2</v>
      </c>
      <c r="BA81" s="31">
        <f t="shared" si="38"/>
        <v>-6934.16</v>
      </c>
      <c r="BB81" s="31">
        <f t="shared" si="38"/>
        <v>-6748.81</v>
      </c>
      <c r="BC81" s="31">
        <f t="shared" si="38"/>
        <v>-5361.2</v>
      </c>
      <c r="BD81" s="31">
        <f t="shared" si="38"/>
        <v>-4065.86</v>
      </c>
      <c r="BE81" s="31">
        <f t="shared" si="38"/>
        <v>-11969.36</v>
      </c>
      <c r="BF81" s="31">
        <f t="shared" si="38"/>
        <v>-4766.71</v>
      </c>
      <c r="BG81" s="31">
        <f t="shared" si="54"/>
        <v>16010.29</v>
      </c>
      <c r="BH81" s="31">
        <f t="shared" si="54"/>
        <v>15687.67</v>
      </c>
      <c r="BI81" s="31">
        <f t="shared" si="54"/>
        <v>7285.6</v>
      </c>
      <c r="BJ81" s="31">
        <f t="shared" si="54"/>
        <v>15473.53</v>
      </c>
      <c r="BK81" s="31">
        <f t="shared" si="54"/>
        <v>26865.919999999998</v>
      </c>
      <c r="BL81" s="31">
        <f t="shared" si="54"/>
        <v>33126.1</v>
      </c>
      <c r="BM81" s="6">
        <f t="shared" ca="1" si="51"/>
        <v>6.2600000000000003E-2</v>
      </c>
      <c r="BN81" s="6">
        <f t="shared" ca="1" si="51"/>
        <v>6.2600000000000003E-2</v>
      </c>
      <c r="BO81" s="6">
        <f t="shared" ca="1" si="51"/>
        <v>6.2600000000000003E-2</v>
      </c>
      <c r="BP81" s="6">
        <f t="shared" ca="1" si="51"/>
        <v>6.2600000000000003E-2</v>
      </c>
      <c r="BQ81" s="6">
        <f t="shared" ca="1" si="51"/>
        <v>6.2600000000000003E-2</v>
      </c>
      <c r="BR81" s="6">
        <f t="shared" ca="1" si="51"/>
        <v>6.2600000000000003E-2</v>
      </c>
      <c r="BS81" s="6">
        <f t="shared" ca="1" si="51"/>
        <v>6.2600000000000003E-2</v>
      </c>
      <c r="BT81" s="6">
        <f t="shared" ca="1" si="51"/>
        <v>6.2600000000000003E-2</v>
      </c>
      <c r="BU81" s="6">
        <f t="shared" ca="1" si="51"/>
        <v>6.2600000000000003E-2</v>
      </c>
      <c r="BV81" s="6">
        <f t="shared" ca="1" si="51"/>
        <v>6.2600000000000003E-2</v>
      </c>
      <c r="BW81" s="6">
        <f t="shared" ca="1" si="51"/>
        <v>6.2600000000000003E-2</v>
      </c>
      <c r="BX81" s="6">
        <f t="shared" ca="1" si="51"/>
        <v>6.2600000000000003E-2</v>
      </c>
      <c r="BY81" s="31">
        <f t="shared" ca="1" si="43"/>
        <v>289385.68</v>
      </c>
      <c r="BZ81" s="31">
        <f t="shared" ca="1" si="43"/>
        <v>281650.40999999997</v>
      </c>
      <c r="CA81" s="31">
        <f t="shared" ca="1" si="43"/>
        <v>223740.79999999999</v>
      </c>
      <c r="CB81" s="31">
        <f t="shared" ca="1" si="43"/>
        <v>318153.68</v>
      </c>
      <c r="CC81" s="31">
        <f t="shared" ca="1" si="43"/>
        <v>936602.62</v>
      </c>
      <c r="CD81" s="31">
        <f t="shared" ca="1" si="43"/>
        <v>372995.05</v>
      </c>
      <c r="CE81" s="31">
        <f t="shared" ca="1" si="42"/>
        <v>263748.42</v>
      </c>
      <c r="CF81" s="31">
        <f t="shared" ca="1" si="42"/>
        <v>258433.74</v>
      </c>
      <c r="CG81" s="31">
        <f t="shared" ca="1" si="42"/>
        <v>120020.7</v>
      </c>
      <c r="CH81" s="31">
        <f t="shared" ca="1" si="42"/>
        <v>201800.6</v>
      </c>
      <c r="CI81" s="31">
        <f t="shared" ca="1" si="42"/>
        <v>350376.4</v>
      </c>
      <c r="CJ81" s="31">
        <f t="shared" ca="1" si="42"/>
        <v>432019.61</v>
      </c>
      <c r="CK81" s="32">
        <f t="shared" ca="1" si="39"/>
        <v>9245.5499999999993</v>
      </c>
      <c r="CL81" s="32">
        <f t="shared" ca="1" si="39"/>
        <v>8998.42</v>
      </c>
      <c r="CM81" s="32">
        <f t="shared" ca="1" si="39"/>
        <v>7148.27</v>
      </c>
      <c r="CN81" s="32">
        <f t="shared" ca="1" si="39"/>
        <v>10164.65</v>
      </c>
      <c r="CO81" s="32">
        <f t="shared" ca="1" si="39"/>
        <v>29923.41</v>
      </c>
      <c r="CP81" s="32">
        <f t="shared" ca="1" si="39"/>
        <v>11916.77</v>
      </c>
      <c r="CQ81" s="32">
        <f t="shared" ca="1" si="55"/>
        <v>8426.4699999999993</v>
      </c>
      <c r="CR81" s="32">
        <f t="shared" ca="1" si="55"/>
        <v>8256.67</v>
      </c>
      <c r="CS81" s="32">
        <f t="shared" ca="1" si="55"/>
        <v>3834.53</v>
      </c>
      <c r="CT81" s="32">
        <f t="shared" ca="1" si="55"/>
        <v>6447.3</v>
      </c>
      <c r="CU81" s="32">
        <f t="shared" ca="1" si="55"/>
        <v>11194.13</v>
      </c>
      <c r="CV81" s="32">
        <f t="shared" ca="1" si="55"/>
        <v>13802.54</v>
      </c>
      <c r="CW81" s="31">
        <f t="shared" ca="1" si="41"/>
        <v>24962.980000000007</v>
      </c>
      <c r="CX81" s="31">
        <f t="shared" ca="1" si="41"/>
        <v>24295.719999999976</v>
      </c>
      <c r="CY81" s="31">
        <f t="shared" ca="1" si="41"/>
        <v>19300.329999999976</v>
      </c>
      <c r="CZ81" s="31">
        <f t="shared" ca="1" si="41"/>
        <v>23886.940000000017</v>
      </c>
      <c r="DA81" s="31">
        <f t="shared" ca="1" si="41"/>
        <v>70320.010000000024</v>
      </c>
      <c r="DB81" s="31">
        <f t="shared" ca="1" si="41"/>
        <v>28004.42000000002</v>
      </c>
      <c r="DC81" s="31">
        <f t="shared" ca="1" si="56"/>
        <v>421.31999999995605</v>
      </c>
      <c r="DD81" s="31">
        <f t="shared" ca="1" si="56"/>
        <v>412.83999999998014</v>
      </c>
      <c r="DE81" s="31">
        <f t="shared" ca="1" si="56"/>
        <v>191.73000000000138</v>
      </c>
      <c r="DF81" s="31">
        <f t="shared" ca="1" si="56"/>
        <v>-2901.3000000000193</v>
      </c>
      <c r="DG81" s="31">
        <f t="shared" ca="1" si="56"/>
        <v>-5037.3699999999517</v>
      </c>
      <c r="DH81" s="31">
        <f t="shared" ca="1" si="56"/>
        <v>-6211.1500000000451</v>
      </c>
      <c r="DI81" s="32">
        <f t="shared" ca="1" si="48"/>
        <v>1248.1500000000001</v>
      </c>
      <c r="DJ81" s="32">
        <f t="shared" ca="1" si="48"/>
        <v>1214.79</v>
      </c>
      <c r="DK81" s="32">
        <f t="shared" ca="1" si="48"/>
        <v>965.02</v>
      </c>
      <c r="DL81" s="32">
        <f t="shared" ca="1" si="44"/>
        <v>1194.3499999999999</v>
      </c>
      <c r="DM81" s="32">
        <f t="shared" ca="1" si="44"/>
        <v>3516</v>
      </c>
      <c r="DN81" s="32">
        <f t="shared" ca="1" si="44"/>
        <v>1400.22</v>
      </c>
      <c r="DO81" s="32">
        <f t="shared" ca="1" si="44"/>
        <v>21.07</v>
      </c>
      <c r="DP81" s="32">
        <f t="shared" ca="1" si="44"/>
        <v>20.64</v>
      </c>
      <c r="DQ81" s="32">
        <f t="shared" ca="1" si="44"/>
        <v>9.59</v>
      </c>
      <c r="DR81" s="32">
        <f t="shared" ca="1" si="44"/>
        <v>-145.07</v>
      </c>
      <c r="DS81" s="32">
        <f t="shared" ca="1" si="44"/>
        <v>-251.87</v>
      </c>
      <c r="DT81" s="32">
        <f t="shared" ca="1" si="44"/>
        <v>-310.56</v>
      </c>
      <c r="DU81" s="31">
        <f t="shared" ca="1" si="49"/>
        <v>7385.77</v>
      </c>
      <c r="DV81" s="31">
        <f t="shared" ca="1" si="49"/>
        <v>7147.08</v>
      </c>
      <c r="DW81" s="31">
        <f t="shared" ca="1" si="49"/>
        <v>5647.97</v>
      </c>
      <c r="DX81" s="31">
        <f t="shared" ca="1" si="45"/>
        <v>6949.6</v>
      </c>
      <c r="DY81" s="31">
        <f t="shared" ca="1" si="45"/>
        <v>20343.12</v>
      </c>
      <c r="DZ81" s="31">
        <f t="shared" ca="1" si="45"/>
        <v>8053.93</v>
      </c>
      <c r="EA81" s="31">
        <f t="shared" ca="1" si="45"/>
        <v>120.39</v>
      </c>
      <c r="EB81" s="31">
        <f t="shared" ca="1" si="45"/>
        <v>117.09</v>
      </c>
      <c r="EC81" s="31">
        <f t="shared" ca="1" si="45"/>
        <v>53.97</v>
      </c>
      <c r="ED81" s="31">
        <f t="shared" ca="1" si="45"/>
        <v>-810.16</v>
      </c>
      <c r="EE81" s="31">
        <f t="shared" ca="1" si="45"/>
        <v>-1394.86</v>
      </c>
      <c r="EF81" s="31">
        <f t="shared" ca="1" si="45"/>
        <v>-1705.85</v>
      </c>
      <c r="EG81" s="32">
        <f t="shared" ca="1" si="50"/>
        <v>33596.900000000009</v>
      </c>
      <c r="EH81" s="32">
        <f t="shared" ca="1" si="50"/>
        <v>32657.589999999975</v>
      </c>
      <c r="EI81" s="32">
        <f t="shared" ca="1" si="50"/>
        <v>25913.319999999978</v>
      </c>
      <c r="EJ81" s="32">
        <f t="shared" ca="1" si="46"/>
        <v>32030.890000000014</v>
      </c>
      <c r="EK81" s="32">
        <f t="shared" ca="1" si="46"/>
        <v>94179.130000000019</v>
      </c>
      <c r="EL81" s="32">
        <f t="shared" ca="1" si="46"/>
        <v>37458.570000000022</v>
      </c>
      <c r="EM81" s="32">
        <f t="shared" ca="1" si="46"/>
        <v>562.77999999995609</v>
      </c>
      <c r="EN81" s="32">
        <f t="shared" ca="1" si="46"/>
        <v>550.56999999998015</v>
      </c>
      <c r="EO81" s="32">
        <f t="shared" ca="1" si="46"/>
        <v>255.29000000000138</v>
      </c>
      <c r="EP81" s="32">
        <f t="shared" ca="1" si="46"/>
        <v>-3856.5300000000193</v>
      </c>
      <c r="EQ81" s="32">
        <f t="shared" ca="1" si="46"/>
        <v>-6684.0999999999513</v>
      </c>
      <c r="ER81" s="32">
        <f t="shared" ca="1" si="46"/>
        <v>-8227.560000000045</v>
      </c>
    </row>
    <row r="82" spans="1:148" x14ac:dyDescent="0.25">
      <c r="A82" t="s">
        <v>462</v>
      </c>
      <c r="B82" s="1" t="s">
        <v>93</v>
      </c>
      <c r="C82" t="str">
        <f t="shared" ca="1" si="52"/>
        <v>BCHIMP</v>
      </c>
      <c r="D82" t="str">
        <f t="shared" ca="1" si="53"/>
        <v>Alberta-BC Intertie - Import</v>
      </c>
      <c r="F82" s="51">
        <v>75</v>
      </c>
      <c r="G82" s="51">
        <v>75</v>
      </c>
      <c r="H82" s="51">
        <v>5923</v>
      </c>
      <c r="I82" s="51">
        <v>9781</v>
      </c>
      <c r="J82" s="51">
        <v>9858</v>
      </c>
      <c r="K82" s="51">
        <v>26531</v>
      </c>
      <c r="L82" s="51">
        <v>13712</v>
      </c>
      <c r="M82" s="51">
        <v>315</v>
      </c>
      <c r="N82" s="51">
        <v>7568</v>
      </c>
      <c r="O82" s="51">
        <v>14850</v>
      </c>
      <c r="P82" s="51">
        <v>9200</v>
      </c>
      <c r="Q82" s="32"/>
      <c r="R82" s="32">
        <v>3333.75</v>
      </c>
      <c r="S82" s="32">
        <v>2996</v>
      </c>
      <c r="T82" s="32">
        <v>303480.59999999998</v>
      </c>
      <c r="U82" s="32">
        <v>427520.03</v>
      </c>
      <c r="V82" s="32">
        <v>920715.97</v>
      </c>
      <c r="W82" s="32">
        <v>1148277.68</v>
      </c>
      <c r="X82" s="32">
        <v>634999.91</v>
      </c>
      <c r="Y82" s="32">
        <v>10937.7</v>
      </c>
      <c r="Z82" s="32">
        <v>292067.67</v>
      </c>
      <c r="AA82" s="32">
        <v>974692.8</v>
      </c>
      <c r="AB82" s="32">
        <v>629391.96</v>
      </c>
      <c r="AD82" s="2">
        <v>1.0900000000000001</v>
      </c>
      <c r="AE82" s="2">
        <v>1.0900000000000001</v>
      </c>
      <c r="AF82" s="2">
        <v>1.0900000000000001</v>
      </c>
      <c r="AG82" s="2">
        <v>1.0900000000000001</v>
      </c>
      <c r="AH82" s="2">
        <v>1.0900000000000001</v>
      </c>
      <c r="AI82" s="2">
        <v>1.0900000000000001</v>
      </c>
      <c r="AJ82" s="2">
        <v>1.0900000000000001</v>
      </c>
      <c r="AK82" s="2">
        <v>1.0900000000000001</v>
      </c>
      <c r="AL82" s="2">
        <v>1.0900000000000001</v>
      </c>
      <c r="AM82" s="2">
        <v>1.0900000000000001</v>
      </c>
      <c r="AN82" s="2">
        <v>1.0900000000000001</v>
      </c>
      <c r="AO82" s="33"/>
      <c r="AP82" s="33">
        <v>36.340000000000003</v>
      </c>
      <c r="AQ82" s="33">
        <v>32.659999999999997</v>
      </c>
      <c r="AR82" s="33">
        <v>3307.94</v>
      </c>
      <c r="AS82" s="33">
        <v>4659.97</v>
      </c>
      <c r="AT82" s="33">
        <v>10035.799999999999</v>
      </c>
      <c r="AU82" s="33">
        <v>12516.23</v>
      </c>
      <c r="AV82" s="33">
        <v>6921.5</v>
      </c>
      <c r="AW82" s="33">
        <v>119.22</v>
      </c>
      <c r="AX82" s="33">
        <v>3183.54</v>
      </c>
      <c r="AY82" s="33">
        <v>10624.15</v>
      </c>
      <c r="AZ82" s="33">
        <v>6860.37</v>
      </c>
      <c r="BA82" s="31">
        <f t="shared" si="38"/>
        <v>0</v>
      </c>
      <c r="BB82" s="31">
        <f t="shared" si="38"/>
        <v>-5</v>
      </c>
      <c r="BC82" s="31">
        <f t="shared" si="38"/>
        <v>-4.49</v>
      </c>
      <c r="BD82" s="31">
        <f t="shared" si="38"/>
        <v>-242.78</v>
      </c>
      <c r="BE82" s="31">
        <f t="shared" si="38"/>
        <v>-342.02</v>
      </c>
      <c r="BF82" s="31">
        <f t="shared" si="38"/>
        <v>-736.57</v>
      </c>
      <c r="BG82" s="31">
        <f t="shared" si="54"/>
        <v>4363.46</v>
      </c>
      <c r="BH82" s="31">
        <f t="shared" si="54"/>
        <v>2413</v>
      </c>
      <c r="BI82" s="31">
        <f t="shared" si="54"/>
        <v>41.56</v>
      </c>
      <c r="BJ82" s="31">
        <f t="shared" si="54"/>
        <v>1401.92</v>
      </c>
      <c r="BK82" s="31">
        <f t="shared" si="54"/>
        <v>4678.53</v>
      </c>
      <c r="BL82" s="31">
        <f t="shared" si="54"/>
        <v>3021.08</v>
      </c>
      <c r="BM82" s="6">
        <f t="shared" ca="1" si="51"/>
        <v>-1.4E-2</v>
      </c>
      <c r="BN82" s="6">
        <f t="shared" ca="1" si="51"/>
        <v>-1.4E-2</v>
      </c>
      <c r="BO82" s="6">
        <f t="shared" ca="1" si="51"/>
        <v>-1.4E-2</v>
      </c>
      <c r="BP82" s="6">
        <f t="shared" ca="1" si="51"/>
        <v>-1.4E-2</v>
      </c>
      <c r="BQ82" s="6">
        <f t="shared" ca="1" si="51"/>
        <v>-1.4E-2</v>
      </c>
      <c r="BR82" s="6">
        <f t="shared" ca="1" si="51"/>
        <v>-1.4E-2</v>
      </c>
      <c r="BS82" s="6">
        <f t="shared" ca="1" si="51"/>
        <v>-1.4E-2</v>
      </c>
      <c r="BT82" s="6">
        <f t="shared" ca="1" si="51"/>
        <v>-1.4E-2</v>
      </c>
      <c r="BU82" s="6">
        <f t="shared" ca="1" si="51"/>
        <v>-1.4E-2</v>
      </c>
      <c r="BV82" s="6">
        <f t="shared" ca="1" si="51"/>
        <v>-1.4E-2</v>
      </c>
      <c r="BW82" s="6">
        <f t="shared" ca="1" si="51"/>
        <v>-1.4E-2</v>
      </c>
      <c r="BX82" s="6">
        <f t="shared" ca="1" si="51"/>
        <v>-1.4E-2</v>
      </c>
      <c r="BY82" s="31">
        <f t="shared" ca="1" si="43"/>
        <v>0</v>
      </c>
      <c r="BZ82" s="31">
        <f t="shared" ca="1" si="43"/>
        <v>-46.67</v>
      </c>
      <c r="CA82" s="31">
        <f t="shared" ca="1" si="43"/>
        <v>-41.94</v>
      </c>
      <c r="CB82" s="31">
        <f t="shared" ca="1" si="43"/>
        <v>-4248.7299999999996</v>
      </c>
      <c r="CC82" s="31">
        <f t="shared" ca="1" si="43"/>
        <v>-5985.28</v>
      </c>
      <c r="CD82" s="31">
        <f t="shared" ca="1" si="43"/>
        <v>-12890.02</v>
      </c>
      <c r="CE82" s="31">
        <f t="shared" ca="1" si="42"/>
        <v>-16075.89</v>
      </c>
      <c r="CF82" s="31">
        <f t="shared" ca="1" si="42"/>
        <v>-8890</v>
      </c>
      <c r="CG82" s="31">
        <f t="shared" ca="1" si="42"/>
        <v>-153.13</v>
      </c>
      <c r="CH82" s="31">
        <f t="shared" ca="1" si="42"/>
        <v>-4088.95</v>
      </c>
      <c r="CI82" s="31">
        <f t="shared" ca="1" si="42"/>
        <v>-13645.7</v>
      </c>
      <c r="CJ82" s="31">
        <f t="shared" ca="1" si="42"/>
        <v>-8811.49</v>
      </c>
      <c r="CK82" s="32">
        <f t="shared" ca="1" si="39"/>
        <v>0</v>
      </c>
      <c r="CL82" s="32">
        <f t="shared" ca="1" si="39"/>
        <v>6.67</v>
      </c>
      <c r="CM82" s="32">
        <f t="shared" ca="1" si="39"/>
        <v>5.99</v>
      </c>
      <c r="CN82" s="32">
        <f t="shared" ca="1" si="39"/>
        <v>606.96</v>
      </c>
      <c r="CO82" s="32">
        <f t="shared" ca="1" si="39"/>
        <v>855.04</v>
      </c>
      <c r="CP82" s="32">
        <f t="shared" ca="1" si="39"/>
        <v>1841.43</v>
      </c>
      <c r="CQ82" s="32">
        <f t="shared" ca="1" si="55"/>
        <v>2296.56</v>
      </c>
      <c r="CR82" s="32">
        <f t="shared" ca="1" si="55"/>
        <v>1270</v>
      </c>
      <c r="CS82" s="32">
        <f t="shared" ca="1" si="55"/>
        <v>21.88</v>
      </c>
      <c r="CT82" s="32">
        <f t="shared" ca="1" si="55"/>
        <v>584.14</v>
      </c>
      <c r="CU82" s="32">
        <f t="shared" ca="1" si="55"/>
        <v>1949.39</v>
      </c>
      <c r="CV82" s="32">
        <f t="shared" ca="1" si="55"/>
        <v>1258.78</v>
      </c>
      <c r="CW82" s="31">
        <f t="shared" ca="1" si="41"/>
        <v>0</v>
      </c>
      <c r="CX82" s="31">
        <f t="shared" ca="1" si="41"/>
        <v>-71.34</v>
      </c>
      <c r="CY82" s="31">
        <f t="shared" ca="1" si="41"/>
        <v>-64.11999999999999</v>
      </c>
      <c r="CZ82" s="31">
        <f t="shared" ca="1" si="41"/>
        <v>-6706.9299999999994</v>
      </c>
      <c r="DA82" s="31">
        <f t="shared" ca="1" si="41"/>
        <v>-9448.1899999999987</v>
      </c>
      <c r="DB82" s="31">
        <f t="shared" ca="1" si="41"/>
        <v>-20347.82</v>
      </c>
      <c r="DC82" s="31">
        <f t="shared" ca="1" si="56"/>
        <v>-30659.019999999997</v>
      </c>
      <c r="DD82" s="31">
        <f t="shared" ca="1" si="56"/>
        <v>-16954.5</v>
      </c>
      <c r="DE82" s="31">
        <f t="shared" ca="1" si="56"/>
        <v>-292.02999999999997</v>
      </c>
      <c r="DF82" s="31">
        <f t="shared" ca="1" si="56"/>
        <v>-8090.27</v>
      </c>
      <c r="DG82" s="31">
        <f t="shared" ca="1" si="56"/>
        <v>-26998.989999999998</v>
      </c>
      <c r="DH82" s="31">
        <f t="shared" ca="1" si="56"/>
        <v>-17434.16</v>
      </c>
      <c r="DI82" s="32">
        <f t="shared" ca="1" si="48"/>
        <v>0</v>
      </c>
      <c r="DJ82" s="32">
        <f t="shared" ca="1" si="48"/>
        <v>-3.57</v>
      </c>
      <c r="DK82" s="32">
        <f t="shared" ca="1" si="48"/>
        <v>-3.21</v>
      </c>
      <c r="DL82" s="32">
        <f t="shared" ca="1" si="44"/>
        <v>-335.35</v>
      </c>
      <c r="DM82" s="32">
        <f t="shared" ca="1" si="44"/>
        <v>-472.41</v>
      </c>
      <c r="DN82" s="32">
        <f t="shared" ca="1" si="44"/>
        <v>-1017.39</v>
      </c>
      <c r="DO82" s="32">
        <f t="shared" ca="1" si="44"/>
        <v>-1532.95</v>
      </c>
      <c r="DP82" s="32">
        <f t="shared" ca="1" si="44"/>
        <v>-847.73</v>
      </c>
      <c r="DQ82" s="32">
        <f t="shared" ca="1" si="44"/>
        <v>-14.6</v>
      </c>
      <c r="DR82" s="32">
        <f t="shared" ca="1" si="44"/>
        <v>-404.51</v>
      </c>
      <c r="DS82" s="32">
        <f t="shared" ca="1" si="44"/>
        <v>-1349.95</v>
      </c>
      <c r="DT82" s="32">
        <f t="shared" ca="1" si="44"/>
        <v>-871.71</v>
      </c>
      <c r="DU82" s="31">
        <f t="shared" ca="1" si="49"/>
        <v>0</v>
      </c>
      <c r="DV82" s="31">
        <f t="shared" ca="1" si="49"/>
        <v>-20.99</v>
      </c>
      <c r="DW82" s="31">
        <f t="shared" ca="1" si="49"/>
        <v>-18.760000000000002</v>
      </c>
      <c r="DX82" s="31">
        <f t="shared" ca="1" si="45"/>
        <v>-1951.3</v>
      </c>
      <c r="DY82" s="31">
        <f t="shared" ca="1" si="45"/>
        <v>-2733.3</v>
      </c>
      <c r="DZ82" s="31">
        <f t="shared" ca="1" si="45"/>
        <v>-5851.93</v>
      </c>
      <c r="EA82" s="31">
        <f t="shared" ca="1" si="45"/>
        <v>-8760.68</v>
      </c>
      <c r="EB82" s="31">
        <f t="shared" ca="1" si="45"/>
        <v>-4808.67</v>
      </c>
      <c r="EC82" s="31">
        <f t="shared" ca="1" si="45"/>
        <v>-82.21</v>
      </c>
      <c r="ED82" s="31">
        <f t="shared" ca="1" si="45"/>
        <v>-2259.12</v>
      </c>
      <c r="EE82" s="31">
        <f t="shared" ca="1" si="45"/>
        <v>-7476.1</v>
      </c>
      <c r="EF82" s="31">
        <f t="shared" ca="1" si="45"/>
        <v>-4788.17</v>
      </c>
      <c r="EG82" s="32">
        <f t="shared" ca="1" si="50"/>
        <v>0</v>
      </c>
      <c r="EH82" s="32">
        <f t="shared" ca="1" si="50"/>
        <v>-95.899999999999991</v>
      </c>
      <c r="EI82" s="32">
        <f t="shared" ca="1" si="50"/>
        <v>-86.089999999999989</v>
      </c>
      <c r="EJ82" s="32">
        <f t="shared" ca="1" si="46"/>
        <v>-8993.58</v>
      </c>
      <c r="EK82" s="32">
        <f t="shared" ca="1" si="46"/>
        <v>-12653.899999999998</v>
      </c>
      <c r="EL82" s="32">
        <f t="shared" ca="1" si="46"/>
        <v>-27217.14</v>
      </c>
      <c r="EM82" s="32">
        <f t="shared" ca="1" si="46"/>
        <v>-40952.649999999994</v>
      </c>
      <c r="EN82" s="32">
        <f t="shared" ca="1" si="46"/>
        <v>-22610.9</v>
      </c>
      <c r="EO82" s="32">
        <f t="shared" ca="1" si="46"/>
        <v>-388.84</v>
      </c>
      <c r="EP82" s="32">
        <f t="shared" ca="1" si="46"/>
        <v>-10753.900000000001</v>
      </c>
      <c r="EQ82" s="32">
        <f t="shared" ca="1" si="46"/>
        <v>-35825.040000000001</v>
      </c>
      <c r="ER82" s="32">
        <f t="shared" ca="1" si="46"/>
        <v>-23094.04</v>
      </c>
    </row>
    <row r="83" spans="1:148" x14ac:dyDescent="0.25">
      <c r="A83" t="s">
        <v>462</v>
      </c>
      <c r="B83" s="1" t="s">
        <v>386</v>
      </c>
      <c r="C83" t="str">
        <f t="shared" ca="1" si="52"/>
        <v>SPCIMP</v>
      </c>
      <c r="D83" t="str">
        <f t="shared" ca="1" si="53"/>
        <v>Alberta-Saskatchewan Intertie - Import</v>
      </c>
      <c r="L83" s="51">
        <v>60</v>
      </c>
      <c r="O83" s="51">
        <v>108</v>
      </c>
      <c r="Q83" s="32"/>
      <c r="R83" s="32"/>
      <c r="S83" s="32"/>
      <c r="T83" s="32"/>
      <c r="U83" s="32"/>
      <c r="V83" s="32"/>
      <c r="W83" s="32"/>
      <c r="X83" s="32">
        <v>2029.8</v>
      </c>
      <c r="Y83" s="32"/>
      <c r="Z83" s="32"/>
      <c r="AA83" s="32">
        <v>3380.72</v>
      </c>
      <c r="AB83" s="32"/>
      <c r="AJ83" s="2">
        <v>4.28</v>
      </c>
      <c r="AM83" s="2">
        <v>4.28</v>
      </c>
      <c r="AO83" s="33"/>
      <c r="AP83" s="33"/>
      <c r="AQ83" s="33"/>
      <c r="AR83" s="33"/>
      <c r="AS83" s="33"/>
      <c r="AT83" s="33"/>
      <c r="AU83" s="33"/>
      <c r="AV83" s="33">
        <v>86.88</v>
      </c>
      <c r="AW83" s="33"/>
      <c r="AX83" s="33"/>
      <c r="AY83" s="33">
        <v>144.69</v>
      </c>
      <c r="AZ83" s="33"/>
      <c r="BA83" s="31">
        <f t="shared" si="38"/>
        <v>0</v>
      </c>
      <c r="BB83" s="31">
        <f t="shared" si="38"/>
        <v>0</v>
      </c>
      <c r="BC83" s="31">
        <f t="shared" si="38"/>
        <v>0</v>
      </c>
      <c r="BD83" s="31">
        <f t="shared" si="38"/>
        <v>0</v>
      </c>
      <c r="BE83" s="31">
        <f t="shared" si="38"/>
        <v>0</v>
      </c>
      <c r="BF83" s="31">
        <f t="shared" si="38"/>
        <v>0</v>
      </c>
      <c r="BG83" s="31">
        <f t="shared" si="54"/>
        <v>0</v>
      </c>
      <c r="BH83" s="31">
        <f t="shared" si="54"/>
        <v>7.71</v>
      </c>
      <c r="BI83" s="31">
        <f t="shared" si="54"/>
        <v>0</v>
      </c>
      <c r="BJ83" s="31">
        <f t="shared" si="54"/>
        <v>0</v>
      </c>
      <c r="BK83" s="31">
        <f t="shared" si="54"/>
        <v>16.23</v>
      </c>
      <c r="BL83" s="31">
        <f t="shared" si="54"/>
        <v>0</v>
      </c>
      <c r="BM83" s="6">
        <f t="shared" ca="1" si="51"/>
        <v>7.7999999999999996E-3</v>
      </c>
      <c r="BN83" s="6">
        <f t="shared" ca="1" si="51"/>
        <v>7.7999999999999996E-3</v>
      </c>
      <c r="BO83" s="6">
        <f t="shared" ca="1" si="51"/>
        <v>7.7999999999999996E-3</v>
      </c>
      <c r="BP83" s="6">
        <f t="shared" ca="1" si="51"/>
        <v>7.7999999999999996E-3</v>
      </c>
      <c r="BQ83" s="6">
        <f t="shared" ca="1" si="51"/>
        <v>7.7999999999999996E-3</v>
      </c>
      <c r="BR83" s="6">
        <f t="shared" ca="1" si="51"/>
        <v>7.7999999999999996E-3</v>
      </c>
      <c r="BS83" s="6">
        <f t="shared" ca="1" si="51"/>
        <v>7.7999999999999996E-3</v>
      </c>
      <c r="BT83" s="6">
        <f t="shared" ca="1" si="51"/>
        <v>7.7999999999999996E-3</v>
      </c>
      <c r="BU83" s="6">
        <f t="shared" ca="1" si="51"/>
        <v>7.7999999999999996E-3</v>
      </c>
      <c r="BV83" s="6">
        <f t="shared" ca="1" si="51"/>
        <v>7.7999999999999996E-3</v>
      </c>
      <c r="BW83" s="6">
        <f t="shared" ca="1" si="51"/>
        <v>7.7999999999999996E-3</v>
      </c>
      <c r="BX83" s="6">
        <f t="shared" ca="1" si="51"/>
        <v>7.7999999999999996E-3</v>
      </c>
      <c r="BY83" s="31">
        <f t="shared" ca="1" si="43"/>
        <v>0</v>
      </c>
      <c r="BZ83" s="31">
        <f t="shared" ca="1" si="43"/>
        <v>0</v>
      </c>
      <c r="CA83" s="31">
        <f t="shared" ca="1" si="43"/>
        <v>0</v>
      </c>
      <c r="CB83" s="31">
        <f t="shared" ca="1" si="43"/>
        <v>0</v>
      </c>
      <c r="CC83" s="31">
        <f t="shared" ca="1" si="43"/>
        <v>0</v>
      </c>
      <c r="CD83" s="31">
        <f t="shared" ca="1" si="43"/>
        <v>0</v>
      </c>
      <c r="CE83" s="31">
        <f t="shared" ca="1" si="42"/>
        <v>0</v>
      </c>
      <c r="CF83" s="31">
        <f t="shared" ca="1" si="42"/>
        <v>15.83</v>
      </c>
      <c r="CG83" s="31">
        <f t="shared" ca="1" si="42"/>
        <v>0</v>
      </c>
      <c r="CH83" s="31">
        <f t="shared" ca="1" si="42"/>
        <v>0</v>
      </c>
      <c r="CI83" s="31">
        <f t="shared" ca="1" si="42"/>
        <v>26.37</v>
      </c>
      <c r="CJ83" s="31">
        <f t="shared" ca="1" si="42"/>
        <v>0</v>
      </c>
      <c r="CK83" s="32">
        <f t="shared" ca="1" si="39"/>
        <v>0</v>
      </c>
      <c r="CL83" s="32">
        <f t="shared" ca="1" si="39"/>
        <v>0</v>
      </c>
      <c r="CM83" s="32">
        <f t="shared" ca="1" si="39"/>
        <v>0</v>
      </c>
      <c r="CN83" s="32">
        <f t="shared" ca="1" si="39"/>
        <v>0</v>
      </c>
      <c r="CO83" s="32">
        <f t="shared" ca="1" si="39"/>
        <v>0</v>
      </c>
      <c r="CP83" s="32">
        <f t="shared" ca="1" si="39"/>
        <v>0</v>
      </c>
      <c r="CQ83" s="32">
        <f t="shared" ca="1" si="55"/>
        <v>0</v>
      </c>
      <c r="CR83" s="32">
        <f t="shared" ca="1" si="55"/>
        <v>4.0599999999999996</v>
      </c>
      <c r="CS83" s="32">
        <f t="shared" ca="1" si="55"/>
        <v>0</v>
      </c>
      <c r="CT83" s="32">
        <f t="shared" ca="1" si="55"/>
        <v>0</v>
      </c>
      <c r="CU83" s="32">
        <f t="shared" ca="1" si="55"/>
        <v>6.76</v>
      </c>
      <c r="CV83" s="32">
        <f t="shared" ca="1" si="55"/>
        <v>0</v>
      </c>
      <c r="CW83" s="31">
        <f t="shared" ca="1" si="41"/>
        <v>0</v>
      </c>
      <c r="CX83" s="31">
        <f t="shared" ca="1" si="41"/>
        <v>0</v>
      </c>
      <c r="CY83" s="31">
        <f t="shared" ca="1" si="41"/>
        <v>0</v>
      </c>
      <c r="CZ83" s="31">
        <f t="shared" ca="1" si="41"/>
        <v>0</v>
      </c>
      <c r="DA83" s="31">
        <f t="shared" ca="1" si="41"/>
        <v>0</v>
      </c>
      <c r="DB83" s="31">
        <f t="shared" ca="1" si="41"/>
        <v>0</v>
      </c>
      <c r="DC83" s="31">
        <f t="shared" ca="1" si="56"/>
        <v>0</v>
      </c>
      <c r="DD83" s="31">
        <f t="shared" ca="1" si="56"/>
        <v>-74.699999999999989</v>
      </c>
      <c r="DE83" s="31">
        <f t="shared" ca="1" si="56"/>
        <v>0</v>
      </c>
      <c r="DF83" s="31">
        <f t="shared" ca="1" si="56"/>
        <v>0</v>
      </c>
      <c r="DG83" s="31">
        <f t="shared" ca="1" si="56"/>
        <v>-127.79</v>
      </c>
      <c r="DH83" s="31">
        <f t="shared" ca="1" si="56"/>
        <v>0</v>
      </c>
      <c r="DI83" s="32">
        <f t="shared" ca="1" si="48"/>
        <v>0</v>
      </c>
      <c r="DJ83" s="32">
        <f t="shared" ca="1" si="48"/>
        <v>0</v>
      </c>
      <c r="DK83" s="32">
        <f t="shared" ca="1" si="48"/>
        <v>0</v>
      </c>
      <c r="DL83" s="32">
        <f t="shared" ca="1" si="44"/>
        <v>0</v>
      </c>
      <c r="DM83" s="32">
        <f t="shared" ca="1" si="44"/>
        <v>0</v>
      </c>
      <c r="DN83" s="32">
        <f t="shared" ca="1" si="44"/>
        <v>0</v>
      </c>
      <c r="DO83" s="32">
        <f t="shared" ca="1" si="44"/>
        <v>0</v>
      </c>
      <c r="DP83" s="32">
        <f t="shared" ca="1" si="44"/>
        <v>-3.74</v>
      </c>
      <c r="DQ83" s="32">
        <f t="shared" ca="1" si="44"/>
        <v>0</v>
      </c>
      <c r="DR83" s="32">
        <f t="shared" ca="1" si="44"/>
        <v>0</v>
      </c>
      <c r="DS83" s="32">
        <f t="shared" ca="1" si="44"/>
        <v>-6.39</v>
      </c>
      <c r="DT83" s="32">
        <f t="shared" ca="1" si="44"/>
        <v>0</v>
      </c>
      <c r="DU83" s="31">
        <f t="shared" ca="1" si="49"/>
        <v>0</v>
      </c>
      <c r="DV83" s="31">
        <f t="shared" ca="1" si="49"/>
        <v>0</v>
      </c>
      <c r="DW83" s="31">
        <f t="shared" ca="1" si="49"/>
        <v>0</v>
      </c>
      <c r="DX83" s="31">
        <f t="shared" ca="1" si="45"/>
        <v>0</v>
      </c>
      <c r="DY83" s="31">
        <f t="shared" ca="1" si="45"/>
        <v>0</v>
      </c>
      <c r="DZ83" s="31">
        <f t="shared" ca="1" si="45"/>
        <v>0</v>
      </c>
      <c r="EA83" s="31">
        <f t="shared" ca="1" si="45"/>
        <v>0</v>
      </c>
      <c r="EB83" s="31">
        <f t="shared" ca="1" si="45"/>
        <v>-21.19</v>
      </c>
      <c r="EC83" s="31">
        <f t="shared" ca="1" si="45"/>
        <v>0</v>
      </c>
      <c r="ED83" s="31">
        <f t="shared" ca="1" si="45"/>
        <v>0</v>
      </c>
      <c r="EE83" s="31">
        <f t="shared" ca="1" si="45"/>
        <v>-35.39</v>
      </c>
      <c r="EF83" s="31">
        <f t="shared" ca="1" si="45"/>
        <v>0</v>
      </c>
      <c r="EG83" s="32">
        <f t="shared" ca="1" si="50"/>
        <v>0</v>
      </c>
      <c r="EH83" s="32">
        <f t="shared" ca="1" si="50"/>
        <v>0</v>
      </c>
      <c r="EI83" s="32">
        <f t="shared" ca="1" si="50"/>
        <v>0</v>
      </c>
      <c r="EJ83" s="32">
        <f t="shared" ca="1" si="46"/>
        <v>0</v>
      </c>
      <c r="EK83" s="32">
        <f t="shared" ca="1" si="46"/>
        <v>0</v>
      </c>
      <c r="EL83" s="32">
        <f t="shared" ca="1" si="46"/>
        <v>0</v>
      </c>
      <c r="EM83" s="32">
        <f t="shared" ca="1" si="46"/>
        <v>0</v>
      </c>
      <c r="EN83" s="32">
        <f t="shared" ca="1" si="46"/>
        <v>-99.629999999999981</v>
      </c>
      <c r="EO83" s="32">
        <f t="shared" ca="1" si="46"/>
        <v>0</v>
      </c>
      <c r="EP83" s="32">
        <f t="shared" ca="1" si="46"/>
        <v>0</v>
      </c>
      <c r="EQ83" s="32">
        <f t="shared" ca="1" si="46"/>
        <v>-169.57</v>
      </c>
      <c r="ER83" s="32">
        <f t="shared" ca="1" si="46"/>
        <v>0</v>
      </c>
    </row>
    <row r="84" spans="1:148" x14ac:dyDescent="0.25">
      <c r="A84" t="s">
        <v>462</v>
      </c>
      <c r="B84" s="1" t="s">
        <v>95</v>
      </c>
      <c r="C84" t="str">
        <f t="shared" ca="1" si="52"/>
        <v>BCHEXP</v>
      </c>
      <c r="D84" t="str">
        <f t="shared" ca="1" si="53"/>
        <v>Alberta-BC Intertie - Export</v>
      </c>
      <c r="G84" s="51">
        <v>421.75</v>
      </c>
      <c r="H84" s="51">
        <v>1140</v>
      </c>
      <c r="L84" s="51">
        <v>495</v>
      </c>
      <c r="M84" s="51">
        <v>5640.25</v>
      </c>
      <c r="N84" s="51">
        <v>3599.5</v>
      </c>
      <c r="O84" s="51">
        <v>3223.25</v>
      </c>
      <c r="P84" s="51">
        <v>1202.75</v>
      </c>
      <c r="Q84" s="32"/>
      <c r="R84" s="32"/>
      <c r="S84" s="32">
        <v>11798.79</v>
      </c>
      <c r="T84" s="32">
        <v>37412.699999999997</v>
      </c>
      <c r="U84" s="32"/>
      <c r="V84" s="32"/>
      <c r="W84" s="32"/>
      <c r="X84" s="32">
        <v>13294.95</v>
      </c>
      <c r="Y84" s="32">
        <v>123031.64</v>
      </c>
      <c r="Z84" s="32">
        <v>83823.78</v>
      </c>
      <c r="AA84" s="32">
        <v>75686.710000000006</v>
      </c>
      <c r="AB84" s="32">
        <v>32758.06</v>
      </c>
      <c r="AE84" s="2">
        <v>0.95</v>
      </c>
      <c r="AF84" s="2">
        <v>0.95</v>
      </c>
      <c r="AJ84" s="2">
        <v>0.95</v>
      </c>
      <c r="AK84" s="2">
        <v>0.95</v>
      </c>
      <c r="AL84" s="2">
        <v>0.95</v>
      </c>
      <c r="AM84" s="2">
        <v>0.95</v>
      </c>
      <c r="AN84" s="2">
        <v>0.95</v>
      </c>
      <c r="AO84" s="33"/>
      <c r="AP84" s="33"/>
      <c r="AQ84" s="33">
        <v>112.09</v>
      </c>
      <c r="AR84" s="33">
        <v>355.42</v>
      </c>
      <c r="AS84" s="33"/>
      <c r="AT84" s="33"/>
      <c r="AU84" s="33"/>
      <c r="AV84" s="33">
        <v>126.3</v>
      </c>
      <c r="AW84" s="33">
        <v>1168.8</v>
      </c>
      <c r="AX84" s="33">
        <v>796.33</v>
      </c>
      <c r="AY84" s="33">
        <v>719.02</v>
      </c>
      <c r="AZ84" s="33">
        <v>311.2</v>
      </c>
      <c r="BA84" s="31">
        <f t="shared" si="38"/>
        <v>0</v>
      </c>
      <c r="BB84" s="31">
        <f t="shared" si="38"/>
        <v>0</v>
      </c>
      <c r="BC84" s="31">
        <f t="shared" si="38"/>
        <v>-17.7</v>
      </c>
      <c r="BD84" s="31">
        <f t="shared" si="38"/>
        <v>-29.93</v>
      </c>
      <c r="BE84" s="31">
        <f t="shared" si="38"/>
        <v>0</v>
      </c>
      <c r="BF84" s="31">
        <f t="shared" si="38"/>
        <v>0</v>
      </c>
      <c r="BG84" s="31">
        <f t="shared" si="54"/>
        <v>0</v>
      </c>
      <c r="BH84" s="31">
        <f t="shared" si="54"/>
        <v>50.52</v>
      </c>
      <c r="BI84" s="31">
        <f t="shared" si="54"/>
        <v>467.52</v>
      </c>
      <c r="BJ84" s="31">
        <f t="shared" si="54"/>
        <v>402.35</v>
      </c>
      <c r="BK84" s="31">
        <f t="shared" si="54"/>
        <v>363.3</v>
      </c>
      <c r="BL84" s="31">
        <f t="shared" si="54"/>
        <v>157.24</v>
      </c>
      <c r="BM84" s="6">
        <f t="shared" ca="1" si="51"/>
        <v>1.06E-2</v>
      </c>
      <c r="BN84" s="6">
        <f t="shared" ca="1" si="51"/>
        <v>1.06E-2</v>
      </c>
      <c r="BO84" s="6">
        <f t="shared" ca="1" si="51"/>
        <v>1.06E-2</v>
      </c>
      <c r="BP84" s="6">
        <f t="shared" ca="1" si="51"/>
        <v>1.06E-2</v>
      </c>
      <c r="BQ84" s="6">
        <f t="shared" ca="1" si="51"/>
        <v>1.06E-2</v>
      </c>
      <c r="BR84" s="6">
        <f t="shared" ca="1" si="51"/>
        <v>1.06E-2</v>
      </c>
      <c r="BS84" s="6">
        <f t="shared" ca="1" si="51"/>
        <v>1.06E-2</v>
      </c>
      <c r="BT84" s="6">
        <f t="shared" ca="1" si="51"/>
        <v>1.06E-2</v>
      </c>
      <c r="BU84" s="6">
        <f t="shared" ca="1" si="51"/>
        <v>1.06E-2</v>
      </c>
      <c r="BV84" s="6">
        <f t="shared" ca="1" si="51"/>
        <v>1.06E-2</v>
      </c>
      <c r="BW84" s="6">
        <f t="shared" ca="1" si="51"/>
        <v>1.06E-2</v>
      </c>
      <c r="BX84" s="6">
        <f t="shared" ca="1" si="51"/>
        <v>1.06E-2</v>
      </c>
      <c r="BY84" s="31">
        <f t="shared" ca="1" si="43"/>
        <v>0</v>
      </c>
      <c r="BZ84" s="31">
        <f t="shared" ca="1" si="43"/>
        <v>0</v>
      </c>
      <c r="CA84" s="31">
        <f t="shared" ca="1" si="43"/>
        <v>125.07</v>
      </c>
      <c r="CB84" s="31">
        <f t="shared" ca="1" si="43"/>
        <v>396.57</v>
      </c>
      <c r="CC84" s="31">
        <f t="shared" ca="1" si="43"/>
        <v>0</v>
      </c>
      <c r="CD84" s="31">
        <f t="shared" ca="1" si="43"/>
        <v>0</v>
      </c>
      <c r="CE84" s="31">
        <f t="shared" ca="1" si="42"/>
        <v>0</v>
      </c>
      <c r="CF84" s="31">
        <f t="shared" ca="1" si="42"/>
        <v>140.93</v>
      </c>
      <c r="CG84" s="31">
        <f t="shared" ca="1" si="42"/>
        <v>1304.1400000000001</v>
      </c>
      <c r="CH84" s="31">
        <f t="shared" ca="1" si="42"/>
        <v>888.53</v>
      </c>
      <c r="CI84" s="31">
        <f t="shared" ca="1" si="42"/>
        <v>802.28</v>
      </c>
      <c r="CJ84" s="31">
        <f t="shared" ca="1" si="42"/>
        <v>347.24</v>
      </c>
      <c r="CK84" s="32">
        <f t="shared" ca="1" si="39"/>
        <v>0</v>
      </c>
      <c r="CL84" s="32">
        <f t="shared" ca="1" si="39"/>
        <v>0</v>
      </c>
      <c r="CM84" s="32">
        <f t="shared" ca="1" si="39"/>
        <v>23.6</v>
      </c>
      <c r="CN84" s="32">
        <f t="shared" ca="1" si="39"/>
        <v>74.83</v>
      </c>
      <c r="CO84" s="32">
        <f t="shared" ca="1" si="39"/>
        <v>0</v>
      </c>
      <c r="CP84" s="32">
        <f t="shared" ca="1" si="39"/>
        <v>0</v>
      </c>
      <c r="CQ84" s="32">
        <f t="shared" ca="1" si="55"/>
        <v>0</v>
      </c>
      <c r="CR84" s="32">
        <f t="shared" ca="1" si="55"/>
        <v>26.59</v>
      </c>
      <c r="CS84" s="32">
        <f t="shared" ca="1" si="55"/>
        <v>246.06</v>
      </c>
      <c r="CT84" s="32">
        <f t="shared" ca="1" si="55"/>
        <v>167.65</v>
      </c>
      <c r="CU84" s="32">
        <f t="shared" ca="1" si="55"/>
        <v>151.37</v>
      </c>
      <c r="CV84" s="32">
        <f t="shared" ca="1" si="55"/>
        <v>65.52</v>
      </c>
      <c r="CW84" s="31">
        <f t="shared" ca="1" si="41"/>
        <v>0</v>
      </c>
      <c r="CX84" s="31">
        <f t="shared" ca="1" si="41"/>
        <v>0</v>
      </c>
      <c r="CY84" s="31">
        <f t="shared" ca="1" si="41"/>
        <v>54.279999999999987</v>
      </c>
      <c r="CZ84" s="31">
        <f t="shared" ca="1" si="41"/>
        <v>145.90999999999997</v>
      </c>
      <c r="DA84" s="31">
        <f t="shared" ca="1" si="41"/>
        <v>0</v>
      </c>
      <c r="DB84" s="31">
        <f t="shared" ca="1" si="41"/>
        <v>0</v>
      </c>
      <c r="DC84" s="31">
        <f t="shared" ca="1" si="56"/>
        <v>0</v>
      </c>
      <c r="DD84" s="31">
        <f t="shared" ca="1" si="56"/>
        <v>-9.2999999999999901</v>
      </c>
      <c r="DE84" s="31">
        <f t="shared" ca="1" si="56"/>
        <v>-86.119999999999891</v>
      </c>
      <c r="DF84" s="31">
        <f t="shared" ca="1" si="56"/>
        <v>-142.5</v>
      </c>
      <c r="DG84" s="31">
        <f t="shared" ca="1" si="56"/>
        <v>-128.67000000000002</v>
      </c>
      <c r="DH84" s="31">
        <f t="shared" ca="1" si="56"/>
        <v>-55.680000000000007</v>
      </c>
      <c r="DI84" s="32">
        <f t="shared" ca="1" si="48"/>
        <v>0</v>
      </c>
      <c r="DJ84" s="32">
        <f t="shared" ca="1" si="48"/>
        <v>0</v>
      </c>
      <c r="DK84" s="32">
        <f t="shared" ca="1" si="48"/>
        <v>2.71</v>
      </c>
      <c r="DL84" s="32">
        <f t="shared" ca="1" si="44"/>
        <v>7.3</v>
      </c>
      <c r="DM84" s="32">
        <f t="shared" ca="1" si="44"/>
        <v>0</v>
      </c>
      <c r="DN84" s="32">
        <f t="shared" ca="1" si="44"/>
        <v>0</v>
      </c>
      <c r="DO84" s="32">
        <f t="shared" ca="1" si="44"/>
        <v>0</v>
      </c>
      <c r="DP84" s="32">
        <f t="shared" ca="1" si="44"/>
        <v>-0.47</v>
      </c>
      <c r="DQ84" s="32">
        <f t="shared" ca="1" si="44"/>
        <v>-4.3099999999999996</v>
      </c>
      <c r="DR84" s="32">
        <f t="shared" ca="1" si="44"/>
        <v>-7.13</v>
      </c>
      <c r="DS84" s="32">
        <f t="shared" ca="1" si="44"/>
        <v>-6.43</v>
      </c>
      <c r="DT84" s="32">
        <f t="shared" ca="1" si="44"/>
        <v>-2.78</v>
      </c>
      <c r="DU84" s="31">
        <f t="shared" ca="1" si="49"/>
        <v>0</v>
      </c>
      <c r="DV84" s="31">
        <f t="shared" ca="1" si="49"/>
        <v>0</v>
      </c>
      <c r="DW84" s="31">
        <f t="shared" ca="1" si="49"/>
        <v>15.88</v>
      </c>
      <c r="DX84" s="31">
        <f t="shared" ca="1" si="45"/>
        <v>42.45</v>
      </c>
      <c r="DY84" s="31">
        <f t="shared" ca="1" si="45"/>
        <v>0</v>
      </c>
      <c r="DZ84" s="31">
        <f t="shared" ca="1" si="45"/>
        <v>0</v>
      </c>
      <c r="EA84" s="31">
        <f t="shared" ca="1" si="45"/>
        <v>0</v>
      </c>
      <c r="EB84" s="31">
        <f t="shared" ca="1" si="45"/>
        <v>-2.64</v>
      </c>
      <c r="EC84" s="31">
        <f t="shared" ca="1" si="45"/>
        <v>-24.24</v>
      </c>
      <c r="ED84" s="31">
        <f t="shared" ca="1" si="45"/>
        <v>-39.79</v>
      </c>
      <c r="EE84" s="31">
        <f t="shared" ca="1" si="45"/>
        <v>-35.630000000000003</v>
      </c>
      <c r="EF84" s="31">
        <f t="shared" ca="1" si="45"/>
        <v>-15.29</v>
      </c>
      <c r="EG84" s="32">
        <f t="shared" ca="1" si="50"/>
        <v>0</v>
      </c>
      <c r="EH84" s="32">
        <f t="shared" ca="1" si="50"/>
        <v>0</v>
      </c>
      <c r="EI84" s="32">
        <f t="shared" ca="1" si="50"/>
        <v>72.86999999999999</v>
      </c>
      <c r="EJ84" s="32">
        <f t="shared" ca="1" si="46"/>
        <v>195.65999999999997</v>
      </c>
      <c r="EK84" s="32">
        <f t="shared" ca="1" si="46"/>
        <v>0</v>
      </c>
      <c r="EL84" s="32">
        <f t="shared" ca="1" si="46"/>
        <v>0</v>
      </c>
      <c r="EM84" s="32">
        <f t="shared" ca="1" si="46"/>
        <v>0</v>
      </c>
      <c r="EN84" s="32">
        <f t="shared" ca="1" si="46"/>
        <v>-12.409999999999991</v>
      </c>
      <c r="EO84" s="32">
        <f t="shared" ca="1" si="46"/>
        <v>-114.66999999999989</v>
      </c>
      <c r="EP84" s="32">
        <f t="shared" ca="1" si="46"/>
        <v>-189.42</v>
      </c>
      <c r="EQ84" s="32">
        <f t="shared" ca="1" si="46"/>
        <v>-170.73000000000002</v>
      </c>
      <c r="ER84" s="32">
        <f t="shared" ca="1" si="46"/>
        <v>-73.75</v>
      </c>
    </row>
    <row r="85" spans="1:148" x14ac:dyDescent="0.25">
      <c r="A85" t="s">
        <v>463</v>
      </c>
      <c r="B85" s="1" t="s">
        <v>83</v>
      </c>
      <c r="C85" t="str">
        <f t="shared" ca="1" si="52"/>
        <v>NEP1</v>
      </c>
      <c r="D85" t="str">
        <f t="shared" ca="1" si="53"/>
        <v>Ghost Pine Wind Facility</v>
      </c>
      <c r="P85" s="51">
        <v>0</v>
      </c>
      <c r="Q85" s="32"/>
      <c r="R85" s="32"/>
      <c r="S85" s="32"/>
      <c r="T85" s="32"/>
      <c r="U85" s="32"/>
      <c r="V85" s="32"/>
      <c r="W85" s="32"/>
      <c r="X85" s="32"/>
      <c r="Y85" s="32"/>
      <c r="Z85" s="32"/>
      <c r="AA85" s="32"/>
      <c r="AB85" s="32">
        <v>0</v>
      </c>
      <c r="AN85" s="2">
        <v>1.8</v>
      </c>
      <c r="AO85" s="33"/>
      <c r="AP85" s="33"/>
      <c r="AQ85" s="33"/>
      <c r="AR85" s="33"/>
      <c r="AS85" s="33"/>
      <c r="AT85" s="33"/>
      <c r="AU85" s="33"/>
      <c r="AV85" s="33"/>
      <c r="AW85" s="33"/>
      <c r="AX85" s="33"/>
      <c r="AY85" s="33"/>
      <c r="AZ85" s="33">
        <v>0</v>
      </c>
      <c r="BA85" s="31">
        <f t="shared" si="38"/>
        <v>0</v>
      </c>
      <c r="BB85" s="31">
        <f t="shared" si="38"/>
        <v>0</v>
      </c>
      <c r="BC85" s="31">
        <f t="shared" si="38"/>
        <v>0</v>
      </c>
      <c r="BD85" s="31">
        <f t="shared" si="38"/>
        <v>0</v>
      </c>
      <c r="BE85" s="31">
        <f t="shared" si="38"/>
        <v>0</v>
      </c>
      <c r="BF85" s="31">
        <f t="shared" si="38"/>
        <v>0</v>
      </c>
      <c r="BG85" s="31">
        <f t="shared" si="54"/>
        <v>0</v>
      </c>
      <c r="BH85" s="31">
        <f t="shared" si="54"/>
        <v>0</v>
      </c>
      <c r="BI85" s="31">
        <f t="shared" si="54"/>
        <v>0</v>
      </c>
      <c r="BJ85" s="31">
        <f t="shared" si="54"/>
        <v>0</v>
      </c>
      <c r="BK85" s="31">
        <f t="shared" si="54"/>
        <v>0</v>
      </c>
      <c r="BL85" s="31">
        <f t="shared" si="54"/>
        <v>0</v>
      </c>
      <c r="BM85" s="6">
        <f t="shared" ca="1" si="51"/>
        <v>4.9399999999999999E-2</v>
      </c>
      <c r="BN85" s="6">
        <f t="shared" ca="1" si="51"/>
        <v>4.9399999999999999E-2</v>
      </c>
      <c r="BO85" s="6">
        <f t="shared" ca="1" si="51"/>
        <v>4.9399999999999999E-2</v>
      </c>
      <c r="BP85" s="6">
        <f t="shared" ref="BM85:BX106" ca="1" si="57">VLOOKUP($C85,LossFactorLookup,3,FALSE)</f>
        <v>4.9399999999999999E-2</v>
      </c>
      <c r="BQ85" s="6">
        <f t="shared" ca="1" si="57"/>
        <v>4.9399999999999999E-2</v>
      </c>
      <c r="BR85" s="6">
        <f t="shared" ca="1" si="57"/>
        <v>4.9399999999999999E-2</v>
      </c>
      <c r="BS85" s="6">
        <f t="shared" ca="1" si="57"/>
        <v>4.9399999999999999E-2</v>
      </c>
      <c r="BT85" s="6">
        <f t="shared" ca="1" si="57"/>
        <v>4.9399999999999999E-2</v>
      </c>
      <c r="BU85" s="6">
        <f t="shared" ca="1" si="57"/>
        <v>4.9399999999999999E-2</v>
      </c>
      <c r="BV85" s="6">
        <f t="shared" ca="1" si="57"/>
        <v>4.9399999999999999E-2</v>
      </c>
      <c r="BW85" s="6">
        <f t="shared" ca="1" si="57"/>
        <v>4.9399999999999999E-2</v>
      </c>
      <c r="BX85" s="6">
        <f t="shared" ca="1" si="57"/>
        <v>4.9399999999999999E-2</v>
      </c>
      <c r="BY85" s="31">
        <f t="shared" ca="1" si="43"/>
        <v>0</v>
      </c>
      <c r="BZ85" s="31">
        <f t="shared" ca="1" si="43"/>
        <v>0</v>
      </c>
      <c r="CA85" s="31">
        <f t="shared" ca="1" si="43"/>
        <v>0</v>
      </c>
      <c r="CB85" s="31">
        <f t="shared" ca="1" si="43"/>
        <v>0</v>
      </c>
      <c r="CC85" s="31">
        <f t="shared" ca="1" si="43"/>
        <v>0</v>
      </c>
      <c r="CD85" s="31">
        <f t="shared" ca="1" si="43"/>
        <v>0</v>
      </c>
      <c r="CE85" s="31">
        <f t="shared" ca="1" si="42"/>
        <v>0</v>
      </c>
      <c r="CF85" s="31">
        <f t="shared" ca="1" si="42"/>
        <v>0</v>
      </c>
      <c r="CG85" s="31">
        <f t="shared" ca="1" si="42"/>
        <v>0</v>
      </c>
      <c r="CH85" s="31">
        <f t="shared" ca="1" si="42"/>
        <v>0</v>
      </c>
      <c r="CI85" s="31">
        <f t="shared" ca="1" si="42"/>
        <v>0</v>
      </c>
      <c r="CJ85" s="31">
        <f t="shared" ca="1" si="42"/>
        <v>0</v>
      </c>
      <c r="CK85" s="32">
        <f t="shared" ca="1" si="39"/>
        <v>0</v>
      </c>
      <c r="CL85" s="32">
        <f t="shared" ca="1" si="39"/>
        <v>0</v>
      </c>
      <c r="CM85" s="32">
        <f t="shared" ca="1" si="39"/>
        <v>0</v>
      </c>
      <c r="CN85" s="32">
        <f t="shared" ca="1" si="39"/>
        <v>0</v>
      </c>
      <c r="CO85" s="32">
        <f t="shared" ca="1" si="39"/>
        <v>0</v>
      </c>
      <c r="CP85" s="32">
        <f t="shared" ca="1" si="39"/>
        <v>0</v>
      </c>
      <c r="CQ85" s="32">
        <f t="shared" ca="1" si="55"/>
        <v>0</v>
      </c>
      <c r="CR85" s="32">
        <f t="shared" ca="1" si="55"/>
        <v>0</v>
      </c>
      <c r="CS85" s="32">
        <f t="shared" ca="1" si="55"/>
        <v>0</v>
      </c>
      <c r="CT85" s="32">
        <f t="shared" ca="1" si="55"/>
        <v>0</v>
      </c>
      <c r="CU85" s="32">
        <f t="shared" ca="1" si="55"/>
        <v>0</v>
      </c>
      <c r="CV85" s="32">
        <f t="shared" ca="1" si="55"/>
        <v>0</v>
      </c>
      <c r="CW85" s="31">
        <f t="shared" ca="1" si="41"/>
        <v>0</v>
      </c>
      <c r="CX85" s="31">
        <f t="shared" ca="1" si="41"/>
        <v>0</v>
      </c>
      <c r="CY85" s="31">
        <f t="shared" ca="1" si="41"/>
        <v>0</v>
      </c>
      <c r="CZ85" s="31">
        <f t="shared" ca="1" si="41"/>
        <v>0</v>
      </c>
      <c r="DA85" s="31">
        <f t="shared" ca="1" si="41"/>
        <v>0</v>
      </c>
      <c r="DB85" s="31">
        <f t="shared" ca="1" si="41"/>
        <v>0</v>
      </c>
      <c r="DC85" s="31">
        <f t="shared" ca="1" si="56"/>
        <v>0</v>
      </c>
      <c r="DD85" s="31">
        <f t="shared" ca="1" si="56"/>
        <v>0</v>
      </c>
      <c r="DE85" s="31">
        <f t="shared" ca="1" si="56"/>
        <v>0</v>
      </c>
      <c r="DF85" s="31">
        <f t="shared" ca="1" si="56"/>
        <v>0</v>
      </c>
      <c r="DG85" s="31">
        <f t="shared" ca="1" si="56"/>
        <v>0</v>
      </c>
      <c r="DH85" s="31">
        <f t="shared" ca="1" si="56"/>
        <v>0</v>
      </c>
      <c r="DI85" s="32">
        <f t="shared" ca="1" si="48"/>
        <v>0</v>
      </c>
      <c r="DJ85" s="32">
        <f t="shared" ca="1" si="48"/>
        <v>0</v>
      </c>
      <c r="DK85" s="32">
        <f t="shared" ca="1" si="48"/>
        <v>0</v>
      </c>
      <c r="DL85" s="32">
        <f t="shared" ca="1" si="44"/>
        <v>0</v>
      </c>
      <c r="DM85" s="32">
        <f t="shared" ca="1" si="44"/>
        <v>0</v>
      </c>
      <c r="DN85" s="32">
        <f t="shared" ca="1" si="44"/>
        <v>0</v>
      </c>
      <c r="DO85" s="32">
        <f t="shared" ca="1" si="44"/>
        <v>0</v>
      </c>
      <c r="DP85" s="32">
        <f t="shared" ca="1" si="44"/>
        <v>0</v>
      </c>
      <c r="DQ85" s="32">
        <f t="shared" ca="1" si="44"/>
        <v>0</v>
      </c>
      <c r="DR85" s="32">
        <f t="shared" ca="1" si="44"/>
        <v>0</v>
      </c>
      <c r="DS85" s="32">
        <f t="shared" ca="1" si="44"/>
        <v>0</v>
      </c>
      <c r="DT85" s="32">
        <f t="shared" ca="1" si="44"/>
        <v>0</v>
      </c>
      <c r="DU85" s="31">
        <f t="shared" ca="1" si="49"/>
        <v>0</v>
      </c>
      <c r="DV85" s="31">
        <f t="shared" ca="1" si="49"/>
        <v>0</v>
      </c>
      <c r="DW85" s="31">
        <f t="shared" ca="1" si="49"/>
        <v>0</v>
      </c>
      <c r="DX85" s="31">
        <f t="shared" ca="1" si="45"/>
        <v>0</v>
      </c>
      <c r="DY85" s="31">
        <f t="shared" ca="1" si="45"/>
        <v>0</v>
      </c>
      <c r="DZ85" s="31">
        <f t="shared" ca="1" si="45"/>
        <v>0</v>
      </c>
      <c r="EA85" s="31">
        <f t="shared" ca="1" si="45"/>
        <v>0</v>
      </c>
      <c r="EB85" s="31">
        <f t="shared" ca="1" si="45"/>
        <v>0</v>
      </c>
      <c r="EC85" s="31">
        <f t="shared" ca="1" si="45"/>
        <v>0</v>
      </c>
      <c r="ED85" s="31">
        <f t="shared" ca="1" si="45"/>
        <v>0</v>
      </c>
      <c r="EE85" s="31">
        <f t="shared" ca="1" si="45"/>
        <v>0</v>
      </c>
      <c r="EF85" s="31">
        <f t="shared" ca="1" si="45"/>
        <v>0</v>
      </c>
      <c r="EG85" s="32">
        <f t="shared" ca="1" si="50"/>
        <v>0</v>
      </c>
      <c r="EH85" s="32">
        <f t="shared" ca="1" si="50"/>
        <v>0</v>
      </c>
      <c r="EI85" s="32">
        <f t="shared" ca="1" si="50"/>
        <v>0</v>
      </c>
      <c r="EJ85" s="32">
        <f t="shared" ca="1" si="46"/>
        <v>0</v>
      </c>
      <c r="EK85" s="32">
        <f t="shared" ca="1" si="46"/>
        <v>0</v>
      </c>
      <c r="EL85" s="32">
        <f t="shared" ca="1" si="46"/>
        <v>0</v>
      </c>
      <c r="EM85" s="32">
        <f t="shared" ca="1" si="46"/>
        <v>0</v>
      </c>
      <c r="EN85" s="32">
        <f t="shared" ca="1" si="46"/>
        <v>0</v>
      </c>
      <c r="EO85" s="32">
        <f t="shared" ca="1" si="46"/>
        <v>0</v>
      </c>
      <c r="EP85" s="32">
        <f t="shared" ca="1" si="46"/>
        <v>0</v>
      </c>
      <c r="EQ85" s="32">
        <f t="shared" ca="1" si="46"/>
        <v>0</v>
      </c>
      <c r="ER85" s="32">
        <f t="shared" ca="1" si="46"/>
        <v>0</v>
      </c>
    </row>
    <row r="86" spans="1:148" x14ac:dyDescent="0.25">
      <c r="A86" t="s">
        <v>464</v>
      </c>
      <c r="B86" s="1" t="s">
        <v>22</v>
      </c>
      <c r="C86" t="str">
        <f t="shared" ca="1" si="52"/>
        <v>NOVAGEN15M</v>
      </c>
      <c r="D86" t="str">
        <f t="shared" ca="1" si="53"/>
        <v>Joffre Industrial System</v>
      </c>
      <c r="E86" s="51">
        <v>35979.712500000001</v>
      </c>
      <c r="F86" s="51">
        <v>35054.939700000003</v>
      </c>
      <c r="G86" s="51">
        <v>33390.103450000002</v>
      </c>
      <c r="H86" s="51">
        <v>91620.907414999994</v>
      </c>
      <c r="I86" s="51">
        <v>91188.30932</v>
      </c>
      <c r="J86" s="51">
        <v>48081.434789999999</v>
      </c>
      <c r="K86" s="51">
        <v>75024.53757</v>
      </c>
      <c r="L86" s="51">
        <v>56773.117960000003</v>
      </c>
      <c r="M86" s="51">
        <v>34989.433969999998</v>
      </c>
      <c r="N86" s="51">
        <v>74086.8033</v>
      </c>
      <c r="O86" s="51">
        <v>59002.603940000001</v>
      </c>
      <c r="P86" s="51">
        <v>71128.591220000002</v>
      </c>
      <c r="Q86" s="32">
        <v>1780557.96</v>
      </c>
      <c r="R86" s="32">
        <v>1745697.64</v>
      </c>
      <c r="S86" s="32">
        <v>1701689.75</v>
      </c>
      <c r="T86" s="32">
        <v>4969641.95</v>
      </c>
      <c r="U86" s="32">
        <v>14857120.550000001</v>
      </c>
      <c r="V86" s="32">
        <v>3659397.22</v>
      </c>
      <c r="W86" s="32">
        <v>3591720.34</v>
      </c>
      <c r="X86" s="32">
        <v>2668806.33</v>
      </c>
      <c r="Y86" s="32">
        <v>1190882.71</v>
      </c>
      <c r="Z86" s="32">
        <v>2474923.87</v>
      </c>
      <c r="AA86" s="32">
        <v>3698865.75</v>
      </c>
      <c r="AB86" s="32">
        <v>4967946.7300000004</v>
      </c>
      <c r="AC86" s="2">
        <v>1.41</v>
      </c>
      <c r="AD86" s="2">
        <v>1.41</v>
      </c>
      <c r="AE86" s="2">
        <v>1.41</v>
      </c>
      <c r="AF86" s="2">
        <v>1.41</v>
      </c>
      <c r="AG86" s="2">
        <v>1.41</v>
      </c>
      <c r="AH86" s="2">
        <v>1.41</v>
      </c>
      <c r="AI86" s="2">
        <v>1.41</v>
      </c>
      <c r="AJ86" s="2">
        <v>1.41</v>
      </c>
      <c r="AK86" s="2">
        <v>1.41</v>
      </c>
      <c r="AL86" s="2">
        <v>1.41</v>
      </c>
      <c r="AM86" s="2">
        <v>1.41</v>
      </c>
      <c r="AN86" s="2">
        <v>1.41</v>
      </c>
      <c r="AO86" s="33">
        <v>25105.87</v>
      </c>
      <c r="AP86" s="33">
        <v>24614.34</v>
      </c>
      <c r="AQ86" s="33">
        <v>23993.83</v>
      </c>
      <c r="AR86" s="33">
        <v>70071.95</v>
      </c>
      <c r="AS86" s="33">
        <v>209485.4</v>
      </c>
      <c r="AT86" s="33">
        <v>51597.5</v>
      </c>
      <c r="AU86" s="33">
        <v>50643.26</v>
      </c>
      <c r="AV86" s="33">
        <v>37630.17</v>
      </c>
      <c r="AW86" s="33">
        <v>16791.45</v>
      </c>
      <c r="AX86" s="33">
        <v>34896.43</v>
      </c>
      <c r="AY86" s="33">
        <v>52154.01</v>
      </c>
      <c r="AZ86" s="33">
        <v>70048.05</v>
      </c>
      <c r="BA86" s="31">
        <f t="shared" si="38"/>
        <v>-2670.84</v>
      </c>
      <c r="BB86" s="31">
        <f t="shared" si="38"/>
        <v>-2618.5500000000002</v>
      </c>
      <c r="BC86" s="31">
        <f t="shared" si="38"/>
        <v>-2552.5300000000002</v>
      </c>
      <c r="BD86" s="31">
        <f t="shared" si="38"/>
        <v>-3975.71</v>
      </c>
      <c r="BE86" s="31">
        <f t="shared" si="38"/>
        <v>-11885.7</v>
      </c>
      <c r="BF86" s="31">
        <f t="shared" si="38"/>
        <v>-2927.52</v>
      </c>
      <c r="BG86" s="31">
        <f t="shared" si="54"/>
        <v>13648.54</v>
      </c>
      <c r="BH86" s="31">
        <f t="shared" si="54"/>
        <v>10141.459999999999</v>
      </c>
      <c r="BI86" s="31">
        <f t="shared" si="54"/>
        <v>4525.3500000000004</v>
      </c>
      <c r="BJ86" s="31">
        <f t="shared" si="54"/>
        <v>11879.63</v>
      </c>
      <c r="BK86" s="31">
        <f t="shared" si="54"/>
        <v>17754.560000000001</v>
      </c>
      <c r="BL86" s="31">
        <f t="shared" si="54"/>
        <v>23846.14</v>
      </c>
      <c r="BM86" s="6">
        <f t="shared" ca="1" si="57"/>
        <v>5.3E-3</v>
      </c>
      <c r="BN86" s="6">
        <f t="shared" ca="1" si="57"/>
        <v>5.3E-3</v>
      </c>
      <c r="BO86" s="6">
        <f t="shared" ca="1" si="57"/>
        <v>5.3E-3</v>
      </c>
      <c r="BP86" s="6">
        <f t="shared" ca="1" si="57"/>
        <v>5.3E-3</v>
      </c>
      <c r="BQ86" s="6">
        <f t="shared" ca="1" si="57"/>
        <v>5.3E-3</v>
      </c>
      <c r="BR86" s="6">
        <f t="shared" ca="1" si="57"/>
        <v>5.3E-3</v>
      </c>
      <c r="BS86" s="6">
        <f t="shared" ca="1" si="57"/>
        <v>5.3E-3</v>
      </c>
      <c r="BT86" s="6">
        <f t="shared" ca="1" si="57"/>
        <v>5.3E-3</v>
      </c>
      <c r="BU86" s="6">
        <f t="shared" ca="1" si="57"/>
        <v>5.3E-3</v>
      </c>
      <c r="BV86" s="6">
        <f t="shared" ca="1" si="57"/>
        <v>5.3E-3</v>
      </c>
      <c r="BW86" s="6">
        <f t="shared" ca="1" si="57"/>
        <v>5.3E-3</v>
      </c>
      <c r="BX86" s="6">
        <f t="shared" ca="1" si="57"/>
        <v>5.3E-3</v>
      </c>
      <c r="BY86" s="31">
        <f t="shared" ca="1" si="43"/>
        <v>9436.9599999999991</v>
      </c>
      <c r="BZ86" s="31">
        <f t="shared" ca="1" si="43"/>
        <v>9252.2000000000007</v>
      </c>
      <c r="CA86" s="31">
        <f t="shared" ca="1" si="43"/>
        <v>9018.9599999999991</v>
      </c>
      <c r="CB86" s="31">
        <f t="shared" ca="1" si="43"/>
        <v>26339.1</v>
      </c>
      <c r="CC86" s="31">
        <f t="shared" ca="1" si="43"/>
        <v>78742.740000000005</v>
      </c>
      <c r="CD86" s="31">
        <f t="shared" ca="1" si="43"/>
        <v>19394.810000000001</v>
      </c>
      <c r="CE86" s="31">
        <f t="shared" ca="1" si="43"/>
        <v>19036.12</v>
      </c>
      <c r="CF86" s="31">
        <f t="shared" ca="1" si="43"/>
        <v>14144.67</v>
      </c>
      <c r="CG86" s="31">
        <f t="shared" ca="1" si="43"/>
        <v>6311.68</v>
      </c>
      <c r="CH86" s="31">
        <f t="shared" ca="1" si="43"/>
        <v>13117.1</v>
      </c>
      <c r="CI86" s="31">
        <f t="shared" ca="1" si="43"/>
        <v>19603.990000000002</v>
      </c>
      <c r="CJ86" s="31">
        <f t="shared" ca="1" si="43"/>
        <v>26330.12</v>
      </c>
      <c r="CK86" s="32">
        <f t="shared" ca="1" si="39"/>
        <v>3561.12</v>
      </c>
      <c r="CL86" s="32">
        <f t="shared" ca="1" si="39"/>
        <v>3491.4</v>
      </c>
      <c r="CM86" s="32">
        <f t="shared" ca="1" si="39"/>
        <v>3403.38</v>
      </c>
      <c r="CN86" s="32">
        <f t="shared" ca="1" si="39"/>
        <v>9939.2800000000007</v>
      </c>
      <c r="CO86" s="32">
        <f t="shared" ca="1" si="39"/>
        <v>29714.240000000002</v>
      </c>
      <c r="CP86" s="32">
        <f t="shared" ca="1" si="39"/>
        <v>7318.79</v>
      </c>
      <c r="CQ86" s="32">
        <f t="shared" ca="1" si="55"/>
        <v>7183.44</v>
      </c>
      <c r="CR86" s="32">
        <f t="shared" ca="1" si="55"/>
        <v>5337.61</v>
      </c>
      <c r="CS86" s="32">
        <f t="shared" ca="1" si="55"/>
        <v>2381.77</v>
      </c>
      <c r="CT86" s="32">
        <f t="shared" ca="1" si="55"/>
        <v>4949.8500000000004</v>
      </c>
      <c r="CU86" s="32">
        <f t="shared" ca="1" si="55"/>
        <v>7397.73</v>
      </c>
      <c r="CV86" s="32">
        <f t="shared" ca="1" si="55"/>
        <v>9935.89</v>
      </c>
      <c r="CW86" s="31">
        <f t="shared" ca="1" si="41"/>
        <v>-9436.9500000000007</v>
      </c>
      <c r="CX86" s="31">
        <f t="shared" ca="1" si="41"/>
        <v>-9252.1899999999987</v>
      </c>
      <c r="CY86" s="31">
        <f t="shared" ca="1" si="41"/>
        <v>-9018.9600000000009</v>
      </c>
      <c r="CZ86" s="31">
        <f t="shared" ca="1" si="41"/>
        <v>-29817.86</v>
      </c>
      <c r="DA86" s="31">
        <f t="shared" ca="1" si="41"/>
        <v>-89142.719999999987</v>
      </c>
      <c r="DB86" s="31">
        <f t="shared" ca="1" si="41"/>
        <v>-21956.379999999997</v>
      </c>
      <c r="DC86" s="31">
        <f t="shared" ca="1" si="56"/>
        <v>-38072.240000000005</v>
      </c>
      <c r="DD86" s="31">
        <f t="shared" ca="1" si="56"/>
        <v>-28289.35</v>
      </c>
      <c r="DE86" s="31">
        <f t="shared" ca="1" si="56"/>
        <v>-12623.35</v>
      </c>
      <c r="DF86" s="31">
        <f t="shared" ca="1" si="56"/>
        <v>-28709.11</v>
      </c>
      <c r="DG86" s="31">
        <f t="shared" ca="1" si="56"/>
        <v>-42906.850000000006</v>
      </c>
      <c r="DH86" s="31">
        <f t="shared" ca="1" si="56"/>
        <v>-57628.180000000008</v>
      </c>
      <c r="DI86" s="32">
        <f t="shared" ca="1" si="48"/>
        <v>-471.85</v>
      </c>
      <c r="DJ86" s="32">
        <f t="shared" ca="1" si="48"/>
        <v>-462.61</v>
      </c>
      <c r="DK86" s="32">
        <f t="shared" ca="1" si="48"/>
        <v>-450.95</v>
      </c>
      <c r="DL86" s="32">
        <f t="shared" ca="1" si="44"/>
        <v>-1490.89</v>
      </c>
      <c r="DM86" s="32">
        <f t="shared" ca="1" si="44"/>
        <v>-4457.1400000000003</v>
      </c>
      <c r="DN86" s="32">
        <f t="shared" ca="1" si="44"/>
        <v>-1097.82</v>
      </c>
      <c r="DO86" s="32">
        <f t="shared" ca="1" si="44"/>
        <v>-1903.61</v>
      </c>
      <c r="DP86" s="32">
        <f t="shared" ca="1" si="44"/>
        <v>-1414.47</v>
      </c>
      <c r="DQ86" s="32">
        <f t="shared" ca="1" si="44"/>
        <v>-631.16999999999996</v>
      </c>
      <c r="DR86" s="32">
        <f t="shared" ca="1" si="44"/>
        <v>-1435.46</v>
      </c>
      <c r="DS86" s="32">
        <f t="shared" ca="1" si="44"/>
        <v>-2145.34</v>
      </c>
      <c r="DT86" s="32">
        <f t="shared" ca="1" si="44"/>
        <v>-2881.41</v>
      </c>
      <c r="DU86" s="31">
        <f t="shared" ca="1" si="49"/>
        <v>-2792.1</v>
      </c>
      <c r="DV86" s="31">
        <f t="shared" ca="1" si="49"/>
        <v>-2721.72</v>
      </c>
      <c r="DW86" s="31">
        <f t="shared" ca="1" si="49"/>
        <v>-2639.27</v>
      </c>
      <c r="DX86" s="31">
        <f t="shared" ca="1" si="45"/>
        <v>-8675.1299999999992</v>
      </c>
      <c r="DY86" s="31">
        <f t="shared" ca="1" si="45"/>
        <v>-25788.41</v>
      </c>
      <c r="DZ86" s="31">
        <f t="shared" ca="1" si="45"/>
        <v>-6314.54</v>
      </c>
      <c r="EA86" s="31">
        <f t="shared" ca="1" si="45"/>
        <v>-10878.97</v>
      </c>
      <c r="EB86" s="31">
        <f t="shared" ca="1" si="45"/>
        <v>-8023.49</v>
      </c>
      <c r="EC86" s="31">
        <f t="shared" ca="1" si="45"/>
        <v>-3553.46</v>
      </c>
      <c r="ED86" s="31">
        <f t="shared" ca="1" si="45"/>
        <v>-8016.69</v>
      </c>
      <c r="EE86" s="31">
        <f t="shared" ca="1" si="45"/>
        <v>-11881.04</v>
      </c>
      <c r="EF86" s="31">
        <f t="shared" ca="1" si="45"/>
        <v>-15827.16</v>
      </c>
      <c r="EG86" s="32">
        <f t="shared" ca="1" si="50"/>
        <v>-12700.900000000001</v>
      </c>
      <c r="EH86" s="32">
        <f t="shared" ca="1" si="50"/>
        <v>-12436.519999999999</v>
      </c>
      <c r="EI86" s="32">
        <f t="shared" ca="1" si="50"/>
        <v>-12109.180000000002</v>
      </c>
      <c r="EJ86" s="32">
        <f t="shared" ca="1" si="46"/>
        <v>-39983.879999999997</v>
      </c>
      <c r="EK86" s="32">
        <f t="shared" ca="1" si="46"/>
        <v>-119388.26999999999</v>
      </c>
      <c r="EL86" s="32">
        <f t="shared" ca="1" si="46"/>
        <v>-29368.739999999998</v>
      </c>
      <c r="EM86" s="32">
        <f t="shared" ca="1" si="46"/>
        <v>-50854.820000000007</v>
      </c>
      <c r="EN86" s="32">
        <f t="shared" ca="1" si="46"/>
        <v>-37727.31</v>
      </c>
      <c r="EO86" s="32">
        <f t="shared" ca="1" si="46"/>
        <v>-16807.98</v>
      </c>
      <c r="EP86" s="32">
        <f t="shared" ca="1" si="46"/>
        <v>-38161.26</v>
      </c>
      <c r="EQ86" s="32">
        <f t="shared" ca="1" si="46"/>
        <v>-56933.23</v>
      </c>
      <c r="ER86" s="32">
        <f t="shared" ca="1" si="46"/>
        <v>-76336.750000000015</v>
      </c>
    </row>
    <row r="87" spans="1:148" x14ac:dyDescent="0.25">
      <c r="A87" t="s">
        <v>465</v>
      </c>
      <c r="B87" s="1" t="s">
        <v>101</v>
      </c>
      <c r="C87" t="str">
        <f t="shared" ca="1" si="52"/>
        <v>NPC1</v>
      </c>
      <c r="D87" t="str">
        <f t="shared" ca="1" si="53"/>
        <v>Northstone Power</v>
      </c>
      <c r="E87" s="51">
        <v>77.189774999999997</v>
      </c>
      <c r="F87" s="51">
        <v>40.064759000000002</v>
      </c>
      <c r="G87" s="51">
        <v>254.93968100000001</v>
      </c>
      <c r="H87" s="51">
        <v>634.34180000000003</v>
      </c>
      <c r="I87" s="51">
        <v>1111.8845719999999</v>
      </c>
      <c r="J87" s="51">
        <v>322.38592299999999</v>
      </c>
      <c r="K87" s="51">
        <v>153.99637300000001</v>
      </c>
      <c r="L87" s="51">
        <v>287.08285899999998</v>
      </c>
      <c r="M87" s="51">
        <v>72.691389000000001</v>
      </c>
      <c r="N87" s="51">
        <v>116.81059</v>
      </c>
      <c r="O87" s="51">
        <v>262.87042000000002</v>
      </c>
      <c r="P87" s="51">
        <v>765.74381500000004</v>
      </c>
      <c r="Q87" s="32">
        <v>6700.36</v>
      </c>
      <c r="R87" s="32">
        <v>4886.0600000000004</v>
      </c>
      <c r="S87" s="32">
        <v>40632.6</v>
      </c>
      <c r="T87" s="32">
        <v>92152.93</v>
      </c>
      <c r="U87" s="32">
        <v>380836.59</v>
      </c>
      <c r="V87" s="32">
        <v>88383.85</v>
      </c>
      <c r="W87" s="32">
        <v>37522.11</v>
      </c>
      <c r="X87" s="32">
        <v>32462.16</v>
      </c>
      <c r="Y87" s="32">
        <v>7884.71</v>
      </c>
      <c r="Z87" s="32">
        <v>9982.6299999999992</v>
      </c>
      <c r="AA87" s="32">
        <v>62043.39</v>
      </c>
      <c r="AB87" s="32">
        <v>167938.05</v>
      </c>
      <c r="AC87" s="2">
        <v>-4.3899999999999997</v>
      </c>
      <c r="AD87" s="2">
        <v>-4.3899999999999997</v>
      </c>
      <c r="AE87" s="2">
        <v>-4.3899999999999997</v>
      </c>
      <c r="AF87" s="2">
        <v>-4.3899999999999997</v>
      </c>
      <c r="AG87" s="2">
        <v>-4.3899999999999997</v>
      </c>
      <c r="AH87" s="2">
        <v>-4.3899999999999997</v>
      </c>
      <c r="AI87" s="2">
        <v>-4.3899999999999997</v>
      </c>
      <c r="AJ87" s="2">
        <v>-4.3899999999999997</v>
      </c>
      <c r="AK87" s="2">
        <v>-4.3899999999999997</v>
      </c>
      <c r="AL87" s="2">
        <v>-4.3899999999999997</v>
      </c>
      <c r="AM87" s="2">
        <v>-4.3899999999999997</v>
      </c>
      <c r="AN87" s="2">
        <v>-4.3899999999999997</v>
      </c>
      <c r="AO87" s="33">
        <v>-294.14999999999998</v>
      </c>
      <c r="AP87" s="33">
        <v>-214.5</v>
      </c>
      <c r="AQ87" s="33">
        <v>-1783.77</v>
      </c>
      <c r="AR87" s="33">
        <v>-4045.51</v>
      </c>
      <c r="AS87" s="33">
        <v>-16718.73</v>
      </c>
      <c r="AT87" s="33">
        <v>-3880.05</v>
      </c>
      <c r="AU87" s="33">
        <v>-1647.22</v>
      </c>
      <c r="AV87" s="33">
        <v>-1425.09</v>
      </c>
      <c r="AW87" s="33">
        <v>-346.14</v>
      </c>
      <c r="AX87" s="33">
        <v>-438.24</v>
      </c>
      <c r="AY87" s="33">
        <v>-2723.71</v>
      </c>
      <c r="AZ87" s="33">
        <v>-7372.48</v>
      </c>
      <c r="BA87" s="31">
        <f t="shared" si="38"/>
        <v>-10.050000000000001</v>
      </c>
      <c r="BB87" s="31">
        <f t="shared" si="38"/>
        <v>-7.33</v>
      </c>
      <c r="BC87" s="31">
        <f t="shared" si="38"/>
        <v>-60.95</v>
      </c>
      <c r="BD87" s="31">
        <f t="shared" si="38"/>
        <v>-73.72</v>
      </c>
      <c r="BE87" s="31">
        <f t="shared" si="38"/>
        <v>-304.67</v>
      </c>
      <c r="BF87" s="31">
        <f t="shared" si="38"/>
        <v>-70.709999999999994</v>
      </c>
      <c r="BG87" s="31">
        <f t="shared" si="54"/>
        <v>142.58000000000001</v>
      </c>
      <c r="BH87" s="31">
        <f t="shared" si="54"/>
        <v>123.36</v>
      </c>
      <c r="BI87" s="31">
        <f t="shared" si="54"/>
        <v>29.96</v>
      </c>
      <c r="BJ87" s="31">
        <f t="shared" si="54"/>
        <v>47.92</v>
      </c>
      <c r="BK87" s="31">
        <f t="shared" si="54"/>
        <v>297.81</v>
      </c>
      <c r="BL87" s="31">
        <f t="shared" si="54"/>
        <v>806.1</v>
      </c>
      <c r="BM87" s="6">
        <f t="shared" ca="1" si="57"/>
        <v>-0.12</v>
      </c>
      <c r="BN87" s="6">
        <f t="shared" ca="1" si="57"/>
        <v>-0.12</v>
      </c>
      <c r="BO87" s="6">
        <f t="shared" ca="1" si="57"/>
        <v>-0.12</v>
      </c>
      <c r="BP87" s="6">
        <f t="shared" ca="1" si="57"/>
        <v>-0.12</v>
      </c>
      <c r="BQ87" s="6">
        <f t="shared" ca="1" si="57"/>
        <v>-0.12</v>
      </c>
      <c r="BR87" s="6">
        <f t="shared" ca="1" si="57"/>
        <v>-0.12</v>
      </c>
      <c r="BS87" s="6">
        <f t="shared" ca="1" si="57"/>
        <v>-0.12</v>
      </c>
      <c r="BT87" s="6">
        <f t="shared" ca="1" si="57"/>
        <v>-0.12</v>
      </c>
      <c r="BU87" s="6">
        <f t="shared" ca="1" si="57"/>
        <v>-0.12</v>
      </c>
      <c r="BV87" s="6">
        <f t="shared" ca="1" si="57"/>
        <v>-0.12</v>
      </c>
      <c r="BW87" s="6">
        <f t="shared" ca="1" si="57"/>
        <v>-0.12</v>
      </c>
      <c r="BX87" s="6">
        <f t="shared" ca="1" si="57"/>
        <v>-0.12</v>
      </c>
      <c r="BY87" s="31">
        <f t="shared" ca="1" si="43"/>
        <v>-804.04</v>
      </c>
      <c r="BZ87" s="31">
        <f t="shared" ca="1" si="43"/>
        <v>-586.33000000000004</v>
      </c>
      <c r="CA87" s="31">
        <f t="shared" ca="1" si="43"/>
        <v>-4875.91</v>
      </c>
      <c r="CB87" s="31">
        <f t="shared" ca="1" si="43"/>
        <v>-11058.35</v>
      </c>
      <c r="CC87" s="31">
        <f t="shared" ca="1" si="43"/>
        <v>-45700.39</v>
      </c>
      <c r="CD87" s="31">
        <f t="shared" ca="1" si="43"/>
        <v>-10606.06</v>
      </c>
      <c r="CE87" s="31">
        <f t="shared" ca="1" si="43"/>
        <v>-4502.6499999999996</v>
      </c>
      <c r="CF87" s="31">
        <f t="shared" ca="1" si="43"/>
        <v>-3895.46</v>
      </c>
      <c r="CG87" s="31">
        <f t="shared" ca="1" si="43"/>
        <v>-946.17</v>
      </c>
      <c r="CH87" s="31">
        <f t="shared" ca="1" si="43"/>
        <v>-1197.92</v>
      </c>
      <c r="CI87" s="31">
        <f t="shared" ca="1" si="43"/>
        <v>-7445.21</v>
      </c>
      <c r="CJ87" s="31">
        <f t="shared" ca="1" si="43"/>
        <v>-20152.57</v>
      </c>
      <c r="CK87" s="32">
        <f t="shared" ca="1" si="39"/>
        <v>13.4</v>
      </c>
      <c r="CL87" s="32">
        <f t="shared" ca="1" si="39"/>
        <v>9.77</v>
      </c>
      <c r="CM87" s="32">
        <f t="shared" ca="1" si="39"/>
        <v>81.27</v>
      </c>
      <c r="CN87" s="32">
        <f t="shared" ca="1" si="39"/>
        <v>184.31</v>
      </c>
      <c r="CO87" s="32">
        <f t="shared" ca="1" si="39"/>
        <v>761.67</v>
      </c>
      <c r="CP87" s="32">
        <f t="shared" ca="1" si="39"/>
        <v>176.77</v>
      </c>
      <c r="CQ87" s="32">
        <f t="shared" ca="1" si="55"/>
        <v>75.040000000000006</v>
      </c>
      <c r="CR87" s="32">
        <f t="shared" ca="1" si="55"/>
        <v>64.92</v>
      </c>
      <c r="CS87" s="32">
        <f t="shared" ca="1" si="55"/>
        <v>15.77</v>
      </c>
      <c r="CT87" s="32">
        <f t="shared" ca="1" si="55"/>
        <v>19.97</v>
      </c>
      <c r="CU87" s="32">
        <f t="shared" ca="1" si="55"/>
        <v>124.09</v>
      </c>
      <c r="CV87" s="32">
        <f t="shared" ca="1" si="55"/>
        <v>335.88</v>
      </c>
      <c r="CW87" s="31">
        <f t="shared" ca="1" si="41"/>
        <v>-486.44</v>
      </c>
      <c r="CX87" s="31">
        <f t="shared" ca="1" si="41"/>
        <v>-354.73000000000008</v>
      </c>
      <c r="CY87" s="31">
        <f t="shared" ca="1" si="41"/>
        <v>-2949.9199999999996</v>
      </c>
      <c r="CZ87" s="31">
        <f t="shared" ca="1" si="41"/>
        <v>-6754.81</v>
      </c>
      <c r="DA87" s="31">
        <f t="shared" ca="1" si="41"/>
        <v>-27915.320000000003</v>
      </c>
      <c r="DB87" s="31">
        <f t="shared" ca="1" si="41"/>
        <v>-6478.5299999999988</v>
      </c>
      <c r="DC87" s="31">
        <f t="shared" ca="1" si="56"/>
        <v>-2922.9699999999993</v>
      </c>
      <c r="DD87" s="31">
        <f t="shared" ca="1" si="56"/>
        <v>-2528.81</v>
      </c>
      <c r="DE87" s="31">
        <f t="shared" ca="1" si="56"/>
        <v>-614.22</v>
      </c>
      <c r="DF87" s="31">
        <f t="shared" ca="1" si="56"/>
        <v>-787.63</v>
      </c>
      <c r="DG87" s="31">
        <f t="shared" ca="1" si="56"/>
        <v>-4895.22</v>
      </c>
      <c r="DH87" s="31">
        <f t="shared" ca="1" si="56"/>
        <v>-13250.31</v>
      </c>
      <c r="DI87" s="32">
        <f t="shared" ca="1" si="48"/>
        <v>-24.32</v>
      </c>
      <c r="DJ87" s="32">
        <f t="shared" ca="1" si="48"/>
        <v>-17.739999999999998</v>
      </c>
      <c r="DK87" s="32">
        <f t="shared" ca="1" si="48"/>
        <v>-147.5</v>
      </c>
      <c r="DL87" s="32">
        <f t="shared" ca="1" si="44"/>
        <v>-337.74</v>
      </c>
      <c r="DM87" s="32">
        <f t="shared" ca="1" si="44"/>
        <v>-1395.77</v>
      </c>
      <c r="DN87" s="32">
        <f t="shared" ca="1" si="44"/>
        <v>-323.93</v>
      </c>
      <c r="DO87" s="32">
        <f t="shared" ca="1" si="44"/>
        <v>-146.15</v>
      </c>
      <c r="DP87" s="32">
        <f t="shared" ca="1" si="44"/>
        <v>-126.44</v>
      </c>
      <c r="DQ87" s="32">
        <f t="shared" ca="1" si="44"/>
        <v>-30.71</v>
      </c>
      <c r="DR87" s="32">
        <f t="shared" ca="1" si="44"/>
        <v>-39.380000000000003</v>
      </c>
      <c r="DS87" s="32">
        <f t="shared" ca="1" si="44"/>
        <v>-244.76</v>
      </c>
      <c r="DT87" s="32">
        <f t="shared" ca="1" si="44"/>
        <v>-662.52</v>
      </c>
      <c r="DU87" s="31">
        <f t="shared" ca="1" si="49"/>
        <v>-143.91999999999999</v>
      </c>
      <c r="DV87" s="31">
        <f t="shared" ca="1" si="49"/>
        <v>-104.35</v>
      </c>
      <c r="DW87" s="31">
        <f t="shared" ca="1" si="49"/>
        <v>-863.25</v>
      </c>
      <c r="DX87" s="31">
        <f t="shared" ca="1" si="45"/>
        <v>-1965.23</v>
      </c>
      <c r="DY87" s="31">
        <f t="shared" ca="1" si="45"/>
        <v>-8075.72</v>
      </c>
      <c r="DZ87" s="31">
        <f t="shared" ca="1" si="45"/>
        <v>-1863.19</v>
      </c>
      <c r="EA87" s="31">
        <f t="shared" ca="1" si="45"/>
        <v>-835.23</v>
      </c>
      <c r="EB87" s="31">
        <f t="shared" ca="1" si="45"/>
        <v>-717.23</v>
      </c>
      <c r="EC87" s="31">
        <f t="shared" ca="1" si="45"/>
        <v>-172.9</v>
      </c>
      <c r="ED87" s="31">
        <f t="shared" ca="1" si="45"/>
        <v>-219.94</v>
      </c>
      <c r="EE87" s="31">
        <f t="shared" ca="1" si="45"/>
        <v>-1355.5</v>
      </c>
      <c r="EF87" s="31">
        <f t="shared" ca="1" si="45"/>
        <v>-3639.1</v>
      </c>
      <c r="EG87" s="32">
        <f t="shared" ca="1" si="50"/>
        <v>-654.67999999999995</v>
      </c>
      <c r="EH87" s="32">
        <f t="shared" ca="1" si="50"/>
        <v>-476.82000000000005</v>
      </c>
      <c r="EI87" s="32">
        <f t="shared" ca="1" si="50"/>
        <v>-3960.6699999999996</v>
      </c>
      <c r="EJ87" s="32">
        <f t="shared" ca="1" si="46"/>
        <v>-9057.7800000000007</v>
      </c>
      <c r="EK87" s="32">
        <f t="shared" ca="1" si="46"/>
        <v>-37386.810000000005</v>
      </c>
      <c r="EL87" s="32">
        <f t="shared" ca="1" si="46"/>
        <v>-8665.65</v>
      </c>
      <c r="EM87" s="32">
        <f t="shared" ca="1" si="46"/>
        <v>-3904.3499999999995</v>
      </c>
      <c r="EN87" s="32">
        <f t="shared" ca="1" si="46"/>
        <v>-3372.48</v>
      </c>
      <c r="EO87" s="32">
        <f t="shared" ca="1" si="46"/>
        <v>-817.83</v>
      </c>
      <c r="EP87" s="32">
        <f t="shared" ca="1" si="46"/>
        <v>-1046.95</v>
      </c>
      <c r="EQ87" s="32">
        <f t="shared" ca="1" si="46"/>
        <v>-6495.4800000000005</v>
      </c>
      <c r="ER87" s="32">
        <f t="shared" ca="1" si="46"/>
        <v>-17551.93</v>
      </c>
    </row>
    <row r="88" spans="1:148" x14ac:dyDescent="0.25">
      <c r="A88" t="s">
        <v>466</v>
      </c>
      <c r="B88" s="1" t="s">
        <v>82</v>
      </c>
      <c r="C88" t="str">
        <f t="shared" ca="1" si="52"/>
        <v>NPP1</v>
      </c>
      <c r="D88" t="str">
        <f t="shared" ca="1" si="53"/>
        <v>Northern Prairie Power Project</v>
      </c>
      <c r="E88" s="51">
        <v>0</v>
      </c>
      <c r="F88" s="51">
        <v>0.67200000000000004</v>
      </c>
      <c r="G88" s="51">
        <v>8.8620000000000001</v>
      </c>
      <c r="H88" s="51">
        <v>354.858</v>
      </c>
      <c r="I88" s="51">
        <v>12647.628000000001</v>
      </c>
      <c r="J88" s="51">
        <v>6665.232</v>
      </c>
      <c r="K88" s="51">
        <v>8456.0280000000002</v>
      </c>
      <c r="L88" s="51">
        <v>11237.982</v>
      </c>
      <c r="M88" s="51">
        <v>2583.3780000000002</v>
      </c>
      <c r="N88" s="51">
        <v>3936.6179999999999</v>
      </c>
      <c r="O88" s="51">
        <v>8005.7039999999997</v>
      </c>
      <c r="P88" s="51">
        <v>14119.938</v>
      </c>
      <c r="Q88" s="32">
        <v>0</v>
      </c>
      <c r="R88" s="32">
        <v>105.31</v>
      </c>
      <c r="S88" s="32">
        <v>2586.0300000000002</v>
      </c>
      <c r="T88" s="32">
        <v>90130.53</v>
      </c>
      <c r="U88" s="32">
        <v>5158303.0599999996</v>
      </c>
      <c r="V88" s="32">
        <v>1263655.0900000001</v>
      </c>
      <c r="W88" s="32">
        <v>722477.29</v>
      </c>
      <c r="X88" s="32">
        <v>774603.45</v>
      </c>
      <c r="Y88" s="32">
        <v>136433.35999999999</v>
      </c>
      <c r="Z88" s="32">
        <v>198714.01</v>
      </c>
      <c r="AA88" s="32">
        <v>1297188.48</v>
      </c>
      <c r="AB88" s="32">
        <v>1862988.14</v>
      </c>
      <c r="AC88" s="2">
        <v>-4.37</v>
      </c>
      <c r="AD88" s="2">
        <v>-4.37</v>
      </c>
      <c r="AE88" s="2">
        <v>-4.37</v>
      </c>
      <c r="AF88" s="2">
        <v>-4.37</v>
      </c>
      <c r="AG88" s="2">
        <v>-4.37</v>
      </c>
      <c r="AH88" s="2">
        <v>-4.37</v>
      </c>
      <c r="AI88" s="2">
        <v>-4.37</v>
      </c>
      <c r="AJ88" s="2">
        <v>-4.37</v>
      </c>
      <c r="AK88" s="2">
        <v>-4.37</v>
      </c>
      <c r="AL88" s="2">
        <v>-4.37</v>
      </c>
      <c r="AM88" s="2">
        <v>-4.37</v>
      </c>
      <c r="AN88" s="2">
        <v>-4.37</v>
      </c>
      <c r="AO88" s="33">
        <v>0</v>
      </c>
      <c r="AP88" s="33">
        <v>-4.5999999999999996</v>
      </c>
      <c r="AQ88" s="33">
        <v>-113.01</v>
      </c>
      <c r="AR88" s="33">
        <v>-3938.7</v>
      </c>
      <c r="AS88" s="33">
        <v>-225417.84</v>
      </c>
      <c r="AT88" s="33">
        <v>-55221.73</v>
      </c>
      <c r="AU88" s="33">
        <v>-31572.26</v>
      </c>
      <c r="AV88" s="33">
        <v>-33850.17</v>
      </c>
      <c r="AW88" s="33">
        <v>-5962.14</v>
      </c>
      <c r="AX88" s="33">
        <v>-8683.7999999999993</v>
      </c>
      <c r="AY88" s="33">
        <v>-56687.14</v>
      </c>
      <c r="AZ88" s="33">
        <v>-81412.58</v>
      </c>
      <c r="BA88" s="31">
        <f t="shared" si="38"/>
        <v>0</v>
      </c>
      <c r="BB88" s="31">
        <f t="shared" si="38"/>
        <v>-0.16</v>
      </c>
      <c r="BC88" s="31">
        <f t="shared" si="38"/>
        <v>-3.88</v>
      </c>
      <c r="BD88" s="31">
        <f t="shared" si="38"/>
        <v>-72.099999999999994</v>
      </c>
      <c r="BE88" s="31">
        <f t="shared" si="38"/>
        <v>-4126.6400000000003</v>
      </c>
      <c r="BF88" s="31">
        <f t="shared" si="38"/>
        <v>-1010.92</v>
      </c>
      <c r="BG88" s="31">
        <f t="shared" si="54"/>
        <v>2745.41</v>
      </c>
      <c r="BH88" s="31">
        <f t="shared" si="54"/>
        <v>2943.49</v>
      </c>
      <c r="BI88" s="31">
        <f t="shared" si="54"/>
        <v>518.45000000000005</v>
      </c>
      <c r="BJ88" s="31">
        <f t="shared" si="54"/>
        <v>953.83</v>
      </c>
      <c r="BK88" s="31">
        <f t="shared" si="54"/>
        <v>6226.5</v>
      </c>
      <c r="BL88" s="31">
        <f t="shared" si="54"/>
        <v>8942.34</v>
      </c>
      <c r="BM88" s="6">
        <f t="shared" ca="1" si="57"/>
        <v>-0.1111</v>
      </c>
      <c r="BN88" s="6">
        <f t="shared" ca="1" si="57"/>
        <v>-0.1111</v>
      </c>
      <c r="BO88" s="6">
        <f t="shared" ca="1" si="57"/>
        <v>-0.1111</v>
      </c>
      <c r="BP88" s="6">
        <f t="shared" ca="1" si="57"/>
        <v>-0.1111</v>
      </c>
      <c r="BQ88" s="6">
        <f t="shared" ca="1" si="57"/>
        <v>-0.1111</v>
      </c>
      <c r="BR88" s="6">
        <f t="shared" ca="1" si="57"/>
        <v>-0.1111</v>
      </c>
      <c r="BS88" s="6">
        <f t="shared" ca="1" si="57"/>
        <v>-0.1111</v>
      </c>
      <c r="BT88" s="6">
        <f t="shared" ca="1" si="57"/>
        <v>-0.1111</v>
      </c>
      <c r="BU88" s="6">
        <f t="shared" ca="1" si="57"/>
        <v>-0.1111</v>
      </c>
      <c r="BV88" s="6">
        <f t="shared" ca="1" si="57"/>
        <v>-0.1111</v>
      </c>
      <c r="BW88" s="6">
        <f t="shared" ca="1" si="57"/>
        <v>-0.1111</v>
      </c>
      <c r="BX88" s="6">
        <f t="shared" ca="1" si="57"/>
        <v>-0.1111</v>
      </c>
      <c r="BY88" s="31">
        <f t="shared" ca="1" si="43"/>
        <v>0</v>
      </c>
      <c r="BZ88" s="31">
        <f t="shared" ca="1" si="43"/>
        <v>-11.7</v>
      </c>
      <c r="CA88" s="31">
        <f t="shared" ca="1" si="43"/>
        <v>-287.31</v>
      </c>
      <c r="CB88" s="31">
        <f t="shared" ca="1" si="43"/>
        <v>-10013.5</v>
      </c>
      <c r="CC88" s="31">
        <f t="shared" ca="1" si="43"/>
        <v>-573087.47</v>
      </c>
      <c r="CD88" s="31">
        <f t="shared" ca="1" si="43"/>
        <v>-140392.07999999999</v>
      </c>
      <c r="CE88" s="31">
        <f t="shared" ca="1" si="43"/>
        <v>-80267.23</v>
      </c>
      <c r="CF88" s="31">
        <f t="shared" ca="1" si="43"/>
        <v>-86058.44</v>
      </c>
      <c r="CG88" s="31">
        <f t="shared" ca="1" si="43"/>
        <v>-15157.75</v>
      </c>
      <c r="CH88" s="31">
        <f t="shared" ca="1" si="43"/>
        <v>-22077.13</v>
      </c>
      <c r="CI88" s="31">
        <f t="shared" ca="1" si="43"/>
        <v>-144117.64000000001</v>
      </c>
      <c r="CJ88" s="31">
        <f t="shared" ca="1" si="43"/>
        <v>-206977.98</v>
      </c>
      <c r="CK88" s="32">
        <f t="shared" ca="1" si="39"/>
        <v>0</v>
      </c>
      <c r="CL88" s="32">
        <f t="shared" ca="1" si="39"/>
        <v>0.21</v>
      </c>
      <c r="CM88" s="32">
        <f t="shared" ca="1" si="39"/>
        <v>5.17</v>
      </c>
      <c r="CN88" s="32">
        <f t="shared" ca="1" si="39"/>
        <v>180.26</v>
      </c>
      <c r="CO88" s="32">
        <f t="shared" ca="1" si="39"/>
        <v>10316.61</v>
      </c>
      <c r="CP88" s="32">
        <f t="shared" ca="1" si="39"/>
        <v>2527.31</v>
      </c>
      <c r="CQ88" s="32">
        <f t="shared" ca="1" si="55"/>
        <v>1444.95</v>
      </c>
      <c r="CR88" s="32">
        <f t="shared" ca="1" si="55"/>
        <v>1549.21</v>
      </c>
      <c r="CS88" s="32">
        <f t="shared" ca="1" si="55"/>
        <v>272.87</v>
      </c>
      <c r="CT88" s="32">
        <f t="shared" ca="1" si="55"/>
        <v>397.43</v>
      </c>
      <c r="CU88" s="32">
        <f t="shared" ca="1" si="55"/>
        <v>2594.38</v>
      </c>
      <c r="CV88" s="32">
        <f t="shared" ca="1" si="55"/>
        <v>3725.98</v>
      </c>
      <c r="CW88" s="31">
        <f t="shared" ca="1" si="41"/>
        <v>0</v>
      </c>
      <c r="CX88" s="31">
        <f t="shared" ca="1" si="41"/>
        <v>-6.7299999999999986</v>
      </c>
      <c r="CY88" s="31">
        <f t="shared" ca="1" si="41"/>
        <v>-165.25</v>
      </c>
      <c r="CZ88" s="31">
        <f t="shared" ca="1" si="41"/>
        <v>-5822.44</v>
      </c>
      <c r="DA88" s="31">
        <f t="shared" ca="1" si="41"/>
        <v>-333226.38</v>
      </c>
      <c r="DB88" s="31">
        <f t="shared" ca="1" si="41"/>
        <v>-81632.119999999981</v>
      </c>
      <c r="DC88" s="31">
        <f t="shared" ca="1" si="56"/>
        <v>-49995.430000000008</v>
      </c>
      <c r="DD88" s="31">
        <f t="shared" ca="1" si="56"/>
        <v>-53602.549999999996</v>
      </c>
      <c r="DE88" s="31">
        <f t="shared" ca="1" si="56"/>
        <v>-9441.1899999999987</v>
      </c>
      <c r="DF88" s="31">
        <f t="shared" ca="1" si="56"/>
        <v>-13949.730000000001</v>
      </c>
      <c r="DG88" s="31">
        <f t="shared" ca="1" si="56"/>
        <v>-91062.62000000001</v>
      </c>
      <c r="DH88" s="31">
        <f t="shared" ca="1" si="56"/>
        <v>-130781.75999999999</v>
      </c>
      <c r="DI88" s="32">
        <f t="shared" ca="1" si="48"/>
        <v>0</v>
      </c>
      <c r="DJ88" s="32">
        <f t="shared" ca="1" si="48"/>
        <v>-0.34</v>
      </c>
      <c r="DK88" s="32">
        <f t="shared" ca="1" si="48"/>
        <v>-8.26</v>
      </c>
      <c r="DL88" s="32">
        <f t="shared" ca="1" si="44"/>
        <v>-291.12</v>
      </c>
      <c r="DM88" s="32">
        <f t="shared" ca="1" si="44"/>
        <v>-16661.32</v>
      </c>
      <c r="DN88" s="32">
        <f t="shared" ca="1" si="44"/>
        <v>-4081.61</v>
      </c>
      <c r="DO88" s="32">
        <f t="shared" ca="1" si="44"/>
        <v>-2499.77</v>
      </c>
      <c r="DP88" s="32">
        <f t="shared" ca="1" si="44"/>
        <v>-2680.13</v>
      </c>
      <c r="DQ88" s="32">
        <f t="shared" ca="1" si="44"/>
        <v>-472.06</v>
      </c>
      <c r="DR88" s="32">
        <f t="shared" ca="1" si="44"/>
        <v>-697.49</v>
      </c>
      <c r="DS88" s="32">
        <f t="shared" ca="1" si="44"/>
        <v>-4553.13</v>
      </c>
      <c r="DT88" s="32">
        <f t="shared" ca="1" si="44"/>
        <v>-6539.09</v>
      </c>
      <c r="DU88" s="31">
        <f t="shared" ca="1" si="49"/>
        <v>0</v>
      </c>
      <c r="DV88" s="31">
        <f t="shared" ca="1" si="49"/>
        <v>-1.98</v>
      </c>
      <c r="DW88" s="31">
        <f t="shared" ca="1" si="49"/>
        <v>-48.36</v>
      </c>
      <c r="DX88" s="31">
        <f t="shared" ca="1" si="45"/>
        <v>-1693.97</v>
      </c>
      <c r="DY88" s="31">
        <f t="shared" ca="1" si="45"/>
        <v>-96400.22</v>
      </c>
      <c r="DZ88" s="31">
        <f t="shared" ca="1" si="45"/>
        <v>-23476.98</v>
      </c>
      <c r="EA88" s="31">
        <f t="shared" ca="1" si="45"/>
        <v>-14285.97</v>
      </c>
      <c r="EB88" s="31">
        <f t="shared" ca="1" si="45"/>
        <v>-15202.88</v>
      </c>
      <c r="EC88" s="31">
        <f t="shared" ca="1" si="45"/>
        <v>-2657.69</v>
      </c>
      <c r="ED88" s="31">
        <f t="shared" ca="1" si="45"/>
        <v>-3895.3</v>
      </c>
      <c r="EE88" s="31">
        <f t="shared" ca="1" si="45"/>
        <v>-25215.52</v>
      </c>
      <c r="EF88" s="31">
        <f t="shared" ca="1" si="45"/>
        <v>-35918.269999999997</v>
      </c>
      <c r="EG88" s="32">
        <f t="shared" ca="1" si="50"/>
        <v>0</v>
      </c>
      <c r="EH88" s="32">
        <f t="shared" ca="1" si="50"/>
        <v>-9.0499999999999989</v>
      </c>
      <c r="EI88" s="32">
        <f t="shared" ca="1" si="50"/>
        <v>-221.87</v>
      </c>
      <c r="EJ88" s="32">
        <f t="shared" ca="1" si="46"/>
        <v>-7807.53</v>
      </c>
      <c r="EK88" s="32">
        <f t="shared" ca="1" si="46"/>
        <v>-446287.92000000004</v>
      </c>
      <c r="EL88" s="32">
        <f t="shared" ca="1" si="46"/>
        <v>-109190.70999999998</v>
      </c>
      <c r="EM88" s="32">
        <f t="shared" ca="1" si="46"/>
        <v>-66781.17</v>
      </c>
      <c r="EN88" s="32">
        <f t="shared" ca="1" si="46"/>
        <v>-71485.56</v>
      </c>
      <c r="EO88" s="32">
        <f t="shared" ca="1" si="46"/>
        <v>-12570.939999999999</v>
      </c>
      <c r="EP88" s="32">
        <f t="shared" ca="1" si="46"/>
        <v>-18542.52</v>
      </c>
      <c r="EQ88" s="32">
        <f t="shared" ca="1" si="46"/>
        <v>-120831.27000000002</v>
      </c>
      <c r="ER88" s="32">
        <f t="shared" ca="1" si="46"/>
        <v>-173239.12</v>
      </c>
    </row>
    <row r="89" spans="1:148" x14ac:dyDescent="0.25">
      <c r="A89" t="s">
        <v>467</v>
      </c>
      <c r="B89" s="1" t="s">
        <v>103</v>
      </c>
      <c r="C89" t="str">
        <f t="shared" ca="1" si="52"/>
        <v>NX01</v>
      </c>
      <c r="D89" t="str">
        <f t="shared" ca="1" si="53"/>
        <v>Nexen Balzac</v>
      </c>
      <c r="E89" s="51">
        <v>35305.948700000001</v>
      </c>
      <c r="F89" s="51">
        <v>31634.967700000001</v>
      </c>
      <c r="G89" s="51">
        <v>26270.609499999999</v>
      </c>
      <c r="H89" s="51">
        <v>44792.715300000003</v>
      </c>
      <c r="I89" s="51">
        <v>62669.875500000002</v>
      </c>
      <c r="J89" s="51">
        <v>45056.060299999997</v>
      </c>
      <c r="K89" s="51">
        <v>44334.274799999999</v>
      </c>
      <c r="L89" s="51">
        <v>45176.616199999997</v>
      </c>
      <c r="M89" s="51">
        <v>35707.833200000001</v>
      </c>
      <c r="N89" s="51">
        <v>45591.9539</v>
      </c>
      <c r="O89" s="51">
        <v>40225.473100000003</v>
      </c>
      <c r="P89" s="51">
        <v>38468.375099999997</v>
      </c>
      <c r="Q89" s="32">
        <v>1565039.95</v>
      </c>
      <c r="R89" s="32">
        <v>1454150.81</v>
      </c>
      <c r="S89" s="32">
        <v>1272224.02</v>
      </c>
      <c r="T89" s="32">
        <v>2508920.2000000002</v>
      </c>
      <c r="U89" s="32">
        <v>9764879.0299999993</v>
      </c>
      <c r="V89" s="32">
        <v>3439265.77</v>
      </c>
      <c r="W89" s="32">
        <v>2326718.86</v>
      </c>
      <c r="X89" s="32">
        <v>2075441.05</v>
      </c>
      <c r="Y89" s="32">
        <v>1149937.3600000001</v>
      </c>
      <c r="Z89" s="32">
        <v>1590807.43</v>
      </c>
      <c r="AA89" s="32">
        <v>2693675.71</v>
      </c>
      <c r="AB89" s="32">
        <v>3285106.04</v>
      </c>
      <c r="AC89" s="2">
        <v>0.06</v>
      </c>
      <c r="AD89" s="2">
        <v>0.06</v>
      </c>
      <c r="AE89" s="2">
        <v>0.06</v>
      </c>
      <c r="AF89" s="2">
        <v>0.06</v>
      </c>
      <c r="AG89" s="2">
        <v>0.06</v>
      </c>
      <c r="AH89" s="2">
        <v>0.06</v>
      </c>
      <c r="AI89" s="2">
        <v>0.06</v>
      </c>
      <c r="AJ89" s="2">
        <v>0.06</v>
      </c>
      <c r="AK89" s="2">
        <v>0.06</v>
      </c>
      <c r="AL89" s="2">
        <v>0.06</v>
      </c>
      <c r="AM89" s="2">
        <v>0.06</v>
      </c>
      <c r="AN89" s="2">
        <v>0.06</v>
      </c>
      <c r="AO89" s="33">
        <v>939.02</v>
      </c>
      <c r="AP89" s="33">
        <v>872.49</v>
      </c>
      <c r="AQ89" s="33">
        <v>763.33</v>
      </c>
      <c r="AR89" s="33">
        <v>1505.35</v>
      </c>
      <c r="AS89" s="33">
        <v>5858.93</v>
      </c>
      <c r="AT89" s="33">
        <v>2063.56</v>
      </c>
      <c r="AU89" s="33">
        <v>1396.03</v>
      </c>
      <c r="AV89" s="33">
        <v>1245.26</v>
      </c>
      <c r="AW89" s="33">
        <v>689.96</v>
      </c>
      <c r="AX89" s="33">
        <v>954.48</v>
      </c>
      <c r="AY89" s="33">
        <v>1616.21</v>
      </c>
      <c r="AZ89" s="33">
        <v>1971.06</v>
      </c>
      <c r="BA89" s="31">
        <f t="shared" si="38"/>
        <v>-2347.56</v>
      </c>
      <c r="BB89" s="31">
        <f t="shared" si="38"/>
        <v>-2181.23</v>
      </c>
      <c r="BC89" s="31">
        <f t="shared" si="38"/>
        <v>-1908.34</v>
      </c>
      <c r="BD89" s="31">
        <f t="shared" si="38"/>
        <v>-2007.14</v>
      </c>
      <c r="BE89" s="31">
        <f t="shared" si="38"/>
        <v>-7811.9</v>
      </c>
      <c r="BF89" s="31">
        <f t="shared" si="38"/>
        <v>-2751.41</v>
      </c>
      <c r="BG89" s="31">
        <f t="shared" si="54"/>
        <v>8841.5300000000007</v>
      </c>
      <c r="BH89" s="31">
        <f t="shared" si="54"/>
        <v>7886.68</v>
      </c>
      <c r="BI89" s="31">
        <f t="shared" si="54"/>
        <v>4369.76</v>
      </c>
      <c r="BJ89" s="31">
        <f t="shared" si="54"/>
        <v>7635.88</v>
      </c>
      <c r="BK89" s="31">
        <f t="shared" si="54"/>
        <v>12929.64</v>
      </c>
      <c r="BL89" s="31">
        <f t="shared" si="54"/>
        <v>15768.51</v>
      </c>
      <c r="BM89" s="6">
        <f t="shared" ca="1" si="57"/>
        <v>-3.5999999999999997E-2</v>
      </c>
      <c r="BN89" s="6">
        <f t="shared" ca="1" si="57"/>
        <v>-3.5999999999999997E-2</v>
      </c>
      <c r="BO89" s="6">
        <f t="shared" ca="1" si="57"/>
        <v>-3.5999999999999997E-2</v>
      </c>
      <c r="BP89" s="6">
        <f t="shared" ca="1" si="57"/>
        <v>-3.5999999999999997E-2</v>
      </c>
      <c r="BQ89" s="6">
        <f t="shared" ca="1" si="57"/>
        <v>-3.5999999999999997E-2</v>
      </c>
      <c r="BR89" s="6">
        <f t="shared" ca="1" si="57"/>
        <v>-3.5999999999999997E-2</v>
      </c>
      <c r="BS89" s="6">
        <f t="shared" ca="1" si="57"/>
        <v>-3.5999999999999997E-2</v>
      </c>
      <c r="BT89" s="6">
        <f t="shared" ca="1" si="57"/>
        <v>-3.5999999999999997E-2</v>
      </c>
      <c r="BU89" s="6">
        <f t="shared" ca="1" si="57"/>
        <v>-3.5999999999999997E-2</v>
      </c>
      <c r="BV89" s="6">
        <f t="shared" ca="1" si="57"/>
        <v>-3.5999999999999997E-2</v>
      </c>
      <c r="BW89" s="6">
        <f t="shared" ca="1" si="57"/>
        <v>-3.5999999999999997E-2</v>
      </c>
      <c r="BX89" s="6">
        <f t="shared" ca="1" si="57"/>
        <v>-3.5999999999999997E-2</v>
      </c>
      <c r="BY89" s="31">
        <f t="shared" ca="1" si="43"/>
        <v>-56341.440000000002</v>
      </c>
      <c r="BZ89" s="31">
        <f t="shared" ca="1" si="43"/>
        <v>-52349.43</v>
      </c>
      <c r="CA89" s="31">
        <f t="shared" ca="1" si="43"/>
        <v>-45800.06</v>
      </c>
      <c r="CB89" s="31">
        <f t="shared" ca="1" si="43"/>
        <v>-90321.13</v>
      </c>
      <c r="CC89" s="31">
        <f t="shared" ca="1" si="43"/>
        <v>-351535.65</v>
      </c>
      <c r="CD89" s="31">
        <f t="shared" ca="1" si="43"/>
        <v>-123813.57</v>
      </c>
      <c r="CE89" s="31">
        <f t="shared" ca="1" si="43"/>
        <v>-83761.88</v>
      </c>
      <c r="CF89" s="31">
        <f t="shared" ca="1" si="43"/>
        <v>-74715.88</v>
      </c>
      <c r="CG89" s="31">
        <f t="shared" ca="1" si="43"/>
        <v>-41397.74</v>
      </c>
      <c r="CH89" s="31">
        <f t="shared" ca="1" si="43"/>
        <v>-57269.07</v>
      </c>
      <c r="CI89" s="31">
        <f t="shared" ca="1" si="43"/>
        <v>-96972.33</v>
      </c>
      <c r="CJ89" s="31">
        <f t="shared" ca="1" si="43"/>
        <v>-118263.82</v>
      </c>
      <c r="CK89" s="32">
        <f t="shared" ca="1" si="39"/>
        <v>3130.08</v>
      </c>
      <c r="CL89" s="32">
        <f t="shared" ca="1" si="39"/>
        <v>2908.3</v>
      </c>
      <c r="CM89" s="32">
        <f t="shared" ca="1" si="39"/>
        <v>2544.4499999999998</v>
      </c>
      <c r="CN89" s="32">
        <f t="shared" ca="1" si="39"/>
        <v>5017.84</v>
      </c>
      <c r="CO89" s="32">
        <f t="shared" ca="1" si="39"/>
        <v>19529.759999999998</v>
      </c>
      <c r="CP89" s="32">
        <f t="shared" ca="1" si="39"/>
        <v>6878.53</v>
      </c>
      <c r="CQ89" s="32">
        <f t="shared" ca="1" si="55"/>
        <v>4653.4399999999996</v>
      </c>
      <c r="CR89" s="32">
        <f t="shared" ca="1" si="55"/>
        <v>4150.88</v>
      </c>
      <c r="CS89" s="32">
        <f t="shared" ca="1" si="55"/>
        <v>2299.87</v>
      </c>
      <c r="CT89" s="32">
        <f t="shared" ca="1" si="55"/>
        <v>3181.61</v>
      </c>
      <c r="CU89" s="32">
        <f t="shared" ca="1" si="55"/>
        <v>5387.35</v>
      </c>
      <c r="CV89" s="32">
        <f t="shared" ca="1" si="55"/>
        <v>6570.21</v>
      </c>
      <c r="CW89" s="31">
        <f t="shared" ca="1" si="41"/>
        <v>-51802.82</v>
      </c>
      <c r="CX89" s="31">
        <f t="shared" ca="1" si="41"/>
        <v>-48132.389999999992</v>
      </c>
      <c r="CY89" s="31">
        <f t="shared" ca="1" si="41"/>
        <v>-42110.600000000006</v>
      </c>
      <c r="CZ89" s="31">
        <f t="shared" ca="1" si="41"/>
        <v>-84801.500000000015</v>
      </c>
      <c r="DA89" s="31">
        <f t="shared" ca="1" si="41"/>
        <v>-330052.92</v>
      </c>
      <c r="DB89" s="31">
        <f t="shared" ca="1" si="41"/>
        <v>-116247.19</v>
      </c>
      <c r="DC89" s="31">
        <f t="shared" ca="1" si="56"/>
        <v>-89346</v>
      </c>
      <c r="DD89" s="31">
        <f t="shared" ca="1" si="56"/>
        <v>-79696.94</v>
      </c>
      <c r="DE89" s="31">
        <f t="shared" ca="1" si="56"/>
        <v>-44157.59</v>
      </c>
      <c r="DF89" s="31">
        <f t="shared" ca="1" si="56"/>
        <v>-62677.82</v>
      </c>
      <c r="DG89" s="31">
        <f t="shared" ca="1" si="56"/>
        <v>-106130.83</v>
      </c>
      <c r="DH89" s="31">
        <f t="shared" ca="1" si="56"/>
        <v>-129433.18</v>
      </c>
      <c r="DI89" s="32">
        <f t="shared" ca="1" si="48"/>
        <v>-2590.14</v>
      </c>
      <c r="DJ89" s="32">
        <f t="shared" ca="1" si="48"/>
        <v>-2406.62</v>
      </c>
      <c r="DK89" s="32">
        <f t="shared" ca="1" si="48"/>
        <v>-2105.5300000000002</v>
      </c>
      <c r="DL89" s="32">
        <f t="shared" ca="1" si="44"/>
        <v>-4240.08</v>
      </c>
      <c r="DM89" s="32">
        <f t="shared" ca="1" si="44"/>
        <v>-16502.650000000001</v>
      </c>
      <c r="DN89" s="32">
        <f t="shared" ca="1" si="44"/>
        <v>-5812.36</v>
      </c>
      <c r="DO89" s="32">
        <f t="shared" ca="1" si="44"/>
        <v>-4467.3</v>
      </c>
      <c r="DP89" s="32">
        <f t="shared" ca="1" si="44"/>
        <v>-3984.85</v>
      </c>
      <c r="DQ89" s="32">
        <f t="shared" ca="1" si="44"/>
        <v>-2207.88</v>
      </c>
      <c r="DR89" s="32">
        <f t="shared" ca="1" si="44"/>
        <v>-3133.89</v>
      </c>
      <c r="DS89" s="32">
        <f t="shared" ca="1" si="44"/>
        <v>-5306.54</v>
      </c>
      <c r="DT89" s="32">
        <f t="shared" ca="1" si="44"/>
        <v>-6471.66</v>
      </c>
      <c r="DU89" s="31">
        <f t="shared" ca="1" si="49"/>
        <v>-15326.84</v>
      </c>
      <c r="DV89" s="31">
        <f t="shared" ca="1" si="49"/>
        <v>-14159.11</v>
      </c>
      <c r="DW89" s="31">
        <f t="shared" ca="1" si="49"/>
        <v>-12323.07</v>
      </c>
      <c r="DX89" s="31">
        <f t="shared" ca="1" si="45"/>
        <v>-24671.919999999998</v>
      </c>
      <c r="DY89" s="31">
        <f t="shared" ca="1" si="45"/>
        <v>-95482.16</v>
      </c>
      <c r="DZ89" s="31">
        <f t="shared" ca="1" si="45"/>
        <v>-33432.089999999997</v>
      </c>
      <c r="EA89" s="31">
        <f t="shared" ca="1" si="45"/>
        <v>-25530.22</v>
      </c>
      <c r="EB89" s="31">
        <f t="shared" ca="1" si="45"/>
        <v>-22603.82</v>
      </c>
      <c r="EC89" s="31">
        <f t="shared" ca="1" si="45"/>
        <v>-12430.32</v>
      </c>
      <c r="ED89" s="31">
        <f t="shared" ca="1" si="45"/>
        <v>-17502.07</v>
      </c>
      <c r="EE89" s="31">
        <f t="shared" ca="1" si="45"/>
        <v>-29387.95</v>
      </c>
      <c r="EF89" s="31">
        <f t="shared" ca="1" si="45"/>
        <v>-35547.89</v>
      </c>
      <c r="EG89" s="32">
        <f t="shared" ca="1" si="50"/>
        <v>-69719.8</v>
      </c>
      <c r="EH89" s="32">
        <f t="shared" ca="1" si="50"/>
        <v>-64698.119999999995</v>
      </c>
      <c r="EI89" s="32">
        <f t="shared" ca="1" si="50"/>
        <v>-56539.200000000004</v>
      </c>
      <c r="EJ89" s="32">
        <f t="shared" ca="1" si="46"/>
        <v>-113713.50000000001</v>
      </c>
      <c r="EK89" s="32">
        <f t="shared" ca="1" si="46"/>
        <v>-442037.73</v>
      </c>
      <c r="EL89" s="32">
        <f t="shared" ca="1" si="46"/>
        <v>-155491.64000000001</v>
      </c>
      <c r="EM89" s="32">
        <f t="shared" ca="1" si="46"/>
        <v>-119343.52</v>
      </c>
      <c r="EN89" s="32">
        <f t="shared" ca="1" si="46"/>
        <v>-106285.61000000002</v>
      </c>
      <c r="EO89" s="32">
        <f t="shared" ca="1" si="46"/>
        <v>-58795.789999999994</v>
      </c>
      <c r="EP89" s="32">
        <f t="shared" ca="1" si="46"/>
        <v>-83313.78</v>
      </c>
      <c r="EQ89" s="32">
        <f t="shared" ca="1" si="46"/>
        <v>-140825.32</v>
      </c>
      <c r="ER89" s="32">
        <f t="shared" ca="1" si="46"/>
        <v>-171452.72999999998</v>
      </c>
    </row>
    <row r="90" spans="1:148" x14ac:dyDescent="0.25">
      <c r="A90" t="s">
        <v>467</v>
      </c>
      <c r="B90" s="1" t="s">
        <v>104</v>
      </c>
      <c r="C90" t="str">
        <f t="shared" ca="1" si="52"/>
        <v>NX02</v>
      </c>
      <c r="D90" t="str">
        <f t="shared" ca="1" si="53"/>
        <v>Nexen Long Lake Industrial System</v>
      </c>
      <c r="E90" s="51">
        <v>49752.756000000001</v>
      </c>
      <c r="F90" s="51">
        <v>50341.299299999999</v>
      </c>
      <c r="G90" s="51">
        <v>39049.572</v>
      </c>
      <c r="H90" s="51">
        <v>35457.404000000002</v>
      </c>
      <c r="I90" s="51">
        <v>29160.197899999999</v>
      </c>
      <c r="J90" s="51">
        <v>19399.0825</v>
      </c>
      <c r="K90" s="51">
        <v>34582.75</v>
      </c>
      <c r="L90" s="51">
        <v>39684.167999999998</v>
      </c>
      <c r="M90" s="51">
        <v>24069.697800000002</v>
      </c>
      <c r="N90" s="51">
        <v>24215.949000000001</v>
      </c>
      <c r="O90" s="51">
        <v>28082.312000000002</v>
      </c>
      <c r="P90" s="51">
        <v>38252.398200000003</v>
      </c>
      <c r="Q90" s="32">
        <v>2138223.0299999998</v>
      </c>
      <c r="R90" s="32">
        <v>2202493</v>
      </c>
      <c r="S90" s="32">
        <v>1495295.21</v>
      </c>
      <c r="T90" s="32">
        <v>1738535.22</v>
      </c>
      <c r="U90" s="32">
        <v>4567659.3499999996</v>
      </c>
      <c r="V90" s="32">
        <v>1065367.3999999999</v>
      </c>
      <c r="W90" s="32">
        <v>1400847.7</v>
      </c>
      <c r="X90" s="32">
        <v>1532686.37</v>
      </c>
      <c r="Y90" s="32">
        <v>713505.05</v>
      </c>
      <c r="Z90" s="32">
        <v>718125.44</v>
      </c>
      <c r="AA90" s="32">
        <v>1436893.76</v>
      </c>
      <c r="AB90" s="32">
        <v>2278419.9500000002</v>
      </c>
      <c r="AC90" s="2">
        <v>5.62</v>
      </c>
      <c r="AD90" s="2">
        <v>5.62</v>
      </c>
      <c r="AE90" s="2">
        <v>5.62</v>
      </c>
      <c r="AF90" s="2">
        <v>5.62</v>
      </c>
      <c r="AG90" s="2">
        <v>5.62</v>
      </c>
      <c r="AH90" s="2">
        <v>5.62</v>
      </c>
      <c r="AI90" s="2">
        <v>5.62</v>
      </c>
      <c r="AJ90" s="2">
        <v>5.62</v>
      </c>
      <c r="AK90" s="2">
        <v>5.62</v>
      </c>
      <c r="AL90" s="2">
        <v>5.94</v>
      </c>
      <c r="AM90" s="2">
        <v>5.94</v>
      </c>
      <c r="AN90" s="2">
        <v>5.94</v>
      </c>
      <c r="AO90" s="33">
        <v>120168.13</v>
      </c>
      <c r="AP90" s="33">
        <v>123780.11</v>
      </c>
      <c r="AQ90" s="33">
        <v>84035.59</v>
      </c>
      <c r="AR90" s="33">
        <v>97705.68</v>
      </c>
      <c r="AS90" s="33">
        <v>256702.46</v>
      </c>
      <c r="AT90" s="33">
        <v>59873.65</v>
      </c>
      <c r="AU90" s="33">
        <v>78727.64</v>
      </c>
      <c r="AV90" s="33">
        <v>86136.97</v>
      </c>
      <c r="AW90" s="33">
        <v>40098.980000000003</v>
      </c>
      <c r="AX90" s="33">
        <v>42656.65</v>
      </c>
      <c r="AY90" s="33">
        <v>85351.49</v>
      </c>
      <c r="AZ90" s="33">
        <v>135338.14000000001</v>
      </c>
      <c r="BA90" s="31">
        <f t="shared" si="38"/>
        <v>-3207.33</v>
      </c>
      <c r="BB90" s="31">
        <f t="shared" si="38"/>
        <v>-3303.74</v>
      </c>
      <c r="BC90" s="31">
        <f t="shared" si="38"/>
        <v>-2242.94</v>
      </c>
      <c r="BD90" s="31">
        <f t="shared" si="38"/>
        <v>-1390.83</v>
      </c>
      <c r="BE90" s="31">
        <f t="shared" si="38"/>
        <v>-3654.13</v>
      </c>
      <c r="BF90" s="31">
        <f t="shared" si="38"/>
        <v>-852.29</v>
      </c>
      <c r="BG90" s="31">
        <f t="shared" si="54"/>
        <v>5323.22</v>
      </c>
      <c r="BH90" s="31">
        <f t="shared" si="54"/>
        <v>5824.21</v>
      </c>
      <c r="BI90" s="31">
        <f t="shared" si="54"/>
        <v>2711.32</v>
      </c>
      <c r="BJ90" s="31">
        <f t="shared" si="54"/>
        <v>3447</v>
      </c>
      <c r="BK90" s="31">
        <f t="shared" si="54"/>
        <v>6897.09</v>
      </c>
      <c r="BL90" s="31">
        <f t="shared" si="54"/>
        <v>10936.42</v>
      </c>
      <c r="BM90" s="6">
        <f t="shared" ca="1" si="57"/>
        <v>8.5300000000000001E-2</v>
      </c>
      <c r="BN90" s="6">
        <f t="shared" ca="1" si="57"/>
        <v>8.5300000000000001E-2</v>
      </c>
      <c r="BO90" s="6">
        <f t="shared" ca="1" si="57"/>
        <v>8.5300000000000001E-2</v>
      </c>
      <c r="BP90" s="6">
        <f t="shared" ca="1" si="57"/>
        <v>8.5300000000000001E-2</v>
      </c>
      <c r="BQ90" s="6">
        <f t="shared" ca="1" si="57"/>
        <v>8.5300000000000001E-2</v>
      </c>
      <c r="BR90" s="6">
        <f t="shared" ca="1" si="57"/>
        <v>8.5300000000000001E-2</v>
      </c>
      <c r="BS90" s="6">
        <f t="shared" ca="1" si="57"/>
        <v>8.5300000000000001E-2</v>
      </c>
      <c r="BT90" s="6">
        <f t="shared" ca="1" si="57"/>
        <v>8.5300000000000001E-2</v>
      </c>
      <c r="BU90" s="6">
        <f t="shared" ca="1" si="57"/>
        <v>8.5300000000000001E-2</v>
      </c>
      <c r="BV90" s="6">
        <f t="shared" ca="1" si="57"/>
        <v>8.5300000000000001E-2</v>
      </c>
      <c r="BW90" s="6">
        <f t="shared" ca="1" si="57"/>
        <v>8.5300000000000001E-2</v>
      </c>
      <c r="BX90" s="6">
        <f t="shared" ca="1" si="57"/>
        <v>8.5300000000000001E-2</v>
      </c>
      <c r="BY90" s="31">
        <f t="shared" ca="1" si="43"/>
        <v>182390.42</v>
      </c>
      <c r="BZ90" s="31">
        <f t="shared" ca="1" si="43"/>
        <v>187872.65</v>
      </c>
      <c r="CA90" s="31">
        <f t="shared" ca="1" si="43"/>
        <v>127548.68</v>
      </c>
      <c r="CB90" s="31">
        <f t="shared" ca="1" si="43"/>
        <v>148297.04999999999</v>
      </c>
      <c r="CC90" s="31">
        <f t="shared" ca="1" si="43"/>
        <v>389621.34</v>
      </c>
      <c r="CD90" s="31">
        <f t="shared" ca="1" si="43"/>
        <v>90875.839999999997</v>
      </c>
      <c r="CE90" s="31">
        <f t="shared" ca="1" si="43"/>
        <v>119492.31</v>
      </c>
      <c r="CF90" s="31">
        <f t="shared" ca="1" si="43"/>
        <v>130738.15</v>
      </c>
      <c r="CG90" s="31">
        <f t="shared" ca="1" si="43"/>
        <v>60861.98</v>
      </c>
      <c r="CH90" s="31">
        <f t="shared" ca="1" si="43"/>
        <v>61256.1</v>
      </c>
      <c r="CI90" s="31">
        <f t="shared" ca="1" si="43"/>
        <v>122567.03999999999</v>
      </c>
      <c r="CJ90" s="31">
        <f t="shared" ca="1" si="43"/>
        <v>194349.22</v>
      </c>
      <c r="CK90" s="32">
        <f t="shared" ca="1" si="39"/>
        <v>4276.45</v>
      </c>
      <c r="CL90" s="32">
        <f t="shared" ca="1" si="39"/>
        <v>4404.99</v>
      </c>
      <c r="CM90" s="32">
        <f t="shared" ca="1" si="39"/>
        <v>2990.59</v>
      </c>
      <c r="CN90" s="32">
        <f t="shared" ca="1" si="39"/>
        <v>3477.07</v>
      </c>
      <c r="CO90" s="32">
        <f t="shared" ca="1" si="39"/>
        <v>9135.32</v>
      </c>
      <c r="CP90" s="32">
        <f t="shared" ca="1" si="39"/>
        <v>2130.73</v>
      </c>
      <c r="CQ90" s="32">
        <f t="shared" ca="1" si="55"/>
        <v>2801.7</v>
      </c>
      <c r="CR90" s="32">
        <f t="shared" ca="1" si="55"/>
        <v>3065.37</v>
      </c>
      <c r="CS90" s="32">
        <f t="shared" ca="1" si="55"/>
        <v>1427.01</v>
      </c>
      <c r="CT90" s="32">
        <f t="shared" ca="1" si="55"/>
        <v>1436.25</v>
      </c>
      <c r="CU90" s="32">
        <f t="shared" ca="1" si="55"/>
        <v>2873.79</v>
      </c>
      <c r="CV90" s="32">
        <f t="shared" ca="1" si="55"/>
        <v>4556.84</v>
      </c>
      <c r="CW90" s="31">
        <f t="shared" ca="1" si="41"/>
        <v>69706.070000000022</v>
      </c>
      <c r="CX90" s="31">
        <f t="shared" ca="1" si="41"/>
        <v>71801.26999999999</v>
      </c>
      <c r="CY90" s="31">
        <f t="shared" ca="1" si="41"/>
        <v>48746.619999999995</v>
      </c>
      <c r="CZ90" s="31">
        <f t="shared" ca="1" si="41"/>
        <v>55459.270000000004</v>
      </c>
      <c r="DA90" s="31">
        <f t="shared" ca="1" si="41"/>
        <v>145708.33000000005</v>
      </c>
      <c r="DB90" s="31">
        <f t="shared" ca="1" si="41"/>
        <v>33985.209999999992</v>
      </c>
      <c r="DC90" s="31">
        <f t="shared" ca="1" si="56"/>
        <v>38243.149999999994</v>
      </c>
      <c r="DD90" s="31">
        <f t="shared" ca="1" si="56"/>
        <v>41842.339999999989</v>
      </c>
      <c r="DE90" s="31">
        <f t="shared" ca="1" si="56"/>
        <v>19478.690000000002</v>
      </c>
      <c r="DF90" s="31">
        <f t="shared" ca="1" si="56"/>
        <v>16588.699999999997</v>
      </c>
      <c r="DG90" s="31">
        <f t="shared" ca="1" si="56"/>
        <v>33192.249999999985</v>
      </c>
      <c r="DH90" s="31">
        <f t="shared" ca="1" si="56"/>
        <v>52631.499999999985</v>
      </c>
      <c r="DI90" s="32">
        <f t="shared" ca="1" si="48"/>
        <v>3485.3</v>
      </c>
      <c r="DJ90" s="32">
        <f t="shared" ca="1" si="48"/>
        <v>3590.06</v>
      </c>
      <c r="DK90" s="32">
        <f t="shared" ca="1" si="48"/>
        <v>2437.33</v>
      </c>
      <c r="DL90" s="32">
        <f t="shared" ca="1" si="44"/>
        <v>2772.96</v>
      </c>
      <c r="DM90" s="32">
        <f t="shared" ca="1" si="44"/>
        <v>7285.42</v>
      </c>
      <c r="DN90" s="32">
        <f t="shared" ca="1" si="44"/>
        <v>1699.26</v>
      </c>
      <c r="DO90" s="32">
        <f t="shared" ref="DO90:DT132" ca="1" si="58">ROUND(DC90*5%,2)</f>
        <v>1912.16</v>
      </c>
      <c r="DP90" s="32">
        <f t="shared" ca="1" si="58"/>
        <v>2092.12</v>
      </c>
      <c r="DQ90" s="32">
        <f t="shared" ca="1" si="58"/>
        <v>973.93</v>
      </c>
      <c r="DR90" s="32">
        <f t="shared" ca="1" si="58"/>
        <v>829.44</v>
      </c>
      <c r="DS90" s="32">
        <f t="shared" ca="1" si="58"/>
        <v>1659.61</v>
      </c>
      <c r="DT90" s="32">
        <f t="shared" ca="1" si="58"/>
        <v>2631.58</v>
      </c>
      <c r="DU90" s="31">
        <f t="shared" ca="1" si="49"/>
        <v>20623.849999999999</v>
      </c>
      <c r="DV90" s="31">
        <f t="shared" ca="1" si="49"/>
        <v>21121.79</v>
      </c>
      <c r="DW90" s="31">
        <f t="shared" ca="1" si="49"/>
        <v>14265.01</v>
      </c>
      <c r="DX90" s="31">
        <f t="shared" ca="1" si="45"/>
        <v>16135.17</v>
      </c>
      <c r="DY90" s="31">
        <f t="shared" ca="1" si="45"/>
        <v>42152.47</v>
      </c>
      <c r="DZ90" s="31">
        <f t="shared" ca="1" si="45"/>
        <v>9773.9699999999993</v>
      </c>
      <c r="EA90" s="31">
        <f t="shared" ref="EA90:EF132" ca="1" si="59">ROUND(DC90*EA$3,2)</f>
        <v>10927.81</v>
      </c>
      <c r="EB90" s="31">
        <f t="shared" ca="1" si="59"/>
        <v>11867.42</v>
      </c>
      <c r="EC90" s="31">
        <f t="shared" ca="1" si="59"/>
        <v>5483.23</v>
      </c>
      <c r="ED90" s="31">
        <f t="shared" ca="1" si="59"/>
        <v>4632.21</v>
      </c>
      <c r="EE90" s="31">
        <f t="shared" ca="1" si="59"/>
        <v>9191.0400000000009</v>
      </c>
      <c r="EF90" s="31">
        <f t="shared" ca="1" si="59"/>
        <v>14454.86</v>
      </c>
      <c r="EG90" s="32">
        <f t="shared" ca="1" si="50"/>
        <v>93815.22000000003</v>
      </c>
      <c r="EH90" s="32">
        <f t="shared" ca="1" si="50"/>
        <v>96513.12</v>
      </c>
      <c r="EI90" s="32">
        <f t="shared" ca="1" si="50"/>
        <v>65448.959999999999</v>
      </c>
      <c r="EJ90" s="32">
        <f t="shared" ca="1" si="46"/>
        <v>74367.400000000009</v>
      </c>
      <c r="EK90" s="32">
        <f t="shared" ca="1" si="46"/>
        <v>195146.22000000006</v>
      </c>
      <c r="EL90" s="32">
        <f t="shared" ca="1" si="46"/>
        <v>45458.439999999995</v>
      </c>
      <c r="EM90" s="32">
        <f t="shared" ref="EM90:ER132" ca="1" si="60">DC90+DO90+EA90</f>
        <v>51083.119999999995</v>
      </c>
      <c r="EN90" s="32">
        <f t="shared" ca="1" si="60"/>
        <v>55801.87999999999</v>
      </c>
      <c r="EO90" s="32">
        <f t="shared" ca="1" si="60"/>
        <v>25935.850000000002</v>
      </c>
      <c r="EP90" s="32">
        <f t="shared" ca="1" si="60"/>
        <v>22050.349999999995</v>
      </c>
      <c r="EQ90" s="32">
        <f t="shared" ca="1" si="60"/>
        <v>44042.899999999987</v>
      </c>
      <c r="ER90" s="32">
        <f t="shared" ca="1" si="60"/>
        <v>69717.939999999988</v>
      </c>
    </row>
    <row r="91" spans="1:148" x14ac:dyDescent="0.25">
      <c r="A91" t="s">
        <v>468</v>
      </c>
      <c r="B91" s="1" t="s">
        <v>49</v>
      </c>
      <c r="C91" t="str">
        <f t="shared" ca="1" si="52"/>
        <v>OMRH</v>
      </c>
      <c r="D91" t="str">
        <f t="shared" ca="1" si="53"/>
        <v>Oldman River Hydro Facility</v>
      </c>
      <c r="E91" s="51">
        <v>2134.741</v>
      </c>
      <c r="F91" s="51">
        <v>2215.2725</v>
      </c>
      <c r="G91" s="51">
        <v>1744.3869</v>
      </c>
      <c r="H91" s="51">
        <v>6192.9461000000001</v>
      </c>
      <c r="I91" s="51">
        <v>17316.877799999998</v>
      </c>
      <c r="J91" s="51">
        <v>22173.495200000001</v>
      </c>
      <c r="K91" s="51">
        <v>17971.3723617</v>
      </c>
      <c r="L91" s="51">
        <v>10299.288438400001</v>
      </c>
      <c r="M91" s="51">
        <v>2098.7143900000001</v>
      </c>
      <c r="N91" s="51">
        <v>1595.8163414999999</v>
      </c>
      <c r="O91" s="51">
        <v>7162.2995821000004</v>
      </c>
      <c r="P91" s="51">
        <v>2715.3008396999999</v>
      </c>
      <c r="Q91" s="32">
        <v>90472.17</v>
      </c>
      <c r="R91" s="32">
        <v>97000.23</v>
      </c>
      <c r="S91" s="32">
        <v>63981.83</v>
      </c>
      <c r="T91" s="32">
        <v>340853.55</v>
      </c>
      <c r="U91" s="32">
        <v>2284741.54</v>
      </c>
      <c r="V91" s="32">
        <v>1268850.05</v>
      </c>
      <c r="W91" s="32">
        <v>666611.76</v>
      </c>
      <c r="X91" s="32">
        <v>400639.26</v>
      </c>
      <c r="Y91" s="32">
        <v>52564.4</v>
      </c>
      <c r="Z91" s="32">
        <v>48468.22</v>
      </c>
      <c r="AA91" s="32">
        <v>357157.04</v>
      </c>
      <c r="AB91" s="32">
        <v>158010.87</v>
      </c>
      <c r="AC91" s="2">
        <v>2.0499999999999998</v>
      </c>
      <c r="AD91" s="2">
        <v>2.0499999999999998</v>
      </c>
      <c r="AE91" s="2">
        <v>2.0499999999999998</v>
      </c>
      <c r="AF91" s="2">
        <v>2.0499999999999998</v>
      </c>
      <c r="AG91" s="2">
        <v>2.0499999999999998</v>
      </c>
      <c r="AH91" s="2">
        <v>2.0499999999999998</v>
      </c>
      <c r="AI91" s="2">
        <v>2.0499999999999998</v>
      </c>
      <c r="AJ91" s="2">
        <v>2.0499999999999998</v>
      </c>
      <c r="AK91" s="2">
        <v>2.0499999999999998</v>
      </c>
      <c r="AL91" s="2">
        <v>2.0499999999999998</v>
      </c>
      <c r="AM91" s="2">
        <v>2.0499999999999998</v>
      </c>
      <c r="AN91" s="2">
        <v>2.0499999999999998</v>
      </c>
      <c r="AO91" s="33">
        <v>1854.68</v>
      </c>
      <c r="AP91" s="33">
        <v>1988.5</v>
      </c>
      <c r="AQ91" s="33">
        <v>1311.63</v>
      </c>
      <c r="AR91" s="33">
        <v>6987.5</v>
      </c>
      <c r="AS91" s="33">
        <v>46837.2</v>
      </c>
      <c r="AT91" s="33">
        <v>26011.43</v>
      </c>
      <c r="AU91" s="33">
        <v>13665.54</v>
      </c>
      <c r="AV91" s="33">
        <v>8213.1</v>
      </c>
      <c r="AW91" s="33">
        <v>1077.57</v>
      </c>
      <c r="AX91" s="33">
        <v>993.6</v>
      </c>
      <c r="AY91" s="33">
        <v>7321.72</v>
      </c>
      <c r="AZ91" s="33">
        <v>3239.22</v>
      </c>
      <c r="BA91" s="31">
        <f t="shared" si="38"/>
        <v>-135.71</v>
      </c>
      <c r="BB91" s="31">
        <f t="shared" si="38"/>
        <v>-145.5</v>
      </c>
      <c r="BC91" s="31">
        <f t="shared" si="38"/>
        <v>-95.97</v>
      </c>
      <c r="BD91" s="31">
        <f t="shared" si="38"/>
        <v>-272.68</v>
      </c>
      <c r="BE91" s="31">
        <f t="shared" si="38"/>
        <v>-1827.79</v>
      </c>
      <c r="BF91" s="31">
        <f t="shared" si="38"/>
        <v>-1015.08</v>
      </c>
      <c r="BG91" s="31">
        <f t="shared" si="54"/>
        <v>2533.12</v>
      </c>
      <c r="BH91" s="31">
        <f t="shared" si="54"/>
        <v>1522.43</v>
      </c>
      <c r="BI91" s="31">
        <f t="shared" si="54"/>
        <v>199.74</v>
      </c>
      <c r="BJ91" s="31">
        <f t="shared" si="54"/>
        <v>232.65</v>
      </c>
      <c r="BK91" s="31">
        <f t="shared" si="54"/>
        <v>1714.35</v>
      </c>
      <c r="BL91" s="31">
        <f t="shared" si="54"/>
        <v>758.45</v>
      </c>
      <c r="BM91" s="6">
        <f t="shared" ca="1" si="57"/>
        <v>1.03E-2</v>
      </c>
      <c r="BN91" s="6">
        <f t="shared" ca="1" si="57"/>
        <v>1.03E-2</v>
      </c>
      <c r="BO91" s="6">
        <f t="shared" ca="1" si="57"/>
        <v>1.03E-2</v>
      </c>
      <c r="BP91" s="6">
        <f t="shared" ca="1" si="57"/>
        <v>1.03E-2</v>
      </c>
      <c r="BQ91" s="6">
        <f t="shared" ca="1" si="57"/>
        <v>1.03E-2</v>
      </c>
      <c r="BR91" s="6">
        <f t="shared" ca="1" si="57"/>
        <v>1.03E-2</v>
      </c>
      <c r="BS91" s="6">
        <f t="shared" ca="1" si="57"/>
        <v>1.03E-2</v>
      </c>
      <c r="BT91" s="6">
        <f t="shared" ca="1" si="57"/>
        <v>1.03E-2</v>
      </c>
      <c r="BU91" s="6">
        <f t="shared" ca="1" si="57"/>
        <v>1.03E-2</v>
      </c>
      <c r="BV91" s="6">
        <f t="shared" ca="1" si="57"/>
        <v>1.03E-2</v>
      </c>
      <c r="BW91" s="6">
        <f t="shared" ca="1" si="57"/>
        <v>1.03E-2</v>
      </c>
      <c r="BX91" s="6">
        <f t="shared" ca="1" si="57"/>
        <v>1.03E-2</v>
      </c>
      <c r="BY91" s="31">
        <f t="shared" ref="BY91:CJ112" ca="1" si="61">IFERROR(VLOOKUP($C91,DOSDetail,CELL("col",BY$4)+58,FALSE),ROUND(Q91*BM91,2))</f>
        <v>931.86</v>
      </c>
      <c r="BZ91" s="31">
        <f t="shared" ca="1" si="61"/>
        <v>999.1</v>
      </c>
      <c r="CA91" s="31">
        <f t="shared" ca="1" si="61"/>
        <v>659.01</v>
      </c>
      <c r="CB91" s="31">
        <f t="shared" ca="1" si="61"/>
        <v>3510.79</v>
      </c>
      <c r="CC91" s="31">
        <f t="shared" ca="1" si="61"/>
        <v>23532.84</v>
      </c>
      <c r="CD91" s="31">
        <f t="shared" ca="1" si="61"/>
        <v>13069.16</v>
      </c>
      <c r="CE91" s="31">
        <f t="shared" ca="1" si="61"/>
        <v>6866.1</v>
      </c>
      <c r="CF91" s="31">
        <f t="shared" ca="1" si="61"/>
        <v>4126.58</v>
      </c>
      <c r="CG91" s="31">
        <f t="shared" ca="1" si="61"/>
        <v>541.41</v>
      </c>
      <c r="CH91" s="31">
        <f t="shared" ca="1" si="61"/>
        <v>499.22</v>
      </c>
      <c r="CI91" s="31">
        <f t="shared" ca="1" si="61"/>
        <v>3678.72</v>
      </c>
      <c r="CJ91" s="31">
        <f t="shared" ca="1" si="61"/>
        <v>1627.51</v>
      </c>
      <c r="CK91" s="32">
        <f t="shared" ca="1" si="39"/>
        <v>180.94</v>
      </c>
      <c r="CL91" s="32">
        <f t="shared" ca="1" si="39"/>
        <v>194</v>
      </c>
      <c r="CM91" s="32">
        <f t="shared" ca="1" si="39"/>
        <v>127.96</v>
      </c>
      <c r="CN91" s="32">
        <f t="shared" ca="1" si="39"/>
        <v>681.71</v>
      </c>
      <c r="CO91" s="32">
        <f t="shared" ca="1" si="39"/>
        <v>4569.4799999999996</v>
      </c>
      <c r="CP91" s="32">
        <f t="shared" ca="1" si="39"/>
        <v>2537.6999999999998</v>
      </c>
      <c r="CQ91" s="32">
        <f t="shared" ca="1" si="55"/>
        <v>1333.22</v>
      </c>
      <c r="CR91" s="32">
        <f t="shared" ca="1" si="55"/>
        <v>801.28</v>
      </c>
      <c r="CS91" s="32">
        <f t="shared" ca="1" si="55"/>
        <v>105.13</v>
      </c>
      <c r="CT91" s="32">
        <f t="shared" ca="1" si="55"/>
        <v>96.94</v>
      </c>
      <c r="CU91" s="32">
        <f t="shared" ca="1" si="55"/>
        <v>714.31</v>
      </c>
      <c r="CV91" s="32">
        <f t="shared" ca="1" si="55"/>
        <v>316.02</v>
      </c>
      <c r="CW91" s="31">
        <f t="shared" ca="1" si="41"/>
        <v>-606.17000000000007</v>
      </c>
      <c r="CX91" s="31">
        <f t="shared" ca="1" si="41"/>
        <v>-649.90000000000009</v>
      </c>
      <c r="CY91" s="31">
        <f t="shared" ca="1" si="41"/>
        <v>-428.69000000000005</v>
      </c>
      <c r="CZ91" s="31">
        <f t="shared" ca="1" si="41"/>
        <v>-2522.3200000000002</v>
      </c>
      <c r="DA91" s="31">
        <f t="shared" ca="1" si="41"/>
        <v>-16907.089999999997</v>
      </c>
      <c r="DB91" s="31">
        <f t="shared" ca="1" si="41"/>
        <v>-9389.49</v>
      </c>
      <c r="DC91" s="31">
        <f t="shared" ca="1" si="56"/>
        <v>-7999.3400000000011</v>
      </c>
      <c r="DD91" s="31">
        <f t="shared" ca="1" si="56"/>
        <v>-4807.670000000001</v>
      </c>
      <c r="DE91" s="31">
        <f t="shared" ca="1" si="56"/>
        <v>-630.77</v>
      </c>
      <c r="DF91" s="31">
        <f t="shared" ca="1" si="56"/>
        <v>-630.08999999999992</v>
      </c>
      <c r="DG91" s="31">
        <f t="shared" ca="1" si="56"/>
        <v>-4643.0400000000009</v>
      </c>
      <c r="DH91" s="31">
        <f t="shared" ca="1" si="56"/>
        <v>-2054.14</v>
      </c>
      <c r="DI91" s="32">
        <f t="shared" ca="1" si="48"/>
        <v>-30.31</v>
      </c>
      <c r="DJ91" s="32">
        <f t="shared" ca="1" si="48"/>
        <v>-32.5</v>
      </c>
      <c r="DK91" s="32">
        <f t="shared" ca="1" si="48"/>
        <v>-21.43</v>
      </c>
      <c r="DL91" s="32">
        <f t="shared" ca="1" si="48"/>
        <v>-126.12</v>
      </c>
      <c r="DM91" s="32">
        <f t="shared" ca="1" si="48"/>
        <v>-845.35</v>
      </c>
      <c r="DN91" s="32">
        <f t="shared" ca="1" si="48"/>
        <v>-469.47</v>
      </c>
      <c r="DO91" s="32">
        <f t="shared" ca="1" si="58"/>
        <v>-399.97</v>
      </c>
      <c r="DP91" s="32">
        <f t="shared" ca="1" si="58"/>
        <v>-240.38</v>
      </c>
      <c r="DQ91" s="32">
        <f t="shared" ca="1" si="58"/>
        <v>-31.54</v>
      </c>
      <c r="DR91" s="32">
        <f t="shared" ca="1" si="58"/>
        <v>-31.5</v>
      </c>
      <c r="DS91" s="32">
        <f t="shared" ca="1" si="58"/>
        <v>-232.15</v>
      </c>
      <c r="DT91" s="32">
        <f t="shared" ca="1" si="58"/>
        <v>-102.71</v>
      </c>
      <c r="DU91" s="31">
        <f t="shared" ca="1" si="49"/>
        <v>-179.35</v>
      </c>
      <c r="DV91" s="31">
        <f t="shared" ca="1" si="49"/>
        <v>-191.18</v>
      </c>
      <c r="DW91" s="31">
        <f t="shared" ca="1" si="49"/>
        <v>-125.45</v>
      </c>
      <c r="DX91" s="31">
        <f t="shared" ca="1" si="49"/>
        <v>-733.84</v>
      </c>
      <c r="DY91" s="31">
        <f t="shared" ca="1" si="49"/>
        <v>-4891.1099999999997</v>
      </c>
      <c r="DZ91" s="31">
        <f t="shared" ca="1" si="49"/>
        <v>-2700.37</v>
      </c>
      <c r="EA91" s="31">
        <f t="shared" ca="1" si="59"/>
        <v>-2285.7800000000002</v>
      </c>
      <c r="EB91" s="31">
        <f t="shared" ca="1" si="59"/>
        <v>-1363.56</v>
      </c>
      <c r="EC91" s="31">
        <f t="shared" ca="1" si="59"/>
        <v>-177.56</v>
      </c>
      <c r="ED91" s="31">
        <f t="shared" ca="1" si="59"/>
        <v>-175.95</v>
      </c>
      <c r="EE91" s="31">
        <f t="shared" ca="1" si="59"/>
        <v>-1285.67</v>
      </c>
      <c r="EF91" s="31">
        <f t="shared" ca="1" si="59"/>
        <v>-564.15</v>
      </c>
      <c r="EG91" s="32">
        <f t="shared" ca="1" si="50"/>
        <v>-815.83</v>
      </c>
      <c r="EH91" s="32">
        <f t="shared" ca="1" si="50"/>
        <v>-873.58000000000015</v>
      </c>
      <c r="EI91" s="32">
        <f t="shared" ca="1" si="50"/>
        <v>-575.57000000000005</v>
      </c>
      <c r="EJ91" s="32">
        <f t="shared" ca="1" si="50"/>
        <v>-3382.28</v>
      </c>
      <c r="EK91" s="32">
        <f t="shared" ca="1" si="50"/>
        <v>-22643.549999999996</v>
      </c>
      <c r="EL91" s="32">
        <f t="shared" ca="1" si="50"/>
        <v>-12559.329999999998</v>
      </c>
      <c r="EM91" s="32">
        <f t="shared" ca="1" si="60"/>
        <v>-10685.090000000002</v>
      </c>
      <c r="EN91" s="32">
        <f t="shared" ca="1" si="60"/>
        <v>-6411.6100000000006</v>
      </c>
      <c r="EO91" s="32">
        <f t="shared" ca="1" si="60"/>
        <v>-839.86999999999989</v>
      </c>
      <c r="EP91" s="32">
        <f t="shared" ca="1" si="60"/>
        <v>-837.54</v>
      </c>
      <c r="EQ91" s="32">
        <f t="shared" ca="1" si="60"/>
        <v>-6160.8600000000006</v>
      </c>
      <c r="ER91" s="32">
        <f t="shared" ca="1" si="60"/>
        <v>-2721</v>
      </c>
    </row>
    <row r="92" spans="1:148" x14ac:dyDescent="0.25">
      <c r="A92" t="s">
        <v>468</v>
      </c>
      <c r="B92" s="1" t="s">
        <v>50</v>
      </c>
      <c r="C92" t="str">
        <f t="shared" ca="1" si="52"/>
        <v>PH1</v>
      </c>
      <c r="D92" t="str">
        <f t="shared" ca="1" si="53"/>
        <v>Poplar Hill #1</v>
      </c>
      <c r="E92" s="51">
        <v>901.71199999999999</v>
      </c>
      <c r="F92" s="51">
        <v>167.83199999999999</v>
      </c>
      <c r="G92" s="51">
        <v>293.72000000000003</v>
      </c>
      <c r="H92" s="51">
        <v>1078.7</v>
      </c>
      <c r="I92" s="51">
        <v>473.31200000000001</v>
      </c>
      <c r="J92" s="51">
        <v>1510.04</v>
      </c>
      <c r="K92" s="51">
        <v>2658.9528</v>
      </c>
      <c r="L92" s="51">
        <v>246.2628</v>
      </c>
      <c r="M92" s="51">
        <v>234.2116</v>
      </c>
      <c r="N92" s="51">
        <v>121.22320000000001</v>
      </c>
      <c r="O92" s="51">
        <v>1489.46</v>
      </c>
      <c r="P92" s="51">
        <v>1825.1604</v>
      </c>
      <c r="Q92" s="32">
        <v>42810.62</v>
      </c>
      <c r="R92" s="32">
        <v>7831.43</v>
      </c>
      <c r="S92" s="32">
        <v>12259.68</v>
      </c>
      <c r="T92" s="32">
        <v>57171.64</v>
      </c>
      <c r="U92" s="32">
        <v>380491.79</v>
      </c>
      <c r="V92" s="32">
        <v>148740.73000000001</v>
      </c>
      <c r="W92" s="32">
        <v>147227.64000000001</v>
      </c>
      <c r="X92" s="32">
        <v>11001.62</v>
      </c>
      <c r="Y92" s="32">
        <v>8022.5</v>
      </c>
      <c r="Z92" s="32">
        <v>5126.47</v>
      </c>
      <c r="AA92" s="32">
        <v>82522.009999999995</v>
      </c>
      <c r="AB92" s="32">
        <v>86311.96</v>
      </c>
      <c r="AC92" s="2">
        <v>-4.7699999999999996</v>
      </c>
      <c r="AD92" s="2">
        <v>-4.7699999999999996</v>
      </c>
      <c r="AE92" s="2">
        <v>-4.7699999999999996</v>
      </c>
      <c r="AF92" s="2">
        <v>-4.7699999999999996</v>
      </c>
      <c r="AG92" s="2">
        <v>-4.7699999999999996</v>
      </c>
      <c r="AH92" s="2">
        <v>-4.7699999999999996</v>
      </c>
      <c r="AI92" s="2">
        <v>-4.7699999999999996</v>
      </c>
      <c r="AJ92" s="2">
        <v>-4.7699999999999996</v>
      </c>
      <c r="AK92" s="2">
        <v>-4.7699999999999996</v>
      </c>
      <c r="AL92" s="2">
        <v>-4.7699999999999996</v>
      </c>
      <c r="AM92" s="2">
        <v>-4.7699999999999996</v>
      </c>
      <c r="AN92" s="2">
        <v>-4.7699999999999996</v>
      </c>
      <c r="AO92" s="33">
        <v>-2042.07</v>
      </c>
      <c r="AP92" s="33">
        <v>-373.56</v>
      </c>
      <c r="AQ92" s="33">
        <v>-584.79</v>
      </c>
      <c r="AR92" s="33">
        <v>-2727.09</v>
      </c>
      <c r="AS92" s="33">
        <v>-18149.46</v>
      </c>
      <c r="AT92" s="33">
        <v>-7094.93</v>
      </c>
      <c r="AU92" s="33">
        <v>-7022.76</v>
      </c>
      <c r="AV92" s="33">
        <v>-524.78</v>
      </c>
      <c r="AW92" s="33">
        <v>-382.67</v>
      </c>
      <c r="AX92" s="33">
        <v>-244.53</v>
      </c>
      <c r="AY92" s="33">
        <v>-3936.3</v>
      </c>
      <c r="AZ92" s="33">
        <v>-4117.08</v>
      </c>
      <c r="BA92" s="31">
        <f t="shared" si="38"/>
        <v>-64.22</v>
      </c>
      <c r="BB92" s="31">
        <f t="shared" si="38"/>
        <v>-11.75</v>
      </c>
      <c r="BC92" s="31">
        <f t="shared" si="38"/>
        <v>-18.39</v>
      </c>
      <c r="BD92" s="31">
        <f t="shared" si="38"/>
        <v>-45.74</v>
      </c>
      <c r="BE92" s="31">
        <f t="shared" si="38"/>
        <v>-304.39</v>
      </c>
      <c r="BF92" s="31">
        <f t="shared" si="38"/>
        <v>-118.99</v>
      </c>
      <c r="BG92" s="31">
        <f t="shared" si="54"/>
        <v>559.47</v>
      </c>
      <c r="BH92" s="31">
        <f t="shared" si="54"/>
        <v>41.81</v>
      </c>
      <c r="BI92" s="31">
        <f t="shared" si="54"/>
        <v>30.49</v>
      </c>
      <c r="BJ92" s="31">
        <f t="shared" si="54"/>
        <v>24.61</v>
      </c>
      <c r="BK92" s="31">
        <f t="shared" si="54"/>
        <v>396.11</v>
      </c>
      <c r="BL92" s="31">
        <f t="shared" si="54"/>
        <v>414.3</v>
      </c>
      <c r="BM92" s="6">
        <f t="shared" ca="1" si="57"/>
        <v>-0.12</v>
      </c>
      <c r="BN92" s="6">
        <f t="shared" ca="1" si="57"/>
        <v>-0.12</v>
      </c>
      <c r="BO92" s="6">
        <f t="shared" ca="1" si="57"/>
        <v>-0.12</v>
      </c>
      <c r="BP92" s="6">
        <f t="shared" ca="1" si="57"/>
        <v>-0.12</v>
      </c>
      <c r="BQ92" s="6">
        <f t="shared" ca="1" si="57"/>
        <v>-0.12</v>
      </c>
      <c r="BR92" s="6">
        <f t="shared" ca="1" si="57"/>
        <v>-0.12</v>
      </c>
      <c r="BS92" s="6">
        <f t="shared" ca="1" si="57"/>
        <v>-0.12</v>
      </c>
      <c r="BT92" s="6">
        <f t="shared" ca="1" si="57"/>
        <v>-0.12</v>
      </c>
      <c r="BU92" s="6">
        <f t="shared" ca="1" si="57"/>
        <v>-0.12</v>
      </c>
      <c r="BV92" s="6">
        <f t="shared" ca="1" si="57"/>
        <v>-0.12</v>
      </c>
      <c r="BW92" s="6">
        <f t="shared" ca="1" si="57"/>
        <v>-0.12</v>
      </c>
      <c r="BX92" s="6">
        <f t="shared" ca="1" si="57"/>
        <v>-0.12</v>
      </c>
      <c r="BY92" s="31">
        <f t="shared" ca="1" si="61"/>
        <v>-5137.2700000000004</v>
      </c>
      <c r="BZ92" s="31">
        <f t="shared" ca="1" si="61"/>
        <v>-939.77</v>
      </c>
      <c r="CA92" s="31">
        <f t="shared" ca="1" si="61"/>
        <v>-1471.16</v>
      </c>
      <c r="CB92" s="31">
        <f t="shared" ca="1" si="61"/>
        <v>-6860.6</v>
      </c>
      <c r="CC92" s="31">
        <f t="shared" ca="1" si="61"/>
        <v>-45659.01</v>
      </c>
      <c r="CD92" s="31">
        <f t="shared" ca="1" si="61"/>
        <v>-17848.89</v>
      </c>
      <c r="CE92" s="31">
        <f t="shared" ca="1" si="61"/>
        <v>-17667.32</v>
      </c>
      <c r="CF92" s="31">
        <f t="shared" ca="1" si="61"/>
        <v>-1320.19</v>
      </c>
      <c r="CG92" s="31">
        <f t="shared" ca="1" si="61"/>
        <v>-962.7</v>
      </c>
      <c r="CH92" s="31">
        <f t="shared" ca="1" si="61"/>
        <v>-615.17999999999995</v>
      </c>
      <c r="CI92" s="31">
        <f t="shared" ca="1" si="61"/>
        <v>-9902.64</v>
      </c>
      <c r="CJ92" s="31">
        <f t="shared" ca="1" si="61"/>
        <v>-10357.44</v>
      </c>
      <c r="CK92" s="32">
        <f t="shared" ca="1" si="39"/>
        <v>85.62</v>
      </c>
      <c r="CL92" s="32">
        <f t="shared" ca="1" si="39"/>
        <v>15.66</v>
      </c>
      <c r="CM92" s="32">
        <f t="shared" ca="1" si="39"/>
        <v>24.52</v>
      </c>
      <c r="CN92" s="32">
        <f t="shared" ca="1" si="39"/>
        <v>114.34</v>
      </c>
      <c r="CO92" s="32">
        <f t="shared" ca="1" si="39"/>
        <v>760.98</v>
      </c>
      <c r="CP92" s="32">
        <f t="shared" ca="1" si="39"/>
        <v>297.48</v>
      </c>
      <c r="CQ92" s="32">
        <f t="shared" ca="1" si="55"/>
        <v>294.45999999999998</v>
      </c>
      <c r="CR92" s="32">
        <f t="shared" ca="1" si="55"/>
        <v>22</v>
      </c>
      <c r="CS92" s="32">
        <f t="shared" ca="1" si="55"/>
        <v>16.05</v>
      </c>
      <c r="CT92" s="32">
        <f t="shared" ca="1" si="55"/>
        <v>10.25</v>
      </c>
      <c r="CU92" s="32">
        <f t="shared" ca="1" si="55"/>
        <v>165.04</v>
      </c>
      <c r="CV92" s="32">
        <f t="shared" ca="1" si="55"/>
        <v>172.62</v>
      </c>
      <c r="CW92" s="31">
        <f t="shared" ca="1" si="41"/>
        <v>-2945.360000000001</v>
      </c>
      <c r="CX92" s="31">
        <f t="shared" ca="1" si="41"/>
        <v>-538.79999999999995</v>
      </c>
      <c r="CY92" s="31">
        <f t="shared" ca="1" si="41"/>
        <v>-843.46000000000015</v>
      </c>
      <c r="CZ92" s="31">
        <f t="shared" ca="1" si="41"/>
        <v>-3973.4300000000003</v>
      </c>
      <c r="DA92" s="31">
        <f t="shared" ca="1" si="41"/>
        <v>-26444.18</v>
      </c>
      <c r="DB92" s="31">
        <f t="shared" ca="1" si="41"/>
        <v>-10337.49</v>
      </c>
      <c r="DC92" s="31">
        <f t="shared" ca="1" si="56"/>
        <v>-10909.57</v>
      </c>
      <c r="DD92" s="31">
        <f t="shared" ca="1" si="56"/>
        <v>-815.22</v>
      </c>
      <c r="DE92" s="31">
        <f t="shared" ca="1" si="56"/>
        <v>-594.47</v>
      </c>
      <c r="DF92" s="31">
        <f t="shared" ca="1" si="56"/>
        <v>-385.01</v>
      </c>
      <c r="DG92" s="31">
        <f t="shared" ca="1" si="56"/>
        <v>-6197.409999999998</v>
      </c>
      <c r="DH92" s="31">
        <f t="shared" ca="1" si="56"/>
        <v>-6482.04</v>
      </c>
      <c r="DI92" s="32">
        <f t="shared" ca="1" si="48"/>
        <v>-147.27000000000001</v>
      </c>
      <c r="DJ92" s="32">
        <f t="shared" ca="1" si="48"/>
        <v>-26.94</v>
      </c>
      <c r="DK92" s="32">
        <f t="shared" ca="1" si="48"/>
        <v>-42.17</v>
      </c>
      <c r="DL92" s="32">
        <f t="shared" ca="1" si="48"/>
        <v>-198.67</v>
      </c>
      <c r="DM92" s="32">
        <f t="shared" ca="1" si="48"/>
        <v>-1322.21</v>
      </c>
      <c r="DN92" s="32">
        <f t="shared" ca="1" si="48"/>
        <v>-516.87</v>
      </c>
      <c r="DO92" s="32">
        <f t="shared" ca="1" si="58"/>
        <v>-545.48</v>
      </c>
      <c r="DP92" s="32">
        <f t="shared" ca="1" si="58"/>
        <v>-40.76</v>
      </c>
      <c r="DQ92" s="32">
        <f t="shared" ca="1" si="58"/>
        <v>-29.72</v>
      </c>
      <c r="DR92" s="32">
        <f t="shared" ca="1" si="58"/>
        <v>-19.25</v>
      </c>
      <c r="DS92" s="32">
        <f t="shared" ca="1" si="58"/>
        <v>-309.87</v>
      </c>
      <c r="DT92" s="32">
        <f t="shared" ca="1" si="58"/>
        <v>-324.10000000000002</v>
      </c>
      <c r="DU92" s="31">
        <f t="shared" ca="1" si="49"/>
        <v>-871.44</v>
      </c>
      <c r="DV92" s="31">
        <f t="shared" ca="1" si="49"/>
        <v>-158.5</v>
      </c>
      <c r="DW92" s="31">
        <f t="shared" ca="1" si="49"/>
        <v>-246.83</v>
      </c>
      <c r="DX92" s="31">
        <f t="shared" ca="1" si="49"/>
        <v>-1156.02</v>
      </c>
      <c r="DY92" s="31">
        <f t="shared" ca="1" si="49"/>
        <v>-7650.13</v>
      </c>
      <c r="DZ92" s="31">
        <f t="shared" ca="1" si="49"/>
        <v>-2973.01</v>
      </c>
      <c r="EA92" s="31">
        <f t="shared" ca="1" si="59"/>
        <v>-3117.36</v>
      </c>
      <c r="EB92" s="31">
        <f t="shared" ca="1" si="59"/>
        <v>-231.21</v>
      </c>
      <c r="EC92" s="31">
        <f t="shared" ca="1" si="59"/>
        <v>-167.34</v>
      </c>
      <c r="ED92" s="31">
        <f t="shared" ca="1" si="59"/>
        <v>-107.51</v>
      </c>
      <c r="EE92" s="31">
        <f t="shared" ca="1" si="59"/>
        <v>-1716.08</v>
      </c>
      <c r="EF92" s="31">
        <f t="shared" ca="1" si="59"/>
        <v>-1780.25</v>
      </c>
      <c r="EG92" s="32">
        <f t="shared" ca="1" si="50"/>
        <v>-3964.0700000000011</v>
      </c>
      <c r="EH92" s="32">
        <f t="shared" ca="1" si="50"/>
        <v>-724.24</v>
      </c>
      <c r="EI92" s="32">
        <f t="shared" ca="1" si="50"/>
        <v>-1132.46</v>
      </c>
      <c r="EJ92" s="32">
        <f t="shared" ca="1" si="50"/>
        <v>-5328.1200000000008</v>
      </c>
      <c r="EK92" s="32">
        <f t="shared" ca="1" si="50"/>
        <v>-35416.519999999997</v>
      </c>
      <c r="EL92" s="32">
        <f t="shared" ca="1" si="50"/>
        <v>-13827.37</v>
      </c>
      <c r="EM92" s="32">
        <f t="shared" ca="1" si="60"/>
        <v>-14572.41</v>
      </c>
      <c r="EN92" s="32">
        <f t="shared" ca="1" si="60"/>
        <v>-1087.19</v>
      </c>
      <c r="EO92" s="32">
        <f t="shared" ca="1" si="60"/>
        <v>-791.53000000000009</v>
      </c>
      <c r="EP92" s="32">
        <f t="shared" ca="1" si="60"/>
        <v>-511.77</v>
      </c>
      <c r="EQ92" s="32">
        <f t="shared" ca="1" si="60"/>
        <v>-8223.3599999999969</v>
      </c>
      <c r="ER92" s="32">
        <f t="shared" ca="1" si="60"/>
        <v>-8586.39</v>
      </c>
    </row>
    <row r="93" spans="1:148" x14ac:dyDescent="0.25">
      <c r="A93" t="s">
        <v>515</v>
      </c>
      <c r="B93" s="1" t="s">
        <v>56</v>
      </c>
      <c r="C93" t="str">
        <f t="shared" ca="1" si="52"/>
        <v>PKNE</v>
      </c>
      <c r="D93" t="str">
        <f t="shared" ca="1" si="53"/>
        <v>Cowley Ridge Phase 1 Wind Facility</v>
      </c>
      <c r="E93" s="51">
        <v>2224.7165719999998</v>
      </c>
      <c r="F93" s="51">
        <v>1910.2955449999999</v>
      </c>
      <c r="G93" s="51">
        <v>3530.9064589999998</v>
      </c>
      <c r="H93" s="51">
        <v>1862.6006359999999</v>
      </c>
      <c r="I93" s="51">
        <v>1259.1875620000001</v>
      </c>
      <c r="J93" s="51">
        <v>1549.812142</v>
      </c>
      <c r="K93" s="51">
        <v>1623.747061</v>
      </c>
      <c r="L93" s="51">
        <v>1316.4789450000001</v>
      </c>
      <c r="M93" s="51">
        <v>1547.7019330000001</v>
      </c>
      <c r="N93" s="51">
        <v>1916.4829789999999</v>
      </c>
      <c r="O93" s="51">
        <v>2455.7249579999998</v>
      </c>
      <c r="P93" s="51">
        <v>2480.5830380000002</v>
      </c>
      <c r="Q93" s="32">
        <v>88333.31</v>
      </c>
      <c r="R93" s="32">
        <v>78332.58</v>
      </c>
      <c r="S93" s="32">
        <v>105277.59</v>
      </c>
      <c r="T93" s="32">
        <v>81615.7</v>
      </c>
      <c r="U93" s="32">
        <v>93034.09</v>
      </c>
      <c r="V93" s="32">
        <v>78273.02</v>
      </c>
      <c r="W93" s="32">
        <v>65109.59</v>
      </c>
      <c r="X93" s="32">
        <v>53949.48</v>
      </c>
      <c r="Y93" s="32">
        <v>40679.79</v>
      </c>
      <c r="Z93" s="32">
        <v>52409.78</v>
      </c>
      <c r="AA93" s="32">
        <v>67985.62</v>
      </c>
      <c r="AB93" s="32">
        <v>113174.22</v>
      </c>
      <c r="AC93" s="2">
        <v>4.49</v>
      </c>
      <c r="AD93" s="2">
        <v>4.49</v>
      </c>
      <c r="AE93" s="2">
        <v>4.49</v>
      </c>
      <c r="AF93" s="2">
        <v>4.49</v>
      </c>
      <c r="AG93" s="2">
        <v>4.49</v>
      </c>
      <c r="AH93" s="2">
        <v>4.49</v>
      </c>
      <c r="AI93" s="2">
        <v>4.49</v>
      </c>
      <c r="AJ93" s="2">
        <v>4.49</v>
      </c>
      <c r="AK93" s="2">
        <v>4.49</v>
      </c>
      <c r="AL93" s="2">
        <v>4.49</v>
      </c>
      <c r="AM93" s="2">
        <v>4.49</v>
      </c>
      <c r="AN93" s="2">
        <v>4.49</v>
      </c>
      <c r="AO93" s="33">
        <v>3966.17</v>
      </c>
      <c r="AP93" s="33">
        <v>3517.13</v>
      </c>
      <c r="AQ93" s="33">
        <v>4726.96</v>
      </c>
      <c r="AR93" s="33">
        <v>3664.55</v>
      </c>
      <c r="AS93" s="33">
        <v>4177.2299999999996</v>
      </c>
      <c r="AT93" s="33">
        <v>3514.46</v>
      </c>
      <c r="AU93" s="33">
        <v>2923.42</v>
      </c>
      <c r="AV93" s="33">
        <v>2422.33</v>
      </c>
      <c r="AW93" s="33">
        <v>1826.52</v>
      </c>
      <c r="AX93" s="33">
        <v>2353.1999999999998</v>
      </c>
      <c r="AY93" s="33">
        <v>3052.55</v>
      </c>
      <c r="AZ93" s="33">
        <v>5081.5200000000004</v>
      </c>
      <c r="BA93" s="31">
        <f t="shared" si="38"/>
        <v>-132.5</v>
      </c>
      <c r="BB93" s="31">
        <f t="shared" si="38"/>
        <v>-117.5</v>
      </c>
      <c r="BC93" s="31">
        <f t="shared" si="38"/>
        <v>-157.91999999999999</v>
      </c>
      <c r="BD93" s="31">
        <f t="shared" si="38"/>
        <v>-65.290000000000006</v>
      </c>
      <c r="BE93" s="31">
        <f t="shared" si="38"/>
        <v>-74.430000000000007</v>
      </c>
      <c r="BF93" s="31">
        <f t="shared" si="38"/>
        <v>-62.62</v>
      </c>
      <c r="BG93" s="31">
        <f t="shared" si="54"/>
        <v>247.42</v>
      </c>
      <c r="BH93" s="31">
        <f t="shared" si="54"/>
        <v>205.01</v>
      </c>
      <c r="BI93" s="31">
        <f t="shared" si="54"/>
        <v>154.58000000000001</v>
      </c>
      <c r="BJ93" s="31">
        <f t="shared" si="54"/>
        <v>251.57</v>
      </c>
      <c r="BK93" s="31">
        <f t="shared" si="54"/>
        <v>326.33</v>
      </c>
      <c r="BL93" s="31">
        <f t="shared" si="54"/>
        <v>543.24</v>
      </c>
      <c r="BM93" s="6">
        <f t="shared" ca="1" si="57"/>
        <v>0.10780000000000001</v>
      </c>
      <c r="BN93" s="6">
        <f t="shared" ca="1" si="57"/>
        <v>0.10780000000000001</v>
      </c>
      <c r="BO93" s="6">
        <f t="shared" ca="1" si="57"/>
        <v>0.10780000000000001</v>
      </c>
      <c r="BP93" s="6">
        <f t="shared" ca="1" si="57"/>
        <v>0.10780000000000001</v>
      </c>
      <c r="BQ93" s="6">
        <f t="shared" ca="1" si="57"/>
        <v>0.10780000000000001</v>
      </c>
      <c r="BR93" s="6">
        <f t="shared" ca="1" si="57"/>
        <v>0.10780000000000001</v>
      </c>
      <c r="BS93" s="6">
        <f t="shared" ca="1" si="57"/>
        <v>0.10780000000000001</v>
      </c>
      <c r="BT93" s="6">
        <f t="shared" ca="1" si="57"/>
        <v>0.10780000000000001</v>
      </c>
      <c r="BU93" s="6">
        <f t="shared" ca="1" si="57"/>
        <v>0.10780000000000001</v>
      </c>
      <c r="BV93" s="6">
        <f t="shared" ca="1" si="57"/>
        <v>0.10780000000000001</v>
      </c>
      <c r="BW93" s="6">
        <f t="shared" ca="1" si="57"/>
        <v>0.10780000000000001</v>
      </c>
      <c r="BX93" s="6">
        <f t="shared" ca="1" si="57"/>
        <v>0.10780000000000001</v>
      </c>
      <c r="BY93" s="31">
        <f t="shared" ca="1" si="61"/>
        <v>9522.33</v>
      </c>
      <c r="BZ93" s="31">
        <f t="shared" ca="1" si="61"/>
        <v>8444.25</v>
      </c>
      <c r="CA93" s="31">
        <f t="shared" ca="1" si="61"/>
        <v>11348.92</v>
      </c>
      <c r="CB93" s="31">
        <f t="shared" ca="1" si="61"/>
        <v>8798.17</v>
      </c>
      <c r="CC93" s="31">
        <f t="shared" ca="1" si="61"/>
        <v>10029.07</v>
      </c>
      <c r="CD93" s="31">
        <f t="shared" ca="1" si="61"/>
        <v>8437.83</v>
      </c>
      <c r="CE93" s="31">
        <f t="shared" ca="1" si="61"/>
        <v>7018.81</v>
      </c>
      <c r="CF93" s="31">
        <f t="shared" ca="1" si="61"/>
        <v>5815.75</v>
      </c>
      <c r="CG93" s="31">
        <f t="shared" ca="1" si="61"/>
        <v>4385.28</v>
      </c>
      <c r="CH93" s="31">
        <f t="shared" ca="1" si="61"/>
        <v>5649.77</v>
      </c>
      <c r="CI93" s="31">
        <f t="shared" ca="1" si="61"/>
        <v>7328.85</v>
      </c>
      <c r="CJ93" s="31">
        <f t="shared" ca="1" si="61"/>
        <v>12200.18</v>
      </c>
      <c r="CK93" s="32">
        <f t="shared" ca="1" si="39"/>
        <v>176.67</v>
      </c>
      <c r="CL93" s="32">
        <f t="shared" ca="1" si="39"/>
        <v>156.66999999999999</v>
      </c>
      <c r="CM93" s="32">
        <f t="shared" ca="1" si="39"/>
        <v>210.56</v>
      </c>
      <c r="CN93" s="32">
        <f t="shared" ca="1" si="39"/>
        <v>163.22999999999999</v>
      </c>
      <c r="CO93" s="32">
        <f t="shared" ca="1" si="39"/>
        <v>186.07</v>
      </c>
      <c r="CP93" s="32">
        <f t="shared" ca="1" si="39"/>
        <v>156.55000000000001</v>
      </c>
      <c r="CQ93" s="32">
        <f t="shared" ca="1" si="55"/>
        <v>130.22</v>
      </c>
      <c r="CR93" s="32">
        <f t="shared" ca="1" si="55"/>
        <v>107.9</v>
      </c>
      <c r="CS93" s="32">
        <f t="shared" ca="1" si="55"/>
        <v>81.36</v>
      </c>
      <c r="CT93" s="32">
        <f t="shared" ca="1" si="55"/>
        <v>104.82</v>
      </c>
      <c r="CU93" s="32">
        <f t="shared" ca="1" si="55"/>
        <v>135.97</v>
      </c>
      <c r="CV93" s="32">
        <f t="shared" ca="1" si="55"/>
        <v>226.35</v>
      </c>
      <c r="CW93" s="31">
        <f t="shared" ca="1" si="41"/>
        <v>5865.33</v>
      </c>
      <c r="CX93" s="31">
        <f t="shared" ca="1" si="41"/>
        <v>5201.29</v>
      </c>
      <c r="CY93" s="31">
        <f t="shared" ca="1" si="41"/>
        <v>6990.44</v>
      </c>
      <c r="CZ93" s="31">
        <f t="shared" ca="1" si="41"/>
        <v>5362.1399999999994</v>
      </c>
      <c r="DA93" s="31">
        <f t="shared" ca="1" si="41"/>
        <v>6112.34</v>
      </c>
      <c r="DB93" s="31">
        <f t="shared" ca="1" si="41"/>
        <v>5142.5399999999991</v>
      </c>
      <c r="DC93" s="31">
        <f t="shared" ca="1" si="56"/>
        <v>3978.1900000000005</v>
      </c>
      <c r="DD93" s="31">
        <f t="shared" ca="1" si="56"/>
        <v>3296.3099999999995</v>
      </c>
      <c r="DE93" s="31">
        <f t="shared" ca="1" si="56"/>
        <v>2485.5399999999995</v>
      </c>
      <c r="DF93" s="31">
        <f t="shared" ca="1" si="56"/>
        <v>3149.82</v>
      </c>
      <c r="DG93" s="31">
        <f t="shared" ca="1" si="56"/>
        <v>4085.9400000000005</v>
      </c>
      <c r="DH93" s="31">
        <f t="shared" ca="1" si="56"/>
        <v>6801.77</v>
      </c>
      <c r="DI93" s="32">
        <f t="shared" ca="1" si="48"/>
        <v>293.27</v>
      </c>
      <c r="DJ93" s="32">
        <f t="shared" ca="1" si="48"/>
        <v>260.06</v>
      </c>
      <c r="DK93" s="32">
        <f t="shared" ca="1" si="48"/>
        <v>349.52</v>
      </c>
      <c r="DL93" s="32">
        <f t="shared" ca="1" si="48"/>
        <v>268.11</v>
      </c>
      <c r="DM93" s="32">
        <f t="shared" ca="1" si="48"/>
        <v>305.62</v>
      </c>
      <c r="DN93" s="32">
        <f t="shared" ca="1" si="48"/>
        <v>257.13</v>
      </c>
      <c r="DO93" s="32">
        <f t="shared" ca="1" si="58"/>
        <v>198.91</v>
      </c>
      <c r="DP93" s="32">
        <f t="shared" ca="1" si="58"/>
        <v>164.82</v>
      </c>
      <c r="DQ93" s="32">
        <f t="shared" ca="1" si="58"/>
        <v>124.28</v>
      </c>
      <c r="DR93" s="32">
        <f t="shared" ca="1" si="58"/>
        <v>157.49</v>
      </c>
      <c r="DS93" s="32">
        <f t="shared" ca="1" si="58"/>
        <v>204.3</v>
      </c>
      <c r="DT93" s="32">
        <f t="shared" ca="1" si="58"/>
        <v>340.09</v>
      </c>
      <c r="DU93" s="31">
        <f t="shared" ca="1" si="49"/>
        <v>1735.37</v>
      </c>
      <c r="DV93" s="31">
        <f t="shared" ca="1" si="49"/>
        <v>1530.06</v>
      </c>
      <c r="DW93" s="31">
        <f t="shared" ca="1" si="49"/>
        <v>2045.65</v>
      </c>
      <c r="DX93" s="31">
        <f t="shared" ca="1" si="49"/>
        <v>1560.05</v>
      </c>
      <c r="DY93" s="31">
        <f t="shared" ca="1" si="49"/>
        <v>1768.26</v>
      </c>
      <c r="DZ93" s="31">
        <f t="shared" ca="1" si="49"/>
        <v>1478.97</v>
      </c>
      <c r="EA93" s="31">
        <f t="shared" ca="1" si="59"/>
        <v>1136.75</v>
      </c>
      <c r="EB93" s="31">
        <f t="shared" ca="1" si="59"/>
        <v>934.91</v>
      </c>
      <c r="EC93" s="31">
        <f t="shared" ca="1" si="59"/>
        <v>699.68</v>
      </c>
      <c r="ED93" s="31">
        <f t="shared" ca="1" si="59"/>
        <v>879.55</v>
      </c>
      <c r="EE93" s="31">
        <f t="shared" ca="1" si="59"/>
        <v>1131.4100000000001</v>
      </c>
      <c r="EF93" s="31">
        <f t="shared" ca="1" si="59"/>
        <v>1868.06</v>
      </c>
      <c r="EG93" s="32">
        <f t="shared" ca="1" si="50"/>
        <v>7893.97</v>
      </c>
      <c r="EH93" s="32">
        <f t="shared" ca="1" si="50"/>
        <v>6991.41</v>
      </c>
      <c r="EI93" s="32">
        <f t="shared" ca="1" si="50"/>
        <v>9385.6099999999988</v>
      </c>
      <c r="EJ93" s="32">
        <f t="shared" ca="1" si="50"/>
        <v>7190.2999999999993</v>
      </c>
      <c r="EK93" s="32">
        <f t="shared" ca="1" si="50"/>
        <v>8186.22</v>
      </c>
      <c r="EL93" s="32">
        <f t="shared" ca="1" si="50"/>
        <v>6878.6399999999994</v>
      </c>
      <c r="EM93" s="32">
        <f t="shared" ca="1" si="60"/>
        <v>5313.85</v>
      </c>
      <c r="EN93" s="32">
        <f t="shared" ca="1" si="60"/>
        <v>4396.04</v>
      </c>
      <c r="EO93" s="32">
        <f t="shared" ca="1" si="60"/>
        <v>3309.4999999999995</v>
      </c>
      <c r="EP93" s="32">
        <f t="shared" ca="1" si="60"/>
        <v>4186.8600000000006</v>
      </c>
      <c r="EQ93" s="32">
        <f t="shared" ca="1" si="60"/>
        <v>5421.6500000000005</v>
      </c>
      <c r="ER93" s="32">
        <f t="shared" ca="1" si="60"/>
        <v>9009.92</v>
      </c>
    </row>
    <row r="94" spans="1:148" x14ac:dyDescent="0.25">
      <c r="A94" t="s">
        <v>440</v>
      </c>
      <c r="B94" s="1" t="s">
        <v>131</v>
      </c>
      <c r="C94" t="str">
        <f t="shared" ca="1" si="52"/>
        <v>POC</v>
      </c>
      <c r="D94" t="str">
        <f t="shared" ca="1" si="53"/>
        <v>Pocaterra Hydro Facility</v>
      </c>
      <c r="E94" s="51">
        <v>3088.2002166000002</v>
      </c>
      <c r="F94" s="51">
        <v>3290.9786620999998</v>
      </c>
      <c r="G94" s="51">
        <v>3386.9343601</v>
      </c>
      <c r="H94" s="51">
        <v>2342.1068915000001</v>
      </c>
      <c r="I94" s="51">
        <v>1577.0473196999999</v>
      </c>
      <c r="J94" s="51">
        <v>105.3816527</v>
      </c>
      <c r="K94" s="51">
        <v>104.4631578</v>
      </c>
      <c r="L94" s="51">
        <v>282.13136270000001</v>
      </c>
      <c r="M94" s="51">
        <v>613.56618779999997</v>
      </c>
      <c r="N94" s="51">
        <v>1268.2030944999999</v>
      </c>
      <c r="O94" s="51">
        <v>2246.6515201000002</v>
      </c>
      <c r="P94" s="51">
        <v>3720.4178339999999</v>
      </c>
      <c r="Q94" s="32">
        <v>162350.10999999999</v>
      </c>
      <c r="R94" s="32">
        <v>162156.96</v>
      </c>
      <c r="S94" s="32">
        <v>155261.12</v>
      </c>
      <c r="T94" s="32">
        <v>163158.92000000001</v>
      </c>
      <c r="U94" s="32">
        <v>490122.12</v>
      </c>
      <c r="V94" s="32">
        <v>7056.85</v>
      </c>
      <c r="W94" s="32">
        <v>5511.21</v>
      </c>
      <c r="X94" s="32">
        <v>20655.89</v>
      </c>
      <c r="Y94" s="32">
        <v>23200.45</v>
      </c>
      <c r="Z94" s="32">
        <v>45525.61</v>
      </c>
      <c r="AA94" s="32">
        <v>206080.51</v>
      </c>
      <c r="AB94" s="32">
        <v>342724.24</v>
      </c>
      <c r="AC94" s="2">
        <v>-0.77</v>
      </c>
      <c r="AD94" s="2">
        <v>-0.77</v>
      </c>
      <c r="AE94" s="2">
        <v>-0.77</v>
      </c>
      <c r="AF94" s="2">
        <v>-0.77</v>
      </c>
      <c r="AG94" s="2">
        <v>-0.77</v>
      </c>
      <c r="AH94" s="2">
        <v>-0.77</v>
      </c>
      <c r="AI94" s="2">
        <v>-0.77</v>
      </c>
      <c r="AJ94" s="2">
        <v>-0.77</v>
      </c>
      <c r="AK94" s="2">
        <v>-0.77</v>
      </c>
      <c r="AL94" s="2">
        <v>-0.77</v>
      </c>
      <c r="AM94" s="2">
        <v>-0.77</v>
      </c>
      <c r="AN94" s="2">
        <v>-0.77</v>
      </c>
      <c r="AO94" s="33">
        <v>-1250.0999999999999</v>
      </c>
      <c r="AP94" s="33">
        <v>-1248.6099999999999</v>
      </c>
      <c r="AQ94" s="33">
        <v>-1195.51</v>
      </c>
      <c r="AR94" s="33">
        <v>-1256.32</v>
      </c>
      <c r="AS94" s="33">
        <v>-3773.94</v>
      </c>
      <c r="AT94" s="33">
        <v>-54.34</v>
      </c>
      <c r="AU94" s="33">
        <v>-42.44</v>
      </c>
      <c r="AV94" s="33">
        <v>-159.05000000000001</v>
      </c>
      <c r="AW94" s="33">
        <v>-178.64</v>
      </c>
      <c r="AX94" s="33">
        <v>-350.55</v>
      </c>
      <c r="AY94" s="33">
        <v>-1586.82</v>
      </c>
      <c r="AZ94" s="33">
        <v>-2638.98</v>
      </c>
      <c r="BA94" s="31">
        <f t="shared" si="38"/>
        <v>-243.53</v>
      </c>
      <c r="BB94" s="31">
        <f t="shared" si="38"/>
        <v>-243.24</v>
      </c>
      <c r="BC94" s="31">
        <f t="shared" si="38"/>
        <v>-232.89</v>
      </c>
      <c r="BD94" s="31">
        <f t="shared" si="38"/>
        <v>-130.53</v>
      </c>
      <c r="BE94" s="31">
        <f t="shared" si="38"/>
        <v>-392.1</v>
      </c>
      <c r="BF94" s="31">
        <f t="shared" si="38"/>
        <v>-5.65</v>
      </c>
      <c r="BG94" s="31">
        <f t="shared" si="54"/>
        <v>20.94</v>
      </c>
      <c r="BH94" s="31">
        <f t="shared" si="54"/>
        <v>78.489999999999995</v>
      </c>
      <c r="BI94" s="31">
        <f t="shared" si="54"/>
        <v>88.16</v>
      </c>
      <c r="BJ94" s="31">
        <f t="shared" si="54"/>
        <v>218.52</v>
      </c>
      <c r="BK94" s="31">
        <f t="shared" si="54"/>
        <v>989.19</v>
      </c>
      <c r="BL94" s="31">
        <f t="shared" si="54"/>
        <v>1645.08</v>
      </c>
      <c r="BM94" s="6">
        <f t="shared" ca="1" si="57"/>
        <v>-2.1499999999999998E-2</v>
      </c>
      <c r="BN94" s="6">
        <f t="shared" ca="1" si="57"/>
        <v>-2.1499999999999998E-2</v>
      </c>
      <c r="BO94" s="6">
        <f t="shared" ca="1" si="57"/>
        <v>-2.1499999999999998E-2</v>
      </c>
      <c r="BP94" s="6">
        <f t="shared" ca="1" si="57"/>
        <v>-2.1499999999999998E-2</v>
      </c>
      <c r="BQ94" s="6">
        <f t="shared" ca="1" si="57"/>
        <v>-2.1499999999999998E-2</v>
      </c>
      <c r="BR94" s="6">
        <f t="shared" ca="1" si="57"/>
        <v>-2.1499999999999998E-2</v>
      </c>
      <c r="BS94" s="6">
        <f t="shared" ca="1" si="57"/>
        <v>-2.1499999999999998E-2</v>
      </c>
      <c r="BT94" s="6">
        <f t="shared" ca="1" si="57"/>
        <v>-2.1499999999999998E-2</v>
      </c>
      <c r="BU94" s="6">
        <f t="shared" ca="1" si="57"/>
        <v>-2.1499999999999998E-2</v>
      </c>
      <c r="BV94" s="6">
        <f t="shared" ca="1" si="57"/>
        <v>-2.1499999999999998E-2</v>
      </c>
      <c r="BW94" s="6">
        <f t="shared" ca="1" si="57"/>
        <v>-2.1499999999999998E-2</v>
      </c>
      <c r="BX94" s="6">
        <f t="shared" ca="1" si="57"/>
        <v>-2.1499999999999998E-2</v>
      </c>
      <c r="BY94" s="31">
        <f t="shared" ca="1" si="61"/>
        <v>-3490.53</v>
      </c>
      <c r="BZ94" s="31">
        <f t="shared" ca="1" si="61"/>
        <v>-3486.37</v>
      </c>
      <c r="CA94" s="31">
        <f t="shared" ca="1" si="61"/>
        <v>-3338.11</v>
      </c>
      <c r="CB94" s="31">
        <f t="shared" ca="1" si="61"/>
        <v>-3507.92</v>
      </c>
      <c r="CC94" s="31">
        <f t="shared" ca="1" si="61"/>
        <v>-10537.63</v>
      </c>
      <c r="CD94" s="31">
        <f t="shared" ca="1" si="61"/>
        <v>-151.72</v>
      </c>
      <c r="CE94" s="31">
        <f t="shared" ca="1" si="61"/>
        <v>-118.49</v>
      </c>
      <c r="CF94" s="31">
        <f t="shared" ca="1" si="61"/>
        <v>-444.1</v>
      </c>
      <c r="CG94" s="31">
        <f t="shared" ca="1" si="61"/>
        <v>-498.81</v>
      </c>
      <c r="CH94" s="31">
        <f t="shared" ca="1" si="61"/>
        <v>-978.8</v>
      </c>
      <c r="CI94" s="31">
        <f t="shared" ca="1" si="61"/>
        <v>-4430.7299999999996</v>
      </c>
      <c r="CJ94" s="31">
        <f t="shared" ca="1" si="61"/>
        <v>-7368.57</v>
      </c>
      <c r="CK94" s="32">
        <f t="shared" ca="1" si="39"/>
        <v>324.7</v>
      </c>
      <c r="CL94" s="32">
        <f t="shared" ca="1" si="39"/>
        <v>324.31</v>
      </c>
      <c r="CM94" s="32">
        <f t="shared" ca="1" si="39"/>
        <v>310.52</v>
      </c>
      <c r="CN94" s="32">
        <f t="shared" ca="1" si="39"/>
        <v>326.32</v>
      </c>
      <c r="CO94" s="32">
        <f t="shared" ca="1" si="39"/>
        <v>980.24</v>
      </c>
      <c r="CP94" s="32">
        <f t="shared" ca="1" si="39"/>
        <v>14.11</v>
      </c>
      <c r="CQ94" s="32">
        <f t="shared" ca="1" si="55"/>
        <v>11.02</v>
      </c>
      <c r="CR94" s="32">
        <f t="shared" ca="1" si="55"/>
        <v>41.31</v>
      </c>
      <c r="CS94" s="32">
        <f t="shared" ca="1" si="55"/>
        <v>46.4</v>
      </c>
      <c r="CT94" s="32">
        <f t="shared" ca="1" si="55"/>
        <v>91.05</v>
      </c>
      <c r="CU94" s="32">
        <f t="shared" ca="1" si="55"/>
        <v>412.16</v>
      </c>
      <c r="CV94" s="32">
        <f t="shared" ca="1" si="55"/>
        <v>685.45</v>
      </c>
      <c r="CW94" s="31">
        <f t="shared" ca="1" si="41"/>
        <v>-1672.2000000000005</v>
      </c>
      <c r="CX94" s="31">
        <f t="shared" ca="1" si="41"/>
        <v>-1670.21</v>
      </c>
      <c r="CY94" s="31">
        <f t="shared" ca="1" si="41"/>
        <v>-1599.19</v>
      </c>
      <c r="CZ94" s="31">
        <f t="shared" ca="1" si="41"/>
        <v>-1794.75</v>
      </c>
      <c r="DA94" s="31">
        <f t="shared" ca="1" si="41"/>
        <v>-5391.3499999999985</v>
      </c>
      <c r="DB94" s="31">
        <f t="shared" ca="1" si="41"/>
        <v>-77.62</v>
      </c>
      <c r="DC94" s="31">
        <f t="shared" ca="1" si="56"/>
        <v>-85.97</v>
      </c>
      <c r="DD94" s="31">
        <f t="shared" ca="1" si="56"/>
        <v>-322.23</v>
      </c>
      <c r="DE94" s="31">
        <f t="shared" ca="1" si="56"/>
        <v>-361.93000000000006</v>
      </c>
      <c r="DF94" s="31">
        <f t="shared" ca="1" si="56"/>
        <v>-755.72</v>
      </c>
      <c r="DG94" s="31">
        <f t="shared" ca="1" si="56"/>
        <v>-3420.94</v>
      </c>
      <c r="DH94" s="31">
        <f t="shared" ca="1" si="56"/>
        <v>-5689.2199999999993</v>
      </c>
      <c r="DI94" s="32">
        <f t="shared" ca="1" si="48"/>
        <v>-83.61</v>
      </c>
      <c r="DJ94" s="32">
        <f t="shared" ca="1" si="48"/>
        <v>-83.51</v>
      </c>
      <c r="DK94" s="32">
        <f t="shared" ca="1" si="48"/>
        <v>-79.959999999999994</v>
      </c>
      <c r="DL94" s="32">
        <f t="shared" ca="1" si="48"/>
        <v>-89.74</v>
      </c>
      <c r="DM94" s="32">
        <f t="shared" ca="1" si="48"/>
        <v>-269.57</v>
      </c>
      <c r="DN94" s="32">
        <f t="shared" ca="1" si="48"/>
        <v>-3.88</v>
      </c>
      <c r="DO94" s="32">
        <f t="shared" ca="1" si="58"/>
        <v>-4.3</v>
      </c>
      <c r="DP94" s="32">
        <f t="shared" ca="1" si="58"/>
        <v>-16.11</v>
      </c>
      <c r="DQ94" s="32">
        <f t="shared" ca="1" si="58"/>
        <v>-18.100000000000001</v>
      </c>
      <c r="DR94" s="32">
        <f t="shared" ca="1" si="58"/>
        <v>-37.79</v>
      </c>
      <c r="DS94" s="32">
        <f t="shared" ca="1" si="58"/>
        <v>-171.05</v>
      </c>
      <c r="DT94" s="32">
        <f t="shared" ca="1" si="58"/>
        <v>-284.45999999999998</v>
      </c>
      <c r="DU94" s="31">
        <f t="shared" ca="1" si="49"/>
        <v>-494.75</v>
      </c>
      <c r="DV94" s="31">
        <f t="shared" ca="1" si="49"/>
        <v>-491.33</v>
      </c>
      <c r="DW94" s="31">
        <f t="shared" ca="1" si="49"/>
        <v>-467.98</v>
      </c>
      <c r="DX94" s="31">
        <f t="shared" ca="1" si="49"/>
        <v>-522.16</v>
      </c>
      <c r="DY94" s="31">
        <f t="shared" ca="1" si="49"/>
        <v>-1559.68</v>
      </c>
      <c r="DZ94" s="31">
        <f t="shared" ca="1" si="49"/>
        <v>-22.32</v>
      </c>
      <c r="EA94" s="31">
        <f t="shared" ca="1" si="59"/>
        <v>-24.57</v>
      </c>
      <c r="EB94" s="31">
        <f t="shared" ca="1" si="59"/>
        <v>-91.39</v>
      </c>
      <c r="EC94" s="31">
        <f t="shared" ca="1" si="59"/>
        <v>-101.88</v>
      </c>
      <c r="ED94" s="31">
        <f t="shared" ca="1" si="59"/>
        <v>-211.03</v>
      </c>
      <c r="EE94" s="31">
        <f t="shared" ca="1" si="59"/>
        <v>-947.27</v>
      </c>
      <c r="EF94" s="31">
        <f t="shared" ca="1" si="59"/>
        <v>-1562.5</v>
      </c>
      <c r="EG94" s="32">
        <f t="shared" ca="1" si="50"/>
        <v>-2250.5600000000004</v>
      </c>
      <c r="EH94" s="32">
        <f t="shared" ca="1" si="50"/>
        <v>-2245.0500000000002</v>
      </c>
      <c r="EI94" s="32">
        <f t="shared" ca="1" si="50"/>
        <v>-2147.13</v>
      </c>
      <c r="EJ94" s="32">
        <f t="shared" ca="1" si="50"/>
        <v>-2406.65</v>
      </c>
      <c r="EK94" s="32">
        <f t="shared" ca="1" si="50"/>
        <v>-7220.5999999999985</v>
      </c>
      <c r="EL94" s="32">
        <f t="shared" ca="1" si="50"/>
        <v>-103.82</v>
      </c>
      <c r="EM94" s="32">
        <f t="shared" ca="1" si="60"/>
        <v>-114.84</v>
      </c>
      <c r="EN94" s="32">
        <f t="shared" ca="1" si="60"/>
        <v>-429.73</v>
      </c>
      <c r="EO94" s="32">
        <f t="shared" ca="1" si="60"/>
        <v>-481.91000000000008</v>
      </c>
      <c r="EP94" s="32">
        <f t="shared" ca="1" si="60"/>
        <v>-1004.54</v>
      </c>
      <c r="EQ94" s="32">
        <f t="shared" ca="1" si="60"/>
        <v>-4539.26</v>
      </c>
      <c r="ER94" s="32">
        <f t="shared" ca="1" si="60"/>
        <v>-7536.1799999999994</v>
      </c>
    </row>
    <row r="95" spans="1:148" x14ac:dyDescent="0.25">
      <c r="A95" t="s">
        <v>469</v>
      </c>
      <c r="B95" s="1" t="s">
        <v>11</v>
      </c>
      <c r="C95" t="str">
        <f t="shared" ca="1" si="52"/>
        <v>PR1</v>
      </c>
      <c r="D95" t="str">
        <f t="shared" ca="1" si="53"/>
        <v>Primrose #1</v>
      </c>
      <c r="E95" s="51">
        <v>11950.7691</v>
      </c>
      <c r="F95" s="51">
        <v>11219.793900000001</v>
      </c>
      <c r="G95" s="51">
        <v>11251.7083</v>
      </c>
      <c r="H95" s="51">
        <v>9925.1995000000006</v>
      </c>
      <c r="I95" s="51">
        <v>6413.1341000000002</v>
      </c>
      <c r="J95" s="51">
        <v>2057.0826000000002</v>
      </c>
      <c r="K95" s="51">
        <v>3369.6213558999998</v>
      </c>
      <c r="L95" s="51">
        <v>6693.1777177000004</v>
      </c>
      <c r="M95" s="51">
        <v>9275.5602514000002</v>
      </c>
      <c r="N95" s="51">
        <v>4710.8571651000002</v>
      </c>
      <c r="O95" s="51">
        <v>1180.7396209000001</v>
      </c>
      <c r="P95" s="51">
        <v>3520.1670505000002</v>
      </c>
      <c r="Q95" s="32">
        <v>521340.96</v>
      </c>
      <c r="R95" s="32">
        <v>495377.52</v>
      </c>
      <c r="S95" s="32">
        <v>407538.98</v>
      </c>
      <c r="T95" s="32">
        <v>493329.31</v>
      </c>
      <c r="U95" s="32">
        <v>721254.71</v>
      </c>
      <c r="V95" s="32">
        <v>84460.54</v>
      </c>
      <c r="W95" s="32">
        <v>124229.08</v>
      </c>
      <c r="X95" s="32">
        <v>242954.13</v>
      </c>
      <c r="Y95" s="32">
        <v>265652.34000000003</v>
      </c>
      <c r="Z95" s="32">
        <v>144555.20000000001</v>
      </c>
      <c r="AA95" s="32">
        <v>91119.87</v>
      </c>
      <c r="AB95" s="32">
        <v>212370.37</v>
      </c>
      <c r="AC95" s="2">
        <v>5.18</v>
      </c>
      <c r="AD95" s="2">
        <v>5.18</v>
      </c>
      <c r="AE95" s="2">
        <v>5.18</v>
      </c>
      <c r="AF95" s="2">
        <v>5.18</v>
      </c>
      <c r="AG95" s="2">
        <v>5.18</v>
      </c>
      <c r="AH95" s="2">
        <v>5.18</v>
      </c>
      <c r="AI95" s="2">
        <v>5.18</v>
      </c>
      <c r="AJ95" s="2">
        <v>5.18</v>
      </c>
      <c r="AK95" s="2">
        <v>5.18</v>
      </c>
      <c r="AL95" s="2">
        <v>5.18</v>
      </c>
      <c r="AM95" s="2">
        <v>5.18</v>
      </c>
      <c r="AN95" s="2">
        <v>5.18</v>
      </c>
      <c r="AO95" s="33">
        <v>27005.46</v>
      </c>
      <c r="AP95" s="33">
        <v>25660.560000000001</v>
      </c>
      <c r="AQ95" s="33">
        <v>21110.52</v>
      </c>
      <c r="AR95" s="33">
        <v>25554.46</v>
      </c>
      <c r="AS95" s="33">
        <v>37360.99</v>
      </c>
      <c r="AT95" s="33">
        <v>4375.0600000000004</v>
      </c>
      <c r="AU95" s="33">
        <v>6435.07</v>
      </c>
      <c r="AV95" s="33">
        <v>12585.02</v>
      </c>
      <c r="AW95" s="33">
        <v>13760.79</v>
      </c>
      <c r="AX95" s="33">
        <v>7487.96</v>
      </c>
      <c r="AY95" s="33">
        <v>4720.01</v>
      </c>
      <c r="AZ95" s="33">
        <v>11000.79</v>
      </c>
      <c r="BA95" s="31">
        <f t="shared" si="38"/>
        <v>-782.01</v>
      </c>
      <c r="BB95" s="31">
        <f t="shared" si="38"/>
        <v>-743.07</v>
      </c>
      <c r="BC95" s="31">
        <f t="shared" si="38"/>
        <v>-611.30999999999995</v>
      </c>
      <c r="BD95" s="31">
        <f t="shared" si="38"/>
        <v>-394.66</v>
      </c>
      <c r="BE95" s="31">
        <f t="shared" si="38"/>
        <v>-577</v>
      </c>
      <c r="BF95" s="31">
        <f t="shared" si="38"/>
        <v>-67.569999999999993</v>
      </c>
      <c r="BG95" s="31">
        <f t="shared" si="54"/>
        <v>472.07</v>
      </c>
      <c r="BH95" s="31">
        <f t="shared" si="54"/>
        <v>923.23</v>
      </c>
      <c r="BI95" s="31">
        <f t="shared" si="54"/>
        <v>1009.48</v>
      </c>
      <c r="BJ95" s="31">
        <f t="shared" si="54"/>
        <v>693.86</v>
      </c>
      <c r="BK95" s="31">
        <f t="shared" si="54"/>
        <v>437.38</v>
      </c>
      <c r="BL95" s="31">
        <f t="shared" si="54"/>
        <v>1019.38</v>
      </c>
      <c r="BM95" s="6">
        <f t="shared" ca="1" si="57"/>
        <v>7.1999999999999995E-2</v>
      </c>
      <c r="BN95" s="6">
        <f t="shared" ca="1" si="57"/>
        <v>7.1999999999999995E-2</v>
      </c>
      <c r="BO95" s="6">
        <f t="shared" ca="1" si="57"/>
        <v>7.1999999999999995E-2</v>
      </c>
      <c r="BP95" s="6">
        <f t="shared" ca="1" si="57"/>
        <v>7.1999999999999995E-2</v>
      </c>
      <c r="BQ95" s="6">
        <f t="shared" ca="1" si="57"/>
        <v>7.1999999999999995E-2</v>
      </c>
      <c r="BR95" s="6">
        <f t="shared" ca="1" si="57"/>
        <v>7.1999999999999995E-2</v>
      </c>
      <c r="BS95" s="6">
        <f t="shared" ca="1" si="57"/>
        <v>7.1999999999999995E-2</v>
      </c>
      <c r="BT95" s="6">
        <f t="shared" ca="1" si="57"/>
        <v>7.1999999999999995E-2</v>
      </c>
      <c r="BU95" s="6">
        <f t="shared" ca="1" si="57"/>
        <v>7.1999999999999995E-2</v>
      </c>
      <c r="BV95" s="6">
        <f t="shared" ca="1" si="57"/>
        <v>7.1999999999999995E-2</v>
      </c>
      <c r="BW95" s="6">
        <f t="shared" ca="1" si="57"/>
        <v>7.1999999999999995E-2</v>
      </c>
      <c r="BX95" s="6">
        <f t="shared" ca="1" si="57"/>
        <v>7.1999999999999995E-2</v>
      </c>
      <c r="BY95" s="31">
        <f t="shared" ca="1" si="61"/>
        <v>37536.550000000003</v>
      </c>
      <c r="BZ95" s="31">
        <f t="shared" ca="1" si="61"/>
        <v>35667.18</v>
      </c>
      <c r="CA95" s="31">
        <f t="shared" ca="1" si="61"/>
        <v>29342.81</v>
      </c>
      <c r="CB95" s="31">
        <f t="shared" ca="1" si="61"/>
        <v>35519.71</v>
      </c>
      <c r="CC95" s="31">
        <f t="shared" ca="1" si="61"/>
        <v>51930.34</v>
      </c>
      <c r="CD95" s="31">
        <f t="shared" ca="1" si="61"/>
        <v>6081.16</v>
      </c>
      <c r="CE95" s="31">
        <f t="shared" ca="1" si="61"/>
        <v>8944.49</v>
      </c>
      <c r="CF95" s="31">
        <f t="shared" ca="1" si="61"/>
        <v>17492.7</v>
      </c>
      <c r="CG95" s="31">
        <f t="shared" ca="1" si="61"/>
        <v>19126.97</v>
      </c>
      <c r="CH95" s="31">
        <f t="shared" ca="1" si="61"/>
        <v>10407.969999999999</v>
      </c>
      <c r="CI95" s="31">
        <f t="shared" ca="1" si="61"/>
        <v>6560.63</v>
      </c>
      <c r="CJ95" s="31">
        <f t="shared" ca="1" si="61"/>
        <v>15290.67</v>
      </c>
      <c r="CK95" s="32">
        <f t="shared" ca="1" si="39"/>
        <v>1042.68</v>
      </c>
      <c r="CL95" s="32">
        <f t="shared" ca="1" si="39"/>
        <v>990.76</v>
      </c>
      <c r="CM95" s="32">
        <f t="shared" ca="1" si="39"/>
        <v>815.08</v>
      </c>
      <c r="CN95" s="32">
        <f t="shared" ca="1" si="39"/>
        <v>986.66</v>
      </c>
      <c r="CO95" s="32">
        <f t="shared" ca="1" si="39"/>
        <v>1442.51</v>
      </c>
      <c r="CP95" s="32">
        <f t="shared" ca="1" si="39"/>
        <v>168.92</v>
      </c>
      <c r="CQ95" s="32">
        <f t="shared" ca="1" si="55"/>
        <v>248.46</v>
      </c>
      <c r="CR95" s="32">
        <f t="shared" ca="1" si="55"/>
        <v>485.91</v>
      </c>
      <c r="CS95" s="32">
        <f t="shared" ca="1" si="55"/>
        <v>531.29999999999995</v>
      </c>
      <c r="CT95" s="32">
        <f t="shared" ca="1" si="55"/>
        <v>289.11</v>
      </c>
      <c r="CU95" s="32">
        <f t="shared" ca="1" si="55"/>
        <v>182.24</v>
      </c>
      <c r="CV95" s="32">
        <f t="shared" ca="1" si="55"/>
        <v>424.74</v>
      </c>
      <c r="CW95" s="31">
        <f t="shared" ca="1" si="41"/>
        <v>12355.780000000004</v>
      </c>
      <c r="CX95" s="31">
        <f t="shared" ca="1" si="41"/>
        <v>11740.45</v>
      </c>
      <c r="CY95" s="31">
        <f t="shared" ca="1" si="41"/>
        <v>9658.6800000000021</v>
      </c>
      <c r="CZ95" s="31">
        <f t="shared" ca="1" si="41"/>
        <v>11346.570000000003</v>
      </c>
      <c r="DA95" s="31">
        <f t="shared" ca="1" si="41"/>
        <v>16588.86</v>
      </c>
      <c r="DB95" s="31">
        <f t="shared" ca="1" si="41"/>
        <v>1942.5899999999995</v>
      </c>
      <c r="DC95" s="31">
        <f t="shared" ca="1" si="56"/>
        <v>2285.809999999999</v>
      </c>
      <c r="DD95" s="31">
        <f t="shared" ca="1" si="56"/>
        <v>4470.3600000000006</v>
      </c>
      <c r="DE95" s="31">
        <f t="shared" ca="1" si="56"/>
        <v>4888</v>
      </c>
      <c r="DF95" s="31">
        <f t="shared" ca="1" si="56"/>
        <v>2515.2599999999998</v>
      </c>
      <c r="DG95" s="31">
        <f t="shared" ca="1" si="56"/>
        <v>1585.4799999999996</v>
      </c>
      <c r="DH95" s="31">
        <f t="shared" ca="1" si="56"/>
        <v>3695.2399999999989</v>
      </c>
      <c r="DI95" s="32">
        <f t="shared" ca="1" si="48"/>
        <v>617.79</v>
      </c>
      <c r="DJ95" s="32">
        <f t="shared" ca="1" si="48"/>
        <v>587.02</v>
      </c>
      <c r="DK95" s="32">
        <f t="shared" ca="1" si="48"/>
        <v>482.93</v>
      </c>
      <c r="DL95" s="32">
        <f t="shared" ca="1" si="48"/>
        <v>567.33000000000004</v>
      </c>
      <c r="DM95" s="32">
        <f t="shared" ca="1" si="48"/>
        <v>829.44</v>
      </c>
      <c r="DN95" s="32">
        <f t="shared" ca="1" si="48"/>
        <v>97.13</v>
      </c>
      <c r="DO95" s="32">
        <f t="shared" ca="1" si="58"/>
        <v>114.29</v>
      </c>
      <c r="DP95" s="32">
        <f t="shared" ca="1" si="58"/>
        <v>223.52</v>
      </c>
      <c r="DQ95" s="32">
        <f t="shared" ca="1" si="58"/>
        <v>244.4</v>
      </c>
      <c r="DR95" s="32">
        <f t="shared" ca="1" si="58"/>
        <v>125.76</v>
      </c>
      <c r="DS95" s="32">
        <f t="shared" ca="1" si="58"/>
        <v>79.27</v>
      </c>
      <c r="DT95" s="32">
        <f t="shared" ca="1" si="58"/>
        <v>184.76</v>
      </c>
      <c r="DU95" s="31">
        <f t="shared" ca="1" si="49"/>
        <v>3655.69</v>
      </c>
      <c r="DV95" s="31">
        <f t="shared" ca="1" si="49"/>
        <v>3453.69</v>
      </c>
      <c r="DW95" s="31">
        <f t="shared" ca="1" si="49"/>
        <v>2826.48</v>
      </c>
      <c r="DX95" s="31">
        <f t="shared" ca="1" si="49"/>
        <v>3301.14</v>
      </c>
      <c r="DY95" s="31">
        <f t="shared" ca="1" si="49"/>
        <v>4799.05</v>
      </c>
      <c r="DZ95" s="31">
        <f t="shared" ca="1" si="49"/>
        <v>558.67999999999995</v>
      </c>
      <c r="EA95" s="31">
        <f t="shared" ca="1" si="59"/>
        <v>653.16</v>
      </c>
      <c r="EB95" s="31">
        <f t="shared" ca="1" si="59"/>
        <v>1267.8900000000001</v>
      </c>
      <c r="EC95" s="31">
        <f t="shared" ca="1" si="59"/>
        <v>1375.97</v>
      </c>
      <c r="ED95" s="31">
        <f t="shared" ca="1" si="59"/>
        <v>702.36</v>
      </c>
      <c r="EE95" s="31">
        <f t="shared" ca="1" si="59"/>
        <v>439.02</v>
      </c>
      <c r="EF95" s="31">
        <f t="shared" ca="1" si="59"/>
        <v>1014.87</v>
      </c>
      <c r="EG95" s="32">
        <f t="shared" ca="1" si="50"/>
        <v>16629.260000000002</v>
      </c>
      <c r="EH95" s="32">
        <f t="shared" ca="1" si="50"/>
        <v>15781.160000000002</v>
      </c>
      <c r="EI95" s="32">
        <f t="shared" ca="1" si="50"/>
        <v>12968.090000000002</v>
      </c>
      <c r="EJ95" s="32">
        <f t="shared" ca="1" si="50"/>
        <v>15215.040000000003</v>
      </c>
      <c r="EK95" s="32">
        <f t="shared" ca="1" si="50"/>
        <v>22217.35</v>
      </c>
      <c r="EL95" s="32">
        <f t="shared" ca="1" si="50"/>
        <v>2598.3999999999992</v>
      </c>
      <c r="EM95" s="32">
        <f t="shared" ca="1" si="60"/>
        <v>3053.2599999999989</v>
      </c>
      <c r="EN95" s="32">
        <f t="shared" ca="1" si="60"/>
        <v>5961.7700000000013</v>
      </c>
      <c r="EO95" s="32">
        <f t="shared" ca="1" si="60"/>
        <v>6508.37</v>
      </c>
      <c r="EP95" s="32">
        <f t="shared" ca="1" si="60"/>
        <v>3343.38</v>
      </c>
      <c r="EQ95" s="32">
        <f t="shared" ca="1" si="60"/>
        <v>2103.7699999999995</v>
      </c>
      <c r="ER95" s="32">
        <f t="shared" ca="1" si="60"/>
        <v>4894.869999999999</v>
      </c>
    </row>
    <row r="96" spans="1:148" x14ac:dyDescent="0.25">
      <c r="A96" t="s">
        <v>453</v>
      </c>
      <c r="B96" s="1" t="s">
        <v>107</v>
      </c>
      <c r="C96" t="str">
        <f t="shared" ca="1" si="52"/>
        <v>BCHEXP</v>
      </c>
      <c r="D96" t="str">
        <f t="shared" ca="1" si="53"/>
        <v>Alberta-BC Intertie - Export</v>
      </c>
      <c r="E96" s="51">
        <v>26184</v>
      </c>
      <c r="F96" s="51">
        <v>15525.75</v>
      </c>
      <c r="G96" s="51">
        <v>50259</v>
      </c>
      <c r="H96" s="51">
        <v>15115.5</v>
      </c>
      <c r="I96" s="51">
        <v>405</v>
      </c>
      <c r="K96" s="51">
        <v>5612.5</v>
      </c>
      <c r="L96" s="51">
        <v>24425.25</v>
      </c>
      <c r="M96" s="51">
        <v>48462.5</v>
      </c>
      <c r="N96" s="51">
        <v>29588.5</v>
      </c>
      <c r="O96" s="51">
        <v>23950.5</v>
      </c>
      <c r="P96" s="51">
        <v>5417.25</v>
      </c>
      <c r="Q96" s="32">
        <v>706545.66</v>
      </c>
      <c r="R96" s="32">
        <v>467646.22</v>
      </c>
      <c r="S96" s="32">
        <v>990513.16</v>
      </c>
      <c r="T96" s="32">
        <v>434637.46</v>
      </c>
      <c r="U96" s="32">
        <v>13681.72</v>
      </c>
      <c r="V96" s="32"/>
      <c r="W96" s="32">
        <v>133841.5</v>
      </c>
      <c r="X96" s="32">
        <v>514131.82</v>
      </c>
      <c r="Y96" s="32">
        <v>1184056.8400000001</v>
      </c>
      <c r="Z96" s="32">
        <v>669358.43999999994</v>
      </c>
      <c r="AA96" s="32">
        <v>467930.97</v>
      </c>
      <c r="AB96" s="32">
        <v>156589.32999999999</v>
      </c>
      <c r="AC96" s="2">
        <v>0.95</v>
      </c>
      <c r="AD96" s="2">
        <v>0.95</v>
      </c>
      <c r="AE96" s="2">
        <v>0.95</v>
      </c>
      <c r="AF96" s="2">
        <v>0.95</v>
      </c>
      <c r="AG96" s="2">
        <v>0.95</v>
      </c>
      <c r="AI96" s="2">
        <v>0.95</v>
      </c>
      <c r="AJ96" s="2">
        <v>0.95</v>
      </c>
      <c r="AK96" s="2">
        <v>0.95</v>
      </c>
      <c r="AL96" s="2">
        <v>0.95</v>
      </c>
      <c r="AM96" s="2">
        <v>0.95</v>
      </c>
      <c r="AN96" s="2">
        <v>0.95</v>
      </c>
      <c r="AO96" s="33">
        <v>6712.18</v>
      </c>
      <c r="AP96" s="33">
        <v>4442.6400000000003</v>
      </c>
      <c r="AQ96" s="33">
        <v>9409.8799999999992</v>
      </c>
      <c r="AR96" s="33">
        <v>4129.0600000000004</v>
      </c>
      <c r="AS96" s="33">
        <v>129.97999999999999</v>
      </c>
      <c r="AT96" s="33"/>
      <c r="AU96" s="33">
        <v>1271.49</v>
      </c>
      <c r="AV96" s="33">
        <v>4884.25</v>
      </c>
      <c r="AW96" s="33">
        <v>11248.54</v>
      </c>
      <c r="AX96" s="33">
        <v>6358.91</v>
      </c>
      <c r="AY96" s="33">
        <v>4445.34</v>
      </c>
      <c r="AZ96" s="33">
        <v>1487.6</v>
      </c>
      <c r="BA96" s="31">
        <f t="shared" si="38"/>
        <v>-1059.82</v>
      </c>
      <c r="BB96" s="31">
        <f t="shared" si="38"/>
        <v>-701.47</v>
      </c>
      <c r="BC96" s="31">
        <f t="shared" si="38"/>
        <v>-1485.77</v>
      </c>
      <c r="BD96" s="31">
        <f t="shared" si="38"/>
        <v>-347.71</v>
      </c>
      <c r="BE96" s="31">
        <f t="shared" si="38"/>
        <v>-10.95</v>
      </c>
      <c r="BF96" s="31">
        <f t="shared" si="38"/>
        <v>0</v>
      </c>
      <c r="BG96" s="31">
        <f t="shared" si="54"/>
        <v>508.6</v>
      </c>
      <c r="BH96" s="31">
        <f t="shared" si="54"/>
        <v>1953.7</v>
      </c>
      <c r="BI96" s="31">
        <f t="shared" si="54"/>
        <v>4499.42</v>
      </c>
      <c r="BJ96" s="31">
        <f t="shared" si="54"/>
        <v>3212.92</v>
      </c>
      <c r="BK96" s="31">
        <f t="shared" si="54"/>
        <v>2246.0700000000002</v>
      </c>
      <c r="BL96" s="31">
        <f t="shared" si="54"/>
        <v>751.63</v>
      </c>
      <c r="BM96" s="6">
        <f t="shared" ca="1" si="57"/>
        <v>1.06E-2</v>
      </c>
      <c r="BN96" s="6">
        <f t="shared" ca="1" si="57"/>
        <v>1.06E-2</v>
      </c>
      <c r="BO96" s="6">
        <f t="shared" ca="1" si="57"/>
        <v>1.06E-2</v>
      </c>
      <c r="BP96" s="6">
        <f t="shared" ca="1" si="57"/>
        <v>1.06E-2</v>
      </c>
      <c r="BQ96" s="6">
        <f t="shared" ca="1" si="57"/>
        <v>1.06E-2</v>
      </c>
      <c r="BR96" s="6">
        <f t="shared" ca="1" si="57"/>
        <v>1.06E-2</v>
      </c>
      <c r="BS96" s="6">
        <f t="shared" ca="1" si="57"/>
        <v>1.06E-2</v>
      </c>
      <c r="BT96" s="6">
        <f t="shared" ca="1" si="57"/>
        <v>1.06E-2</v>
      </c>
      <c r="BU96" s="6">
        <f t="shared" ca="1" si="57"/>
        <v>1.06E-2</v>
      </c>
      <c r="BV96" s="6">
        <f t="shared" ca="1" si="57"/>
        <v>1.06E-2</v>
      </c>
      <c r="BW96" s="6">
        <f t="shared" ca="1" si="57"/>
        <v>1.06E-2</v>
      </c>
      <c r="BX96" s="6">
        <f t="shared" ca="1" si="57"/>
        <v>1.06E-2</v>
      </c>
      <c r="BY96" s="31">
        <f t="shared" ca="1" si="61"/>
        <v>7489.38</v>
      </c>
      <c r="BZ96" s="31">
        <f t="shared" ca="1" si="61"/>
        <v>4957.05</v>
      </c>
      <c r="CA96" s="31">
        <f t="shared" ca="1" si="61"/>
        <v>10499.44</v>
      </c>
      <c r="CB96" s="31">
        <f t="shared" ca="1" si="61"/>
        <v>4607.16</v>
      </c>
      <c r="CC96" s="31">
        <f t="shared" ca="1" si="61"/>
        <v>145.03</v>
      </c>
      <c r="CD96" s="31">
        <f t="shared" ca="1" si="61"/>
        <v>0</v>
      </c>
      <c r="CE96" s="31">
        <f t="shared" ca="1" si="61"/>
        <v>1418.72</v>
      </c>
      <c r="CF96" s="31">
        <f t="shared" ca="1" si="61"/>
        <v>5449.8</v>
      </c>
      <c r="CG96" s="31">
        <f t="shared" ca="1" si="61"/>
        <v>12551</v>
      </c>
      <c r="CH96" s="31">
        <f t="shared" ca="1" si="61"/>
        <v>7095.2</v>
      </c>
      <c r="CI96" s="31">
        <f t="shared" ca="1" si="61"/>
        <v>4960.07</v>
      </c>
      <c r="CJ96" s="31">
        <f t="shared" ca="1" si="61"/>
        <v>1659.85</v>
      </c>
      <c r="CK96" s="32">
        <f t="shared" ca="1" si="39"/>
        <v>1413.09</v>
      </c>
      <c r="CL96" s="32">
        <f t="shared" ca="1" si="39"/>
        <v>935.29</v>
      </c>
      <c r="CM96" s="32">
        <f t="shared" ca="1" si="39"/>
        <v>1981.03</v>
      </c>
      <c r="CN96" s="32">
        <f t="shared" ca="1" si="39"/>
        <v>869.27</v>
      </c>
      <c r="CO96" s="32">
        <f t="shared" ca="1" si="39"/>
        <v>27.36</v>
      </c>
      <c r="CP96" s="32">
        <f t="shared" ca="1" si="39"/>
        <v>0</v>
      </c>
      <c r="CQ96" s="32">
        <f t="shared" ca="1" si="55"/>
        <v>267.68</v>
      </c>
      <c r="CR96" s="32">
        <f t="shared" ca="1" si="55"/>
        <v>1028.26</v>
      </c>
      <c r="CS96" s="32">
        <f t="shared" ca="1" si="55"/>
        <v>2368.11</v>
      </c>
      <c r="CT96" s="32">
        <f t="shared" ca="1" si="55"/>
        <v>1338.72</v>
      </c>
      <c r="CU96" s="32">
        <f t="shared" ca="1" si="55"/>
        <v>935.86</v>
      </c>
      <c r="CV96" s="32">
        <f t="shared" ca="1" si="55"/>
        <v>313.18</v>
      </c>
      <c r="CW96" s="31">
        <f t="shared" ca="1" si="41"/>
        <v>3250.1099999999988</v>
      </c>
      <c r="CX96" s="31">
        <f t="shared" ca="1" si="41"/>
        <v>2151.17</v>
      </c>
      <c r="CY96" s="31">
        <f t="shared" ca="1" si="41"/>
        <v>4556.3600000000024</v>
      </c>
      <c r="CZ96" s="31">
        <f t="shared" ca="1" si="41"/>
        <v>1695.08</v>
      </c>
      <c r="DA96" s="31">
        <f t="shared" ca="1" si="41"/>
        <v>53.36</v>
      </c>
      <c r="DB96" s="31">
        <f t="shared" ca="1" si="41"/>
        <v>0</v>
      </c>
      <c r="DC96" s="31">
        <f t="shared" ca="1" si="56"/>
        <v>-93.689999999999941</v>
      </c>
      <c r="DD96" s="31">
        <f t="shared" ca="1" si="56"/>
        <v>-359.88999999999965</v>
      </c>
      <c r="DE96" s="31">
        <f t="shared" ca="1" si="56"/>
        <v>-828.85000000000036</v>
      </c>
      <c r="DF96" s="31">
        <f t="shared" ca="1" si="56"/>
        <v>-1137.9099999999999</v>
      </c>
      <c r="DG96" s="31">
        <f t="shared" ca="1" si="56"/>
        <v>-795.48000000000093</v>
      </c>
      <c r="DH96" s="31">
        <f t="shared" ca="1" si="56"/>
        <v>-266.19999999999993</v>
      </c>
      <c r="DI96" s="32">
        <f t="shared" ca="1" si="48"/>
        <v>162.51</v>
      </c>
      <c r="DJ96" s="32">
        <f t="shared" ca="1" si="48"/>
        <v>107.56</v>
      </c>
      <c r="DK96" s="32">
        <f t="shared" ca="1" si="48"/>
        <v>227.82</v>
      </c>
      <c r="DL96" s="32">
        <f t="shared" ca="1" si="48"/>
        <v>84.75</v>
      </c>
      <c r="DM96" s="32">
        <f t="shared" ca="1" si="48"/>
        <v>2.67</v>
      </c>
      <c r="DN96" s="32">
        <f t="shared" ca="1" si="48"/>
        <v>0</v>
      </c>
      <c r="DO96" s="32">
        <f t="shared" ca="1" si="58"/>
        <v>-4.68</v>
      </c>
      <c r="DP96" s="32">
        <f t="shared" ca="1" si="58"/>
        <v>-17.989999999999998</v>
      </c>
      <c r="DQ96" s="32">
        <f t="shared" ca="1" si="58"/>
        <v>-41.44</v>
      </c>
      <c r="DR96" s="32">
        <f t="shared" ca="1" si="58"/>
        <v>-56.9</v>
      </c>
      <c r="DS96" s="32">
        <f t="shared" ca="1" si="58"/>
        <v>-39.770000000000003</v>
      </c>
      <c r="DT96" s="32">
        <f t="shared" ca="1" si="58"/>
        <v>-13.31</v>
      </c>
      <c r="DU96" s="31">
        <f t="shared" ca="1" si="49"/>
        <v>961.61</v>
      </c>
      <c r="DV96" s="31">
        <f t="shared" ca="1" si="49"/>
        <v>632.80999999999995</v>
      </c>
      <c r="DW96" s="31">
        <f t="shared" ca="1" si="49"/>
        <v>1333.35</v>
      </c>
      <c r="DX96" s="31">
        <f t="shared" ca="1" si="49"/>
        <v>493.16</v>
      </c>
      <c r="DY96" s="31">
        <f t="shared" ca="1" si="49"/>
        <v>15.44</v>
      </c>
      <c r="DZ96" s="31">
        <f t="shared" ca="1" si="49"/>
        <v>0</v>
      </c>
      <c r="EA96" s="31">
        <f t="shared" ca="1" si="59"/>
        <v>-26.77</v>
      </c>
      <c r="EB96" s="31">
        <f t="shared" ca="1" si="59"/>
        <v>-102.07</v>
      </c>
      <c r="EC96" s="31">
        <f t="shared" ca="1" si="59"/>
        <v>-233.32</v>
      </c>
      <c r="ED96" s="31">
        <f t="shared" ca="1" si="59"/>
        <v>-317.75</v>
      </c>
      <c r="EE96" s="31">
        <f t="shared" ca="1" si="59"/>
        <v>-220.27</v>
      </c>
      <c r="EF96" s="31">
        <f t="shared" ca="1" si="59"/>
        <v>-73.11</v>
      </c>
      <c r="EG96" s="32">
        <f t="shared" ca="1" si="50"/>
        <v>4374.2299999999987</v>
      </c>
      <c r="EH96" s="32">
        <f t="shared" ca="1" si="50"/>
        <v>2891.54</v>
      </c>
      <c r="EI96" s="32">
        <f t="shared" ca="1" si="50"/>
        <v>6117.5300000000025</v>
      </c>
      <c r="EJ96" s="32">
        <f t="shared" ca="1" si="50"/>
        <v>2272.9899999999998</v>
      </c>
      <c r="EK96" s="32">
        <f t="shared" ca="1" si="50"/>
        <v>71.47</v>
      </c>
      <c r="EL96" s="32">
        <f t="shared" ca="1" si="50"/>
        <v>0</v>
      </c>
      <c r="EM96" s="32">
        <f t="shared" ca="1" si="60"/>
        <v>-125.13999999999994</v>
      </c>
      <c r="EN96" s="32">
        <f t="shared" ca="1" si="60"/>
        <v>-479.94999999999965</v>
      </c>
      <c r="EO96" s="32">
        <f t="shared" ca="1" si="60"/>
        <v>-1103.6100000000004</v>
      </c>
      <c r="EP96" s="32">
        <f t="shared" ca="1" si="60"/>
        <v>-1512.56</v>
      </c>
      <c r="EQ96" s="32">
        <f t="shared" ca="1" si="60"/>
        <v>-1055.5200000000009</v>
      </c>
      <c r="ER96" s="32">
        <f t="shared" ca="1" si="60"/>
        <v>-352.61999999999995</v>
      </c>
    </row>
    <row r="97" spans="1:148" x14ac:dyDescent="0.25">
      <c r="A97" t="s">
        <v>453</v>
      </c>
      <c r="B97" s="1" t="s">
        <v>343</v>
      </c>
      <c r="C97" t="str">
        <f t="shared" ca="1" si="52"/>
        <v>SPCEXP</v>
      </c>
      <c r="D97" t="str">
        <f t="shared" ca="1" si="53"/>
        <v>Alberta-Saskatchewan Intertie - Export</v>
      </c>
      <c r="E97" s="51">
        <v>814.5</v>
      </c>
      <c r="F97" s="51">
        <v>213</v>
      </c>
      <c r="L97" s="51">
        <v>359.25</v>
      </c>
      <c r="N97" s="51">
        <v>58.5</v>
      </c>
      <c r="Q97" s="32">
        <v>39811.800000000003</v>
      </c>
      <c r="R97" s="32">
        <v>12802.39</v>
      </c>
      <c r="S97" s="32"/>
      <c r="T97" s="32"/>
      <c r="U97" s="32"/>
      <c r="V97" s="32"/>
      <c r="W97" s="32"/>
      <c r="X97" s="32">
        <v>11389.51</v>
      </c>
      <c r="Y97" s="32"/>
      <c r="Z97" s="32">
        <v>1512.4</v>
      </c>
      <c r="AA97" s="32"/>
      <c r="AB97" s="32"/>
      <c r="AC97" s="2">
        <v>2.2999999999999998</v>
      </c>
      <c r="AD97" s="2">
        <v>2.2999999999999998</v>
      </c>
      <c r="AJ97" s="2">
        <v>2.2999999999999998</v>
      </c>
      <c r="AL97" s="2">
        <v>2.2999999999999998</v>
      </c>
      <c r="AO97" s="33">
        <v>915.67</v>
      </c>
      <c r="AP97" s="33">
        <v>294.45</v>
      </c>
      <c r="AQ97" s="33"/>
      <c r="AR97" s="33"/>
      <c r="AS97" s="33"/>
      <c r="AT97" s="33"/>
      <c r="AU97" s="33"/>
      <c r="AV97" s="33">
        <v>261.95999999999998</v>
      </c>
      <c r="AW97" s="33"/>
      <c r="AX97" s="33">
        <v>34.79</v>
      </c>
      <c r="AY97" s="33"/>
      <c r="AZ97" s="33"/>
      <c r="BA97" s="31">
        <f t="shared" si="38"/>
        <v>-59.72</v>
      </c>
      <c r="BB97" s="31">
        <f t="shared" si="38"/>
        <v>-19.2</v>
      </c>
      <c r="BC97" s="31">
        <f t="shared" si="38"/>
        <v>0</v>
      </c>
      <c r="BD97" s="31">
        <f t="shared" si="38"/>
        <v>0</v>
      </c>
      <c r="BE97" s="31">
        <f t="shared" si="38"/>
        <v>0</v>
      </c>
      <c r="BF97" s="31">
        <f t="shared" si="38"/>
        <v>0</v>
      </c>
      <c r="BG97" s="31">
        <f t="shared" si="54"/>
        <v>0</v>
      </c>
      <c r="BH97" s="31">
        <f t="shared" si="54"/>
        <v>43.28</v>
      </c>
      <c r="BI97" s="31">
        <f t="shared" si="54"/>
        <v>0</v>
      </c>
      <c r="BJ97" s="31">
        <f t="shared" si="54"/>
        <v>7.26</v>
      </c>
      <c r="BK97" s="31">
        <f t="shared" si="54"/>
        <v>0</v>
      </c>
      <c r="BL97" s="31">
        <f t="shared" si="54"/>
        <v>0</v>
      </c>
      <c r="BM97" s="6">
        <f t="shared" ca="1" si="57"/>
        <v>2.3E-2</v>
      </c>
      <c r="BN97" s="6">
        <f t="shared" ca="1" si="57"/>
        <v>2.3E-2</v>
      </c>
      <c r="BO97" s="6">
        <f t="shared" ca="1" si="57"/>
        <v>2.3E-2</v>
      </c>
      <c r="BP97" s="6">
        <f t="shared" ca="1" si="57"/>
        <v>2.3E-2</v>
      </c>
      <c r="BQ97" s="6">
        <f t="shared" ca="1" si="57"/>
        <v>2.3E-2</v>
      </c>
      <c r="BR97" s="6">
        <f t="shared" ca="1" si="57"/>
        <v>2.3E-2</v>
      </c>
      <c r="BS97" s="6">
        <f t="shared" ca="1" si="57"/>
        <v>2.3E-2</v>
      </c>
      <c r="BT97" s="6">
        <f t="shared" ca="1" si="57"/>
        <v>2.3E-2</v>
      </c>
      <c r="BU97" s="6">
        <f t="shared" ca="1" si="57"/>
        <v>2.3E-2</v>
      </c>
      <c r="BV97" s="6">
        <f t="shared" ca="1" si="57"/>
        <v>2.3E-2</v>
      </c>
      <c r="BW97" s="6">
        <f t="shared" ca="1" si="57"/>
        <v>2.3E-2</v>
      </c>
      <c r="BX97" s="6">
        <f t="shared" ca="1" si="57"/>
        <v>2.3E-2</v>
      </c>
      <c r="BY97" s="31">
        <f t="shared" ca="1" si="61"/>
        <v>915.67</v>
      </c>
      <c r="BZ97" s="31">
        <f t="shared" ca="1" si="61"/>
        <v>294.45</v>
      </c>
      <c r="CA97" s="31">
        <f t="shared" ca="1" si="61"/>
        <v>0</v>
      </c>
      <c r="CB97" s="31">
        <f t="shared" ca="1" si="61"/>
        <v>0</v>
      </c>
      <c r="CC97" s="31">
        <f t="shared" ca="1" si="61"/>
        <v>0</v>
      </c>
      <c r="CD97" s="31">
        <f t="shared" ca="1" si="61"/>
        <v>0</v>
      </c>
      <c r="CE97" s="31">
        <f t="shared" ca="1" si="61"/>
        <v>0</v>
      </c>
      <c r="CF97" s="31">
        <f t="shared" ca="1" si="61"/>
        <v>261.95999999999998</v>
      </c>
      <c r="CG97" s="31">
        <f t="shared" ca="1" si="61"/>
        <v>0</v>
      </c>
      <c r="CH97" s="31">
        <f t="shared" ca="1" si="61"/>
        <v>34.79</v>
      </c>
      <c r="CI97" s="31">
        <f t="shared" ca="1" si="61"/>
        <v>0</v>
      </c>
      <c r="CJ97" s="31">
        <f t="shared" ca="1" si="61"/>
        <v>0</v>
      </c>
      <c r="CK97" s="32">
        <f t="shared" ca="1" si="39"/>
        <v>79.62</v>
      </c>
      <c r="CL97" s="32">
        <f t="shared" ca="1" si="39"/>
        <v>25.6</v>
      </c>
      <c r="CM97" s="32">
        <f t="shared" ca="1" si="39"/>
        <v>0</v>
      </c>
      <c r="CN97" s="32">
        <f t="shared" ca="1" si="39"/>
        <v>0</v>
      </c>
      <c r="CO97" s="32">
        <f t="shared" ca="1" si="39"/>
        <v>0</v>
      </c>
      <c r="CP97" s="32">
        <f t="shared" ca="1" si="39"/>
        <v>0</v>
      </c>
      <c r="CQ97" s="32">
        <f t="shared" ca="1" si="55"/>
        <v>0</v>
      </c>
      <c r="CR97" s="32">
        <f t="shared" ca="1" si="55"/>
        <v>22.78</v>
      </c>
      <c r="CS97" s="32">
        <f t="shared" ca="1" si="55"/>
        <v>0</v>
      </c>
      <c r="CT97" s="32">
        <f t="shared" ca="1" si="55"/>
        <v>3.02</v>
      </c>
      <c r="CU97" s="32">
        <f t="shared" ca="1" si="55"/>
        <v>0</v>
      </c>
      <c r="CV97" s="32">
        <f t="shared" ca="1" si="55"/>
        <v>0</v>
      </c>
      <c r="CW97" s="31">
        <f t="shared" ref="CW97:DE131" ca="1" si="62">BY97+CK97-AO97-BA97</f>
        <v>139.34</v>
      </c>
      <c r="CX97" s="31">
        <f t="shared" ca="1" si="62"/>
        <v>44.800000000000026</v>
      </c>
      <c r="CY97" s="31">
        <f t="shared" ca="1" si="62"/>
        <v>0</v>
      </c>
      <c r="CZ97" s="31">
        <f t="shared" ca="1" si="62"/>
        <v>0</v>
      </c>
      <c r="DA97" s="31">
        <f t="shared" ca="1" si="62"/>
        <v>0</v>
      </c>
      <c r="DB97" s="31">
        <f t="shared" ca="1" si="62"/>
        <v>0</v>
      </c>
      <c r="DC97" s="31">
        <f t="shared" ca="1" si="56"/>
        <v>0</v>
      </c>
      <c r="DD97" s="31">
        <f t="shared" ca="1" si="56"/>
        <v>-20.499999999999972</v>
      </c>
      <c r="DE97" s="31">
        <f t="shared" ca="1" si="56"/>
        <v>0</v>
      </c>
      <c r="DF97" s="31">
        <f t="shared" ca="1" si="56"/>
        <v>-4.2399999999999967</v>
      </c>
      <c r="DG97" s="31">
        <f t="shared" ca="1" si="56"/>
        <v>0</v>
      </c>
      <c r="DH97" s="31">
        <f t="shared" ca="1" si="56"/>
        <v>0</v>
      </c>
      <c r="DI97" s="32">
        <f t="shared" ca="1" si="48"/>
        <v>6.97</v>
      </c>
      <c r="DJ97" s="32">
        <f t="shared" ca="1" si="48"/>
        <v>2.2400000000000002</v>
      </c>
      <c r="DK97" s="32">
        <f t="shared" ca="1" si="48"/>
        <v>0</v>
      </c>
      <c r="DL97" s="32">
        <f t="shared" ca="1" si="48"/>
        <v>0</v>
      </c>
      <c r="DM97" s="32">
        <f t="shared" ca="1" si="48"/>
        <v>0</v>
      </c>
      <c r="DN97" s="32">
        <f t="shared" ca="1" si="48"/>
        <v>0</v>
      </c>
      <c r="DO97" s="32">
        <f t="shared" ca="1" si="58"/>
        <v>0</v>
      </c>
      <c r="DP97" s="32">
        <f t="shared" ca="1" si="58"/>
        <v>-1.03</v>
      </c>
      <c r="DQ97" s="32">
        <f t="shared" ca="1" si="58"/>
        <v>0</v>
      </c>
      <c r="DR97" s="32">
        <f t="shared" ca="1" si="58"/>
        <v>-0.21</v>
      </c>
      <c r="DS97" s="32">
        <f t="shared" ca="1" si="58"/>
        <v>0</v>
      </c>
      <c r="DT97" s="32">
        <f t="shared" ca="1" si="58"/>
        <v>0</v>
      </c>
      <c r="DU97" s="31">
        <f t="shared" ca="1" si="49"/>
        <v>41.23</v>
      </c>
      <c r="DV97" s="31">
        <f t="shared" ca="1" si="49"/>
        <v>13.18</v>
      </c>
      <c r="DW97" s="31">
        <f t="shared" ca="1" si="49"/>
        <v>0</v>
      </c>
      <c r="DX97" s="31">
        <f t="shared" ca="1" si="49"/>
        <v>0</v>
      </c>
      <c r="DY97" s="31">
        <f t="shared" ca="1" si="49"/>
        <v>0</v>
      </c>
      <c r="DZ97" s="31">
        <f t="shared" ca="1" si="49"/>
        <v>0</v>
      </c>
      <c r="EA97" s="31">
        <f t="shared" ca="1" si="59"/>
        <v>0</v>
      </c>
      <c r="EB97" s="31">
        <f t="shared" ca="1" si="59"/>
        <v>-5.81</v>
      </c>
      <c r="EC97" s="31">
        <f t="shared" ca="1" si="59"/>
        <v>0</v>
      </c>
      <c r="ED97" s="31">
        <f t="shared" ca="1" si="59"/>
        <v>-1.18</v>
      </c>
      <c r="EE97" s="31">
        <f t="shared" ca="1" si="59"/>
        <v>0</v>
      </c>
      <c r="EF97" s="31">
        <f t="shared" ca="1" si="59"/>
        <v>0</v>
      </c>
      <c r="EG97" s="32">
        <f t="shared" ca="1" si="50"/>
        <v>187.54</v>
      </c>
      <c r="EH97" s="32">
        <f t="shared" ca="1" si="50"/>
        <v>60.220000000000027</v>
      </c>
      <c r="EI97" s="32">
        <f t="shared" ca="1" si="50"/>
        <v>0</v>
      </c>
      <c r="EJ97" s="32">
        <f t="shared" ca="1" si="50"/>
        <v>0</v>
      </c>
      <c r="EK97" s="32">
        <f t="shared" ca="1" si="50"/>
        <v>0</v>
      </c>
      <c r="EL97" s="32">
        <f t="shared" ca="1" si="50"/>
        <v>0</v>
      </c>
      <c r="EM97" s="32">
        <f t="shared" ca="1" si="60"/>
        <v>0</v>
      </c>
      <c r="EN97" s="32">
        <f t="shared" ca="1" si="60"/>
        <v>-27.339999999999971</v>
      </c>
      <c r="EO97" s="32">
        <f t="shared" ca="1" si="60"/>
        <v>0</v>
      </c>
      <c r="EP97" s="32">
        <f t="shared" ca="1" si="60"/>
        <v>-5.6299999999999963</v>
      </c>
      <c r="EQ97" s="32">
        <f t="shared" ca="1" si="60"/>
        <v>0</v>
      </c>
      <c r="ER97" s="32">
        <f t="shared" ca="1" si="60"/>
        <v>0</v>
      </c>
    </row>
    <row r="98" spans="1:148" x14ac:dyDescent="0.25">
      <c r="A98" t="s">
        <v>453</v>
      </c>
      <c r="B98" s="1" t="s">
        <v>108</v>
      </c>
      <c r="C98" t="str">
        <f t="shared" ca="1" si="52"/>
        <v>BCHIMP</v>
      </c>
      <c r="D98" t="str">
        <f t="shared" ca="1" si="53"/>
        <v>Alberta-BC Intertie - Import</v>
      </c>
      <c r="E98" s="51">
        <v>56406</v>
      </c>
      <c r="F98" s="51">
        <v>63710</v>
      </c>
      <c r="G98" s="51">
        <v>35312</v>
      </c>
      <c r="H98" s="51">
        <v>100334</v>
      </c>
      <c r="I98" s="51">
        <v>194674</v>
      </c>
      <c r="J98" s="51">
        <v>220099</v>
      </c>
      <c r="K98" s="51">
        <v>166935</v>
      </c>
      <c r="L98" s="51">
        <v>81156</v>
      </c>
      <c r="M98" s="51">
        <v>4394</v>
      </c>
      <c r="N98" s="51">
        <v>74741</v>
      </c>
      <c r="O98" s="51">
        <v>111065</v>
      </c>
      <c r="P98" s="51">
        <v>172635</v>
      </c>
      <c r="Q98" s="32">
        <v>2932222.89</v>
      </c>
      <c r="R98" s="32">
        <v>3183984.37</v>
      </c>
      <c r="S98" s="32">
        <v>2106920.4500000002</v>
      </c>
      <c r="T98" s="32">
        <v>6203110.5</v>
      </c>
      <c r="U98" s="32">
        <v>30807094.16</v>
      </c>
      <c r="V98" s="32">
        <v>11958222.75</v>
      </c>
      <c r="W98" s="32">
        <v>7363183.4100000001</v>
      </c>
      <c r="X98" s="32">
        <v>4153325.36</v>
      </c>
      <c r="Y98" s="32">
        <v>234757.9</v>
      </c>
      <c r="Z98" s="32">
        <v>2692530.58</v>
      </c>
      <c r="AA98" s="32">
        <v>7803710.0700000003</v>
      </c>
      <c r="AB98" s="32">
        <v>12381106.949999999</v>
      </c>
      <c r="AC98" s="2">
        <v>1.0900000000000001</v>
      </c>
      <c r="AD98" s="2">
        <v>1.0900000000000001</v>
      </c>
      <c r="AE98" s="2">
        <v>1.0900000000000001</v>
      </c>
      <c r="AF98" s="2">
        <v>1.0900000000000001</v>
      </c>
      <c r="AG98" s="2">
        <v>1.0900000000000001</v>
      </c>
      <c r="AH98" s="2">
        <v>1.0900000000000001</v>
      </c>
      <c r="AI98" s="2">
        <v>1.0900000000000001</v>
      </c>
      <c r="AJ98" s="2">
        <v>1.0900000000000001</v>
      </c>
      <c r="AK98" s="2">
        <v>1.0900000000000001</v>
      </c>
      <c r="AL98" s="2">
        <v>1.0900000000000001</v>
      </c>
      <c r="AM98" s="2">
        <v>1.0900000000000001</v>
      </c>
      <c r="AN98" s="2">
        <v>1.0900000000000001</v>
      </c>
      <c r="AO98" s="33">
        <v>31961.23</v>
      </c>
      <c r="AP98" s="33">
        <v>34705.43</v>
      </c>
      <c r="AQ98" s="33">
        <v>22965.43</v>
      </c>
      <c r="AR98" s="33">
        <v>67613.899999999994</v>
      </c>
      <c r="AS98" s="33">
        <v>335797.33</v>
      </c>
      <c r="AT98" s="33">
        <v>130344.63</v>
      </c>
      <c r="AU98" s="33">
        <v>80258.7</v>
      </c>
      <c r="AV98" s="33">
        <v>45271.25</v>
      </c>
      <c r="AW98" s="33">
        <v>2558.86</v>
      </c>
      <c r="AX98" s="33">
        <v>29348.58</v>
      </c>
      <c r="AY98" s="33">
        <v>85060.44</v>
      </c>
      <c r="AZ98" s="33">
        <v>134954.07</v>
      </c>
      <c r="BA98" s="31">
        <f t="shared" si="38"/>
        <v>-4398.33</v>
      </c>
      <c r="BB98" s="31">
        <f t="shared" si="38"/>
        <v>-4775.9799999999996</v>
      </c>
      <c r="BC98" s="31">
        <f t="shared" si="38"/>
        <v>-3160.38</v>
      </c>
      <c r="BD98" s="31">
        <f t="shared" si="38"/>
        <v>-4962.49</v>
      </c>
      <c r="BE98" s="31">
        <f t="shared" si="38"/>
        <v>-24645.68</v>
      </c>
      <c r="BF98" s="31">
        <f t="shared" si="38"/>
        <v>-9566.58</v>
      </c>
      <c r="BG98" s="31">
        <f t="shared" si="54"/>
        <v>27980.1</v>
      </c>
      <c r="BH98" s="31">
        <f t="shared" si="54"/>
        <v>15782.64</v>
      </c>
      <c r="BI98" s="31">
        <f t="shared" si="54"/>
        <v>892.08</v>
      </c>
      <c r="BJ98" s="31">
        <f t="shared" si="54"/>
        <v>12924.15</v>
      </c>
      <c r="BK98" s="31">
        <f t="shared" si="54"/>
        <v>37457.81</v>
      </c>
      <c r="BL98" s="31">
        <f t="shared" si="54"/>
        <v>59429.31</v>
      </c>
      <c r="BM98" s="6">
        <f t="shared" ca="1" si="57"/>
        <v>-1.4E-2</v>
      </c>
      <c r="BN98" s="6">
        <f t="shared" ca="1" si="57"/>
        <v>-1.4E-2</v>
      </c>
      <c r="BO98" s="6">
        <f t="shared" ca="1" si="57"/>
        <v>-1.4E-2</v>
      </c>
      <c r="BP98" s="6">
        <f t="shared" ca="1" si="57"/>
        <v>-1.4E-2</v>
      </c>
      <c r="BQ98" s="6">
        <f t="shared" ca="1" si="57"/>
        <v>-1.4E-2</v>
      </c>
      <c r="BR98" s="6">
        <f t="shared" ca="1" si="57"/>
        <v>-1.4E-2</v>
      </c>
      <c r="BS98" s="6">
        <f t="shared" ca="1" si="57"/>
        <v>-1.4E-2</v>
      </c>
      <c r="BT98" s="6">
        <f t="shared" ca="1" si="57"/>
        <v>-1.4E-2</v>
      </c>
      <c r="BU98" s="6">
        <f t="shared" ca="1" si="57"/>
        <v>-1.4E-2</v>
      </c>
      <c r="BV98" s="6">
        <f t="shared" ca="1" si="57"/>
        <v>-1.4E-2</v>
      </c>
      <c r="BW98" s="6">
        <f t="shared" ca="1" si="57"/>
        <v>-1.4E-2</v>
      </c>
      <c r="BX98" s="6">
        <f t="shared" ca="1" si="57"/>
        <v>-1.4E-2</v>
      </c>
      <c r="BY98" s="31">
        <f t="shared" ca="1" si="61"/>
        <v>-41051.120000000003</v>
      </c>
      <c r="BZ98" s="31">
        <f t="shared" ca="1" si="61"/>
        <v>-44575.78</v>
      </c>
      <c r="CA98" s="31">
        <f t="shared" ca="1" si="61"/>
        <v>-29496.89</v>
      </c>
      <c r="CB98" s="31">
        <f t="shared" ca="1" si="61"/>
        <v>-86843.55</v>
      </c>
      <c r="CC98" s="31">
        <f t="shared" ca="1" si="61"/>
        <v>-431299.32</v>
      </c>
      <c r="CD98" s="31">
        <f t="shared" ca="1" si="61"/>
        <v>-167415.12</v>
      </c>
      <c r="CE98" s="31">
        <f t="shared" ca="1" si="61"/>
        <v>-103084.57</v>
      </c>
      <c r="CF98" s="31">
        <f t="shared" ca="1" si="61"/>
        <v>-58146.559999999998</v>
      </c>
      <c r="CG98" s="31">
        <f t="shared" ca="1" si="61"/>
        <v>-3286.61</v>
      </c>
      <c r="CH98" s="31">
        <f t="shared" ca="1" si="61"/>
        <v>-37695.43</v>
      </c>
      <c r="CI98" s="31">
        <f t="shared" ca="1" si="61"/>
        <v>-109251.94</v>
      </c>
      <c r="CJ98" s="31">
        <f t="shared" ca="1" si="61"/>
        <v>-173335.5</v>
      </c>
      <c r="CK98" s="32">
        <f t="shared" ca="1" si="39"/>
        <v>5864.45</v>
      </c>
      <c r="CL98" s="32">
        <f t="shared" ca="1" si="39"/>
        <v>6367.97</v>
      </c>
      <c r="CM98" s="32">
        <f t="shared" ca="1" si="39"/>
        <v>4213.84</v>
      </c>
      <c r="CN98" s="32">
        <f t="shared" ca="1" si="39"/>
        <v>12406.22</v>
      </c>
      <c r="CO98" s="32">
        <f t="shared" ca="1" si="39"/>
        <v>61614.19</v>
      </c>
      <c r="CP98" s="32">
        <f t="shared" ca="1" si="39"/>
        <v>23916.45</v>
      </c>
      <c r="CQ98" s="32">
        <f t="shared" ca="1" si="55"/>
        <v>14726.37</v>
      </c>
      <c r="CR98" s="32">
        <f t="shared" ca="1" si="55"/>
        <v>8306.65</v>
      </c>
      <c r="CS98" s="32">
        <f t="shared" ca="1" si="55"/>
        <v>469.52</v>
      </c>
      <c r="CT98" s="32">
        <f t="shared" ca="1" si="55"/>
        <v>5385.06</v>
      </c>
      <c r="CU98" s="32">
        <f t="shared" ca="1" si="55"/>
        <v>15607.42</v>
      </c>
      <c r="CV98" s="32">
        <f t="shared" ca="1" si="55"/>
        <v>24762.21</v>
      </c>
      <c r="CW98" s="31">
        <f t="shared" ca="1" si="62"/>
        <v>-62749.570000000007</v>
      </c>
      <c r="CX98" s="31">
        <f t="shared" ca="1" si="62"/>
        <v>-68137.259999999995</v>
      </c>
      <c r="CY98" s="31">
        <f t="shared" ca="1" si="62"/>
        <v>-45088.1</v>
      </c>
      <c r="CZ98" s="31">
        <f t="shared" ca="1" si="62"/>
        <v>-137088.74</v>
      </c>
      <c r="DA98" s="31">
        <f t="shared" ca="1" si="62"/>
        <v>-680836.77999999991</v>
      </c>
      <c r="DB98" s="31">
        <f t="shared" ca="1" si="62"/>
        <v>-264276.71999999997</v>
      </c>
      <c r="DC98" s="31">
        <f t="shared" ca="1" si="56"/>
        <v>-196597.00000000003</v>
      </c>
      <c r="DD98" s="31">
        <f t="shared" ca="1" si="56"/>
        <v>-110893.8</v>
      </c>
      <c r="DE98" s="31">
        <f t="shared" ca="1" si="56"/>
        <v>-6268.0300000000007</v>
      </c>
      <c r="DF98" s="31">
        <f t="shared" ca="1" si="56"/>
        <v>-74583.099999999991</v>
      </c>
      <c r="DG98" s="31">
        <f t="shared" ca="1" si="56"/>
        <v>-216162.77000000002</v>
      </c>
      <c r="DH98" s="31">
        <f t="shared" ca="1" si="56"/>
        <v>-342956.67</v>
      </c>
      <c r="DI98" s="32">
        <f t="shared" ca="1" si="48"/>
        <v>-3137.48</v>
      </c>
      <c r="DJ98" s="32">
        <f t="shared" ca="1" si="48"/>
        <v>-3406.86</v>
      </c>
      <c r="DK98" s="32">
        <f t="shared" ca="1" si="48"/>
        <v>-2254.41</v>
      </c>
      <c r="DL98" s="32">
        <f t="shared" ca="1" si="48"/>
        <v>-6854.44</v>
      </c>
      <c r="DM98" s="32">
        <f t="shared" ca="1" si="48"/>
        <v>-34041.839999999997</v>
      </c>
      <c r="DN98" s="32">
        <f t="shared" ca="1" si="48"/>
        <v>-13213.84</v>
      </c>
      <c r="DO98" s="32">
        <f t="shared" ca="1" si="58"/>
        <v>-9829.85</v>
      </c>
      <c r="DP98" s="32">
        <f t="shared" ca="1" si="58"/>
        <v>-5544.69</v>
      </c>
      <c r="DQ98" s="32">
        <f t="shared" ca="1" si="58"/>
        <v>-313.39999999999998</v>
      </c>
      <c r="DR98" s="32">
        <f t="shared" ca="1" si="58"/>
        <v>-3729.16</v>
      </c>
      <c r="DS98" s="32">
        <f t="shared" ca="1" si="58"/>
        <v>-10808.14</v>
      </c>
      <c r="DT98" s="32">
        <f t="shared" ca="1" si="58"/>
        <v>-17147.830000000002</v>
      </c>
      <c r="DU98" s="31">
        <f t="shared" ca="1" si="49"/>
        <v>-18565.64</v>
      </c>
      <c r="DV98" s="31">
        <f t="shared" ca="1" si="49"/>
        <v>-20043.95</v>
      </c>
      <c r="DW98" s="31">
        <f t="shared" ca="1" si="49"/>
        <v>-13194.4</v>
      </c>
      <c r="DX98" s="31">
        <f t="shared" ca="1" si="49"/>
        <v>-39884.230000000003</v>
      </c>
      <c r="DY98" s="31">
        <f t="shared" ca="1" si="49"/>
        <v>-196961.64</v>
      </c>
      <c r="DZ98" s="31">
        <f t="shared" ca="1" si="49"/>
        <v>-76004.62</v>
      </c>
      <c r="EA98" s="31">
        <f t="shared" ca="1" si="59"/>
        <v>-56176.71</v>
      </c>
      <c r="EB98" s="31">
        <f t="shared" ca="1" si="59"/>
        <v>-31451.95</v>
      </c>
      <c r="EC98" s="31">
        <f t="shared" ca="1" si="59"/>
        <v>-1764.44</v>
      </c>
      <c r="ED98" s="31">
        <f t="shared" ca="1" si="59"/>
        <v>-20826.490000000002</v>
      </c>
      <c r="EE98" s="31">
        <f t="shared" ca="1" si="59"/>
        <v>-59856.13</v>
      </c>
      <c r="EF98" s="31">
        <f t="shared" ca="1" si="59"/>
        <v>-94190.58</v>
      </c>
      <c r="EG98" s="32">
        <f t="shared" ca="1" si="50"/>
        <v>-84452.69</v>
      </c>
      <c r="EH98" s="32">
        <f t="shared" ca="1" si="50"/>
        <v>-91588.069999999992</v>
      </c>
      <c r="EI98" s="32">
        <f t="shared" ca="1" si="50"/>
        <v>-60536.909999999996</v>
      </c>
      <c r="EJ98" s="32">
        <f t="shared" ca="1" si="50"/>
        <v>-183827.41</v>
      </c>
      <c r="EK98" s="32">
        <f t="shared" ca="1" si="50"/>
        <v>-911840.25999999989</v>
      </c>
      <c r="EL98" s="32">
        <f t="shared" ca="1" si="50"/>
        <v>-353495.18</v>
      </c>
      <c r="EM98" s="32">
        <f t="shared" ca="1" si="60"/>
        <v>-262603.56000000006</v>
      </c>
      <c r="EN98" s="32">
        <f t="shared" ca="1" si="60"/>
        <v>-147890.44</v>
      </c>
      <c r="EO98" s="32">
        <f t="shared" ca="1" si="60"/>
        <v>-8345.8700000000008</v>
      </c>
      <c r="EP98" s="32">
        <f t="shared" ca="1" si="60"/>
        <v>-99138.75</v>
      </c>
      <c r="EQ98" s="32">
        <f t="shared" ca="1" si="60"/>
        <v>-286827.04000000004</v>
      </c>
      <c r="ER98" s="32">
        <f t="shared" ca="1" si="60"/>
        <v>-454295.08</v>
      </c>
    </row>
    <row r="99" spans="1:148" x14ac:dyDescent="0.25">
      <c r="A99" t="s">
        <v>453</v>
      </c>
      <c r="B99" s="1" t="s">
        <v>398</v>
      </c>
      <c r="C99" t="str">
        <f t="shared" ca="1" si="52"/>
        <v>SPCIMP</v>
      </c>
      <c r="D99" t="str">
        <f t="shared" ca="1" si="53"/>
        <v>Alberta-Saskatchewan Intertie - Import</v>
      </c>
      <c r="E99" s="51">
        <v>35928</v>
      </c>
      <c r="F99" s="51">
        <v>10827</v>
      </c>
      <c r="G99" s="51">
        <v>10606</v>
      </c>
      <c r="H99" s="51">
        <v>4047</v>
      </c>
      <c r="I99" s="51">
        <v>5104</v>
      </c>
      <c r="J99" s="51">
        <v>9639</v>
      </c>
      <c r="K99" s="51">
        <v>1985</v>
      </c>
      <c r="L99" s="51">
        <v>46903</v>
      </c>
      <c r="M99" s="51">
        <v>25251</v>
      </c>
      <c r="N99" s="51">
        <v>14878</v>
      </c>
      <c r="O99" s="51">
        <v>11459</v>
      </c>
      <c r="P99" s="51">
        <v>15120</v>
      </c>
      <c r="Q99" s="32">
        <v>1540882.33</v>
      </c>
      <c r="R99" s="32">
        <v>452349.76</v>
      </c>
      <c r="S99" s="32">
        <v>300496.90000000002</v>
      </c>
      <c r="T99" s="32">
        <v>150765.29</v>
      </c>
      <c r="U99" s="32">
        <v>208771.72</v>
      </c>
      <c r="V99" s="32">
        <v>464755.23</v>
      </c>
      <c r="W99" s="32">
        <v>106206.28</v>
      </c>
      <c r="X99" s="32">
        <v>1746469.31</v>
      </c>
      <c r="Y99" s="32">
        <v>658178.06999999995</v>
      </c>
      <c r="Z99" s="32">
        <v>409817.4</v>
      </c>
      <c r="AA99" s="32">
        <v>536679.89</v>
      </c>
      <c r="AB99" s="32">
        <v>849628.06</v>
      </c>
      <c r="AC99" s="2">
        <v>4.28</v>
      </c>
      <c r="AD99" s="2">
        <v>4.28</v>
      </c>
      <c r="AE99" s="2">
        <v>4.28</v>
      </c>
      <c r="AF99" s="2">
        <v>4.28</v>
      </c>
      <c r="AG99" s="2">
        <v>4.28</v>
      </c>
      <c r="AH99" s="2">
        <v>4.28</v>
      </c>
      <c r="AI99" s="2">
        <v>4.28</v>
      </c>
      <c r="AJ99" s="2">
        <v>4.28</v>
      </c>
      <c r="AK99" s="2">
        <v>4.28</v>
      </c>
      <c r="AL99" s="2">
        <v>4.28</v>
      </c>
      <c r="AM99" s="2">
        <v>4.28</v>
      </c>
      <c r="AN99" s="2">
        <v>4.28</v>
      </c>
      <c r="AO99" s="33">
        <v>65949.759999999995</v>
      </c>
      <c r="AP99" s="33">
        <v>19360.57</v>
      </c>
      <c r="AQ99" s="33">
        <v>12861.27</v>
      </c>
      <c r="AR99" s="33">
        <v>6452.75</v>
      </c>
      <c r="AS99" s="33">
        <v>8935.43</v>
      </c>
      <c r="AT99" s="33">
        <v>19891.52</v>
      </c>
      <c r="AU99" s="33">
        <v>4545.63</v>
      </c>
      <c r="AV99" s="33">
        <v>74748.89</v>
      </c>
      <c r="AW99" s="33">
        <v>28170.02</v>
      </c>
      <c r="AX99" s="33">
        <v>17540.18</v>
      </c>
      <c r="AY99" s="33">
        <v>22969.9</v>
      </c>
      <c r="AZ99" s="33">
        <v>36364.080000000002</v>
      </c>
      <c r="BA99" s="31">
        <f t="shared" si="38"/>
        <v>-2311.3200000000002</v>
      </c>
      <c r="BB99" s="31">
        <f t="shared" si="38"/>
        <v>-678.52</v>
      </c>
      <c r="BC99" s="31">
        <f t="shared" si="38"/>
        <v>-450.75</v>
      </c>
      <c r="BD99" s="31">
        <f t="shared" ref="BD99:BI142" si="63">ROUND(T99*BD$3,2)</f>
        <v>-120.61</v>
      </c>
      <c r="BE99" s="31">
        <f t="shared" si="63"/>
        <v>-167.02</v>
      </c>
      <c r="BF99" s="31">
        <f t="shared" si="63"/>
        <v>-371.8</v>
      </c>
      <c r="BG99" s="31">
        <f t="shared" si="54"/>
        <v>403.58</v>
      </c>
      <c r="BH99" s="31">
        <f t="shared" si="54"/>
        <v>6636.58</v>
      </c>
      <c r="BI99" s="31">
        <f t="shared" si="54"/>
        <v>2501.08</v>
      </c>
      <c r="BJ99" s="31">
        <f t="shared" si="54"/>
        <v>1967.12</v>
      </c>
      <c r="BK99" s="31">
        <f t="shared" si="54"/>
        <v>2576.06</v>
      </c>
      <c r="BL99" s="31">
        <f t="shared" si="54"/>
        <v>4078.21</v>
      </c>
      <c r="BM99" s="6">
        <f t="shared" ca="1" si="57"/>
        <v>7.7999999999999996E-3</v>
      </c>
      <c r="BN99" s="6">
        <f t="shared" ca="1" si="57"/>
        <v>7.7999999999999996E-3</v>
      </c>
      <c r="BO99" s="6">
        <f t="shared" ca="1" si="57"/>
        <v>7.7999999999999996E-3</v>
      </c>
      <c r="BP99" s="6">
        <f t="shared" ca="1" si="57"/>
        <v>7.7999999999999996E-3</v>
      </c>
      <c r="BQ99" s="6">
        <f t="shared" ca="1" si="57"/>
        <v>7.7999999999999996E-3</v>
      </c>
      <c r="BR99" s="6">
        <f t="shared" ca="1" si="57"/>
        <v>7.7999999999999996E-3</v>
      </c>
      <c r="BS99" s="6">
        <f t="shared" ca="1" si="57"/>
        <v>7.7999999999999996E-3</v>
      </c>
      <c r="BT99" s="6">
        <f t="shared" ca="1" si="57"/>
        <v>7.7999999999999996E-3</v>
      </c>
      <c r="BU99" s="6">
        <f t="shared" ca="1" si="57"/>
        <v>7.7999999999999996E-3</v>
      </c>
      <c r="BV99" s="6">
        <f t="shared" ca="1" si="57"/>
        <v>7.7999999999999996E-3</v>
      </c>
      <c r="BW99" s="6">
        <f t="shared" ca="1" si="57"/>
        <v>7.7999999999999996E-3</v>
      </c>
      <c r="BX99" s="6">
        <f t="shared" ca="1" si="57"/>
        <v>7.7999999999999996E-3</v>
      </c>
      <c r="BY99" s="31">
        <f t="shared" ca="1" si="61"/>
        <v>12018.88</v>
      </c>
      <c r="BZ99" s="31">
        <f t="shared" ca="1" si="61"/>
        <v>3528.33</v>
      </c>
      <c r="CA99" s="31">
        <f t="shared" ca="1" si="61"/>
        <v>2343.88</v>
      </c>
      <c r="CB99" s="31">
        <f t="shared" ca="1" si="61"/>
        <v>1175.97</v>
      </c>
      <c r="CC99" s="31">
        <f t="shared" ca="1" si="61"/>
        <v>1628.42</v>
      </c>
      <c r="CD99" s="31">
        <f t="shared" ca="1" si="61"/>
        <v>3625.09</v>
      </c>
      <c r="CE99" s="31">
        <f t="shared" ca="1" si="61"/>
        <v>828.41</v>
      </c>
      <c r="CF99" s="31">
        <f t="shared" ca="1" si="61"/>
        <v>13622.46</v>
      </c>
      <c r="CG99" s="31">
        <f t="shared" ca="1" si="61"/>
        <v>5133.79</v>
      </c>
      <c r="CH99" s="31">
        <f t="shared" ca="1" si="61"/>
        <v>3196.58</v>
      </c>
      <c r="CI99" s="31">
        <f t="shared" ca="1" si="61"/>
        <v>4186.1000000000004</v>
      </c>
      <c r="CJ99" s="31">
        <f t="shared" ca="1" si="61"/>
        <v>6627.1</v>
      </c>
      <c r="CK99" s="32">
        <f t="shared" ca="1" si="39"/>
        <v>3081.76</v>
      </c>
      <c r="CL99" s="32">
        <f t="shared" ca="1" si="39"/>
        <v>904.7</v>
      </c>
      <c r="CM99" s="32">
        <f t="shared" ca="1" si="39"/>
        <v>600.99</v>
      </c>
      <c r="CN99" s="32">
        <f t="shared" ref="CN99:CS130" ca="1" si="64">ROUND(T99*$CV$3,2)</f>
        <v>301.52999999999997</v>
      </c>
      <c r="CO99" s="32">
        <f t="shared" ca="1" si="64"/>
        <v>417.54</v>
      </c>
      <c r="CP99" s="32">
        <f t="shared" ca="1" si="64"/>
        <v>929.51</v>
      </c>
      <c r="CQ99" s="32">
        <f t="shared" ca="1" si="55"/>
        <v>212.41</v>
      </c>
      <c r="CR99" s="32">
        <f t="shared" ca="1" si="55"/>
        <v>3492.94</v>
      </c>
      <c r="CS99" s="32">
        <f t="shared" ca="1" si="55"/>
        <v>1316.36</v>
      </c>
      <c r="CT99" s="32">
        <f t="shared" ca="1" si="55"/>
        <v>819.63</v>
      </c>
      <c r="CU99" s="32">
        <f t="shared" ca="1" si="55"/>
        <v>1073.3599999999999</v>
      </c>
      <c r="CV99" s="32">
        <f t="shared" ca="1" si="55"/>
        <v>1699.26</v>
      </c>
      <c r="CW99" s="31">
        <f t="shared" ca="1" si="62"/>
        <v>-48537.799999999996</v>
      </c>
      <c r="CX99" s="31">
        <f t="shared" ca="1" si="62"/>
        <v>-14249.02</v>
      </c>
      <c r="CY99" s="31">
        <f t="shared" ca="1" si="62"/>
        <v>-9465.6500000000015</v>
      </c>
      <c r="CZ99" s="31">
        <f t="shared" ca="1" si="62"/>
        <v>-4854.6400000000003</v>
      </c>
      <c r="DA99" s="31">
        <f t="shared" ca="1" si="62"/>
        <v>-6722.45</v>
      </c>
      <c r="DB99" s="31">
        <f t="shared" ca="1" si="62"/>
        <v>-14965.12</v>
      </c>
      <c r="DC99" s="31">
        <f t="shared" ca="1" si="56"/>
        <v>-3908.3900000000003</v>
      </c>
      <c r="DD99" s="31">
        <f t="shared" ca="1" si="56"/>
        <v>-64270.070000000007</v>
      </c>
      <c r="DE99" s="31">
        <f t="shared" ca="1" si="56"/>
        <v>-24220.950000000004</v>
      </c>
      <c r="DF99" s="31">
        <f t="shared" ca="1" si="56"/>
        <v>-15491.09</v>
      </c>
      <c r="DG99" s="31">
        <f t="shared" ca="1" si="56"/>
        <v>-20286.500000000004</v>
      </c>
      <c r="DH99" s="31">
        <f t="shared" ca="1" si="56"/>
        <v>-32115.93</v>
      </c>
      <c r="DI99" s="32">
        <f t="shared" ca="1" si="48"/>
        <v>-2426.89</v>
      </c>
      <c r="DJ99" s="32">
        <f t="shared" ca="1" si="48"/>
        <v>-712.45</v>
      </c>
      <c r="DK99" s="32">
        <f t="shared" ca="1" si="48"/>
        <v>-473.28</v>
      </c>
      <c r="DL99" s="32">
        <f t="shared" ca="1" si="48"/>
        <v>-242.73</v>
      </c>
      <c r="DM99" s="32">
        <f t="shared" ca="1" si="48"/>
        <v>-336.12</v>
      </c>
      <c r="DN99" s="32">
        <f t="shared" ca="1" si="48"/>
        <v>-748.26</v>
      </c>
      <c r="DO99" s="32">
        <f t="shared" ca="1" si="58"/>
        <v>-195.42</v>
      </c>
      <c r="DP99" s="32">
        <f t="shared" ca="1" si="58"/>
        <v>-3213.5</v>
      </c>
      <c r="DQ99" s="32">
        <f t="shared" ca="1" si="58"/>
        <v>-1211.05</v>
      </c>
      <c r="DR99" s="32">
        <f t="shared" ca="1" si="58"/>
        <v>-774.55</v>
      </c>
      <c r="DS99" s="32">
        <f t="shared" ca="1" si="58"/>
        <v>-1014.33</v>
      </c>
      <c r="DT99" s="32">
        <f t="shared" ca="1" si="58"/>
        <v>-1605.8</v>
      </c>
      <c r="DU99" s="31">
        <f t="shared" ca="1" si="49"/>
        <v>-14360.82</v>
      </c>
      <c r="DV99" s="31">
        <f t="shared" ca="1" si="49"/>
        <v>-4191.6400000000003</v>
      </c>
      <c r="DW99" s="31">
        <f t="shared" ca="1" si="49"/>
        <v>-2769.99</v>
      </c>
      <c r="DX99" s="31">
        <f t="shared" ca="1" si="49"/>
        <v>-1412.4</v>
      </c>
      <c r="DY99" s="31">
        <f t="shared" ca="1" si="49"/>
        <v>-1944.76</v>
      </c>
      <c r="DZ99" s="31">
        <f t="shared" ca="1" si="49"/>
        <v>-4303.8900000000003</v>
      </c>
      <c r="EA99" s="31">
        <f t="shared" ca="1" si="59"/>
        <v>-1116.8</v>
      </c>
      <c r="EB99" s="31">
        <f t="shared" ca="1" si="59"/>
        <v>-18228.419999999998</v>
      </c>
      <c r="EC99" s="31">
        <f t="shared" ca="1" si="59"/>
        <v>-6818.17</v>
      </c>
      <c r="ED99" s="31">
        <f t="shared" ca="1" si="59"/>
        <v>-4325.71</v>
      </c>
      <c r="EE99" s="31">
        <f t="shared" ca="1" si="59"/>
        <v>-5617.39</v>
      </c>
      <c r="EF99" s="31">
        <f t="shared" ca="1" si="59"/>
        <v>-8820.41</v>
      </c>
      <c r="EG99" s="32">
        <f t="shared" ca="1" si="50"/>
        <v>-65325.509999999995</v>
      </c>
      <c r="EH99" s="32">
        <f t="shared" ca="1" si="50"/>
        <v>-19153.11</v>
      </c>
      <c r="EI99" s="32">
        <f t="shared" ca="1" si="50"/>
        <v>-12708.920000000002</v>
      </c>
      <c r="EJ99" s="32">
        <f t="shared" ca="1" si="50"/>
        <v>-6509.77</v>
      </c>
      <c r="EK99" s="32">
        <f t="shared" ca="1" si="50"/>
        <v>-9003.33</v>
      </c>
      <c r="EL99" s="32">
        <f t="shared" ca="1" si="50"/>
        <v>-20017.27</v>
      </c>
      <c r="EM99" s="32">
        <f t="shared" ca="1" si="60"/>
        <v>-5220.6100000000006</v>
      </c>
      <c r="EN99" s="32">
        <f t="shared" ca="1" si="60"/>
        <v>-85711.99</v>
      </c>
      <c r="EO99" s="32">
        <f t="shared" ca="1" si="60"/>
        <v>-32250.170000000006</v>
      </c>
      <c r="EP99" s="32">
        <f t="shared" ca="1" si="60"/>
        <v>-20591.349999999999</v>
      </c>
      <c r="EQ99" s="32">
        <f t="shared" ca="1" si="60"/>
        <v>-26918.220000000005</v>
      </c>
      <c r="ER99" s="32">
        <f t="shared" ca="1" si="60"/>
        <v>-42542.14</v>
      </c>
    </row>
    <row r="100" spans="1:148" x14ac:dyDescent="0.25">
      <c r="A100" t="s">
        <v>468</v>
      </c>
      <c r="B100" s="1" t="s">
        <v>275</v>
      </c>
      <c r="C100" t="str">
        <f t="shared" ca="1" si="52"/>
        <v>RB1</v>
      </c>
      <c r="D100" t="str">
        <f t="shared" ca="1" si="53"/>
        <v>Rainbow #1</v>
      </c>
      <c r="E100" s="51">
        <v>0</v>
      </c>
      <c r="F100" s="51">
        <v>0</v>
      </c>
      <c r="G100" s="51">
        <v>0</v>
      </c>
      <c r="H100" s="51">
        <v>0</v>
      </c>
      <c r="I100" s="51">
        <v>0</v>
      </c>
      <c r="J100" s="51">
        <v>0</v>
      </c>
      <c r="K100" s="51">
        <v>0</v>
      </c>
      <c r="L100" s="51">
        <v>0</v>
      </c>
      <c r="M100" s="51">
        <v>0</v>
      </c>
      <c r="N100" s="51">
        <v>0</v>
      </c>
      <c r="O100" s="51">
        <v>0</v>
      </c>
      <c r="P100" s="51">
        <v>0</v>
      </c>
      <c r="Q100" s="32">
        <v>0</v>
      </c>
      <c r="R100" s="32">
        <v>0</v>
      </c>
      <c r="S100" s="32">
        <v>0</v>
      </c>
      <c r="T100" s="32">
        <v>0</v>
      </c>
      <c r="U100" s="32">
        <v>0</v>
      </c>
      <c r="V100" s="32">
        <v>0</v>
      </c>
      <c r="W100" s="32">
        <v>0</v>
      </c>
      <c r="X100" s="32">
        <v>0</v>
      </c>
      <c r="Y100" s="32">
        <v>0</v>
      </c>
      <c r="Z100" s="32">
        <v>0</v>
      </c>
      <c r="AA100" s="32">
        <v>0</v>
      </c>
      <c r="AB100" s="32">
        <v>0</v>
      </c>
      <c r="AC100" s="2">
        <v>5.36</v>
      </c>
      <c r="AD100" s="2">
        <v>5.36</v>
      </c>
      <c r="AE100" s="2">
        <v>5.36</v>
      </c>
      <c r="AF100" s="2">
        <v>5.36</v>
      </c>
      <c r="AG100" s="2">
        <v>5.36</v>
      </c>
      <c r="AH100" s="2">
        <v>5.36</v>
      </c>
      <c r="AI100" s="2">
        <v>5.36</v>
      </c>
      <c r="AJ100" s="2">
        <v>5.36</v>
      </c>
      <c r="AK100" s="2">
        <v>5.36</v>
      </c>
      <c r="AL100" s="2">
        <v>5.36</v>
      </c>
      <c r="AM100" s="2">
        <v>5.36</v>
      </c>
      <c r="AN100" s="2">
        <v>5.36</v>
      </c>
      <c r="AO100" s="33">
        <v>0</v>
      </c>
      <c r="AP100" s="33">
        <v>0</v>
      </c>
      <c r="AQ100" s="33">
        <v>0</v>
      </c>
      <c r="AR100" s="33">
        <v>0</v>
      </c>
      <c r="AS100" s="33">
        <v>0</v>
      </c>
      <c r="AT100" s="33">
        <v>0</v>
      </c>
      <c r="AU100" s="33">
        <v>0</v>
      </c>
      <c r="AV100" s="33">
        <v>0</v>
      </c>
      <c r="AW100" s="33">
        <v>0</v>
      </c>
      <c r="AX100" s="33">
        <v>0</v>
      </c>
      <c r="AY100" s="33">
        <v>0</v>
      </c>
      <c r="AZ100" s="33">
        <v>0</v>
      </c>
      <c r="BA100" s="31">
        <f t="shared" ref="BA100:BC142" si="65">ROUND(Q100*BA$3,2)</f>
        <v>0</v>
      </c>
      <c r="BB100" s="31">
        <f t="shared" si="65"/>
        <v>0</v>
      </c>
      <c r="BC100" s="31">
        <f t="shared" si="65"/>
        <v>0</v>
      </c>
      <c r="BD100" s="31">
        <f t="shared" si="63"/>
        <v>0</v>
      </c>
      <c r="BE100" s="31">
        <f t="shared" si="63"/>
        <v>0</v>
      </c>
      <c r="BF100" s="31">
        <f t="shared" si="63"/>
        <v>0</v>
      </c>
      <c r="BG100" s="31">
        <f t="shared" si="54"/>
        <v>0</v>
      </c>
      <c r="BH100" s="31">
        <f t="shared" si="54"/>
        <v>0</v>
      </c>
      <c r="BI100" s="31">
        <f t="shared" si="54"/>
        <v>0</v>
      </c>
      <c r="BJ100" s="31">
        <f t="shared" si="54"/>
        <v>0</v>
      </c>
      <c r="BK100" s="31">
        <f t="shared" si="54"/>
        <v>0</v>
      </c>
      <c r="BL100" s="31">
        <f t="shared" si="54"/>
        <v>0</v>
      </c>
      <c r="BM100" s="6">
        <f t="shared" ca="1" si="57"/>
        <v>5.21E-2</v>
      </c>
      <c r="BN100" s="6">
        <f t="shared" ca="1" si="57"/>
        <v>5.21E-2</v>
      </c>
      <c r="BO100" s="6">
        <f t="shared" ca="1" si="57"/>
        <v>5.21E-2</v>
      </c>
      <c r="BP100" s="6">
        <f t="shared" ca="1" si="57"/>
        <v>5.21E-2</v>
      </c>
      <c r="BQ100" s="6">
        <f t="shared" ca="1" si="57"/>
        <v>5.21E-2</v>
      </c>
      <c r="BR100" s="6">
        <f t="shared" ca="1" si="57"/>
        <v>5.21E-2</v>
      </c>
      <c r="BS100" s="6">
        <f t="shared" ca="1" si="57"/>
        <v>5.21E-2</v>
      </c>
      <c r="BT100" s="6">
        <f t="shared" ca="1" si="57"/>
        <v>5.21E-2</v>
      </c>
      <c r="BU100" s="6">
        <f t="shared" ca="1" si="57"/>
        <v>5.21E-2</v>
      </c>
      <c r="BV100" s="6">
        <f t="shared" ca="1" si="57"/>
        <v>5.21E-2</v>
      </c>
      <c r="BW100" s="6">
        <f t="shared" ca="1" si="57"/>
        <v>5.21E-2</v>
      </c>
      <c r="BX100" s="6">
        <f t="shared" ca="1" si="57"/>
        <v>5.21E-2</v>
      </c>
      <c r="BY100" s="31">
        <f t="shared" ca="1" si="61"/>
        <v>0</v>
      </c>
      <c r="BZ100" s="31">
        <f t="shared" ca="1" si="61"/>
        <v>0</v>
      </c>
      <c r="CA100" s="31">
        <f t="shared" ca="1" si="61"/>
        <v>0</v>
      </c>
      <c r="CB100" s="31">
        <f t="shared" ca="1" si="61"/>
        <v>0</v>
      </c>
      <c r="CC100" s="31">
        <f t="shared" ca="1" si="61"/>
        <v>0</v>
      </c>
      <c r="CD100" s="31">
        <f t="shared" ca="1" si="61"/>
        <v>0</v>
      </c>
      <c r="CE100" s="31">
        <f t="shared" ca="1" si="61"/>
        <v>0</v>
      </c>
      <c r="CF100" s="31">
        <f t="shared" ca="1" si="61"/>
        <v>0</v>
      </c>
      <c r="CG100" s="31">
        <f t="shared" ca="1" si="61"/>
        <v>0</v>
      </c>
      <c r="CH100" s="31">
        <f t="shared" ca="1" si="61"/>
        <v>0</v>
      </c>
      <c r="CI100" s="31">
        <f t="shared" ca="1" si="61"/>
        <v>0</v>
      </c>
      <c r="CJ100" s="31">
        <f t="shared" ca="1" si="61"/>
        <v>0</v>
      </c>
      <c r="CK100" s="32">
        <f t="shared" ref="CK100:CS131" ca="1" si="66">ROUND(Q100*$CV$3,2)</f>
        <v>0</v>
      </c>
      <c r="CL100" s="32">
        <f t="shared" ca="1" si="66"/>
        <v>0</v>
      </c>
      <c r="CM100" s="32">
        <f t="shared" ca="1" si="66"/>
        <v>0</v>
      </c>
      <c r="CN100" s="32">
        <f t="shared" ca="1" si="64"/>
        <v>0</v>
      </c>
      <c r="CO100" s="32">
        <f t="shared" ca="1" si="64"/>
        <v>0</v>
      </c>
      <c r="CP100" s="32">
        <f t="shared" ca="1" si="64"/>
        <v>0</v>
      </c>
      <c r="CQ100" s="32">
        <f t="shared" ca="1" si="55"/>
        <v>0</v>
      </c>
      <c r="CR100" s="32">
        <f t="shared" ca="1" si="55"/>
        <v>0</v>
      </c>
      <c r="CS100" s="32">
        <f t="shared" ca="1" si="55"/>
        <v>0</v>
      </c>
      <c r="CT100" s="32">
        <f t="shared" ca="1" si="55"/>
        <v>0</v>
      </c>
      <c r="CU100" s="32">
        <f t="shared" ca="1" si="55"/>
        <v>0</v>
      </c>
      <c r="CV100" s="32">
        <f t="shared" ca="1" si="55"/>
        <v>0</v>
      </c>
      <c r="CW100" s="31">
        <f t="shared" ca="1" si="62"/>
        <v>0</v>
      </c>
      <c r="CX100" s="31">
        <f t="shared" ca="1" si="62"/>
        <v>0</v>
      </c>
      <c r="CY100" s="31">
        <f t="shared" ca="1" si="62"/>
        <v>0</v>
      </c>
      <c r="CZ100" s="31">
        <f t="shared" ca="1" si="62"/>
        <v>0</v>
      </c>
      <c r="DA100" s="31">
        <f t="shared" ca="1" si="62"/>
        <v>0</v>
      </c>
      <c r="DB100" s="31">
        <f t="shared" ca="1" si="62"/>
        <v>0</v>
      </c>
      <c r="DC100" s="31">
        <f t="shared" ca="1" si="56"/>
        <v>0</v>
      </c>
      <c r="DD100" s="31">
        <f t="shared" ca="1" si="56"/>
        <v>0</v>
      </c>
      <c r="DE100" s="31">
        <f t="shared" ca="1" si="56"/>
        <v>0</v>
      </c>
      <c r="DF100" s="31">
        <f t="shared" ca="1" si="56"/>
        <v>0</v>
      </c>
      <c r="DG100" s="31">
        <f t="shared" ca="1" si="56"/>
        <v>0</v>
      </c>
      <c r="DH100" s="31">
        <f t="shared" ca="1" si="56"/>
        <v>0</v>
      </c>
      <c r="DI100" s="32">
        <f t="shared" ca="1" si="48"/>
        <v>0</v>
      </c>
      <c r="DJ100" s="32">
        <f t="shared" ca="1" si="48"/>
        <v>0</v>
      </c>
      <c r="DK100" s="32">
        <f t="shared" ca="1" si="48"/>
        <v>0</v>
      </c>
      <c r="DL100" s="32">
        <f t="shared" ca="1" si="48"/>
        <v>0</v>
      </c>
      <c r="DM100" s="32">
        <f t="shared" ca="1" si="48"/>
        <v>0</v>
      </c>
      <c r="DN100" s="32">
        <f t="shared" ca="1" si="48"/>
        <v>0</v>
      </c>
      <c r="DO100" s="32">
        <f t="shared" ca="1" si="58"/>
        <v>0</v>
      </c>
      <c r="DP100" s="32">
        <f t="shared" ca="1" si="58"/>
        <v>0</v>
      </c>
      <c r="DQ100" s="32">
        <f t="shared" ca="1" si="58"/>
        <v>0</v>
      </c>
      <c r="DR100" s="32">
        <f t="shared" ca="1" si="58"/>
        <v>0</v>
      </c>
      <c r="DS100" s="32">
        <f t="shared" ca="1" si="58"/>
        <v>0</v>
      </c>
      <c r="DT100" s="32">
        <f t="shared" ca="1" si="58"/>
        <v>0</v>
      </c>
      <c r="DU100" s="31">
        <f t="shared" ca="1" si="49"/>
        <v>0</v>
      </c>
      <c r="DV100" s="31">
        <f t="shared" ca="1" si="49"/>
        <v>0</v>
      </c>
      <c r="DW100" s="31">
        <f t="shared" ca="1" si="49"/>
        <v>0</v>
      </c>
      <c r="DX100" s="31">
        <f t="shared" ca="1" si="49"/>
        <v>0</v>
      </c>
      <c r="DY100" s="31">
        <f t="shared" ca="1" si="49"/>
        <v>0</v>
      </c>
      <c r="DZ100" s="31">
        <f t="shared" ca="1" si="49"/>
        <v>0</v>
      </c>
      <c r="EA100" s="31">
        <f t="shared" ca="1" si="59"/>
        <v>0</v>
      </c>
      <c r="EB100" s="31">
        <f t="shared" ca="1" si="59"/>
        <v>0</v>
      </c>
      <c r="EC100" s="31">
        <f t="shared" ca="1" si="59"/>
        <v>0</v>
      </c>
      <c r="ED100" s="31">
        <f t="shared" ca="1" si="59"/>
        <v>0</v>
      </c>
      <c r="EE100" s="31">
        <f t="shared" ca="1" si="59"/>
        <v>0</v>
      </c>
      <c r="EF100" s="31">
        <f t="shared" ca="1" si="59"/>
        <v>0</v>
      </c>
      <c r="EG100" s="32">
        <f t="shared" ca="1" si="50"/>
        <v>0</v>
      </c>
      <c r="EH100" s="32">
        <f t="shared" ca="1" si="50"/>
        <v>0</v>
      </c>
      <c r="EI100" s="32">
        <f t="shared" ca="1" si="50"/>
        <v>0</v>
      </c>
      <c r="EJ100" s="32">
        <f t="shared" ca="1" si="50"/>
        <v>0</v>
      </c>
      <c r="EK100" s="32">
        <f t="shared" ca="1" si="50"/>
        <v>0</v>
      </c>
      <c r="EL100" s="32">
        <f t="shared" ca="1" si="50"/>
        <v>0</v>
      </c>
      <c r="EM100" s="32">
        <f t="shared" ca="1" si="60"/>
        <v>0</v>
      </c>
      <c r="EN100" s="32">
        <f t="shared" ca="1" si="60"/>
        <v>0</v>
      </c>
      <c r="EO100" s="32">
        <f t="shared" ca="1" si="60"/>
        <v>0</v>
      </c>
      <c r="EP100" s="32">
        <f t="shared" ca="1" si="60"/>
        <v>0</v>
      </c>
      <c r="EQ100" s="32">
        <f t="shared" ca="1" si="60"/>
        <v>0</v>
      </c>
      <c r="ER100" s="32">
        <f t="shared" ca="1" si="60"/>
        <v>0</v>
      </c>
    </row>
    <row r="101" spans="1:148" x14ac:dyDescent="0.25">
      <c r="A101" t="s">
        <v>468</v>
      </c>
      <c r="B101" s="1" t="s">
        <v>277</v>
      </c>
      <c r="C101" t="str">
        <f t="shared" ca="1" si="52"/>
        <v>RB2</v>
      </c>
      <c r="D101" t="str">
        <f t="shared" ca="1" si="53"/>
        <v>Rainbow #2</v>
      </c>
      <c r="E101" s="51">
        <v>22.776</v>
      </c>
      <c r="F101" s="51">
        <v>23.916</v>
      </c>
      <c r="G101" s="51">
        <v>0.85319999999999996</v>
      </c>
      <c r="H101" s="51">
        <v>2643.0419999999999</v>
      </c>
      <c r="I101" s="51">
        <v>1229.4323999999999</v>
      </c>
      <c r="J101" s="51">
        <v>17.245200000000001</v>
      </c>
      <c r="K101" s="51">
        <v>5.4588000000000001</v>
      </c>
      <c r="L101" s="51">
        <v>38.894399999999997</v>
      </c>
      <c r="M101" s="51">
        <v>2462.2103999999999</v>
      </c>
      <c r="N101" s="51">
        <v>958.36440000000005</v>
      </c>
      <c r="O101" s="51">
        <v>1350.0383999999999</v>
      </c>
      <c r="P101" s="51">
        <v>79.178399999999996</v>
      </c>
      <c r="Q101" s="32">
        <v>1043.3699999999999</v>
      </c>
      <c r="R101" s="32">
        <v>1064.0899999999999</v>
      </c>
      <c r="S101" s="32">
        <v>41.13</v>
      </c>
      <c r="T101" s="32">
        <v>150068.98000000001</v>
      </c>
      <c r="U101" s="32">
        <v>586118.31999999995</v>
      </c>
      <c r="V101" s="32">
        <v>14461.63</v>
      </c>
      <c r="W101" s="32">
        <v>44.23</v>
      </c>
      <c r="X101" s="32">
        <v>1836.23</v>
      </c>
      <c r="Y101" s="32">
        <v>78180.03</v>
      </c>
      <c r="Z101" s="32">
        <v>40500.21</v>
      </c>
      <c r="AA101" s="32">
        <v>36185.54</v>
      </c>
      <c r="AB101" s="32">
        <v>16470.46</v>
      </c>
      <c r="AC101" s="2">
        <v>5.39</v>
      </c>
      <c r="AD101" s="2">
        <v>5.39</v>
      </c>
      <c r="AE101" s="2">
        <v>5.39</v>
      </c>
      <c r="AF101" s="2">
        <v>5.39</v>
      </c>
      <c r="AG101" s="2">
        <v>5.39</v>
      </c>
      <c r="AH101" s="2">
        <v>5.39</v>
      </c>
      <c r="AI101" s="2">
        <v>5.39</v>
      </c>
      <c r="AJ101" s="2">
        <v>5.39</v>
      </c>
      <c r="AK101" s="2">
        <v>5.39</v>
      </c>
      <c r="AL101" s="2">
        <v>5.39</v>
      </c>
      <c r="AM101" s="2">
        <v>5.39</v>
      </c>
      <c r="AN101" s="2">
        <v>5.39</v>
      </c>
      <c r="AO101" s="33">
        <v>56.24</v>
      </c>
      <c r="AP101" s="33">
        <v>57.35</v>
      </c>
      <c r="AQ101" s="33">
        <v>2.2200000000000002</v>
      </c>
      <c r="AR101" s="33">
        <v>8088.72</v>
      </c>
      <c r="AS101" s="33">
        <v>31591.78</v>
      </c>
      <c r="AT101" s="33">
        <v>779.48</v>
      </c>
      <c r="AU101" s="33">
        <v>2.38</v>
      </c>
      <c r="AV101" s="33">
        <v>98.97</v>
      </c>
      <c r="AW101" s="33">
        <v>4213.8999999999996</v>
      </c>
      <c r="AX101" s="33">
        <v>2182.96</v>
      </c>
      <c r="AY101" s="33">
        <v>1950.4</v>
      </c>
      <c r="AZ101" s="33">
        <v>887.76</v>
      </c>
      <c r="BA101" s="31">
        <f t="shared" si="65"/>
        <v>-1.57</v>
      </c>
      <c r="BB101" s="31">
        <f t="shared" si="65"/>
        <v>-1.6</v>
      </c>
      <c r="BC101" s="31">
        <f t="shared" si="65"/>
        <v>-0.06</v>
      </c>
      <c r="BD101" s="31">
        <f t="shared" si="63"/>
        <v>-120.06</v>
      </c>
      <c r="BE101" s="31">
        <f t="shared" si="63"/>
        <v>-468.89</v>
      </c>
      <c r="BF101" s="31">
        <f t="shared" si="63"/>
        <v>-11.57</v>
      </c>
      <c r="BG101" s="31">
        <f t="shared" si="54"/>
        <v>0.17</v>
      </c>
      <c r="BH101" s="31">
        <f t="shared" si="54"/>
        <v>6.98</v>
      </c>
      <c r="BI101" s="31">
        <f t="shared" si="54"/>
        <v>297.08</v>
      </c>
      <c r="BJ101" s="31">
        <f t="shared" si="54"/>
        <v>194.4</v>
      </c>
      <c r="BK101" s="31">
        <f t="shared" si="54"/>
        <v>173.69</v>
      </c>
      <c r="BL101" s="31">
        <f t="shared" si="54"/>
        <v>79.06</v>
      </c>
      <c r="BM101" s="6">
        <f t="shared" ca="1" si="57"/>
        <v>-1.3100000000000001E-2</v>
      </c>
      <c r="BN101" s="6">
        <f t="shared" ca="1" si="57"/>
        <v>-1.3100000000000001E-2</v>
      </c>
      <c r="BO101" s="6">
        <f t="shared" ca="1" si="57"/>
        <v>-1.3100000000000001E-2</v>
      </c>
      <c r="BP101" s="6">
        <f t="shared" ca="1" si="57"/>
        <v>-1.3100000000000001E-2</v>
      </c>
      <c r="BQ101" s="6">
        <f t="shared" ca="1" si="57"/>
        <v>-1.3100000000000001E-2</v>
      </c>
      <c r="BR101" s="6">
        <f t="shared" ca="1" si="57"/>
        <v>-1.3100000000000001E-2</v>
      </c>
      <c r="BS101" s="6">
        <f t="shared" ca="1" si="57"/>
        <v>-1.3100000000000001E-2</v>
      </c>
      <c r="BT101" s="6">
        <f t="shared" ca="1" si="57"/>
        <v>-1.3100000000000001E-2</v>
      </c>
      <c r="BU101" s="6">
        <f t="shared" ca="1" si="57"/>
        <v>-1.3100000000000001E-2</v>
      </c>
      <c r="BV101" s="6">
        <f t="shared" ca="1" si="57"/>
        <v>-1.3100000000000001E-2</v>
      </c>
      <c r="BW101" s="6">
        <f t="shared" ca="1" si="57"/>
        <v>-1.3100000000000001E-2</v>
      </c>
      <c r="BX101" s="6">
        <f t="shared" ca="1" si="57"/>
        <v>-1.3100000000000001E-2</v>
      </c>
      <c r="BY101" s="31">
        <f t="shared" ca="1" si="61"/>
        <v>-13.67</v>
      </c>
      <c r="BZ101" s="31">
        <f t="shared" ca="1" si="61"/>
        <v>-13.94</v>
      </c>
      <c r="CA101" s="31">
        <f t="shared" ca="1" si="61"/>
        <v>-0.54</v>
      </c>
      <c r="CB101" s="31">
        <f t="shared" ca="1" si="61"/>
        <v>-1965.9</v>
      </c>
      <c r="CC101" s="31">
        <f t="shared" ca="1" si="61"/>
        <v>-7678.15</v>
      </c>
      <c r="CD101" s="31">
        <f t="shared" ca="1" si="61"/>
        <v>-189.45</v>
      </c>
      <c r="CE101" s="31">
        <f t="shared" ca="1" si="61"/>
        <v>-0.57999999999999996</v>
      </c>
      <c r="CF101" s="31">
        <f t="shared" ca="1" si="61"/>
        <v>-24.05</v>
      </c>
      <c r="CG101" s="31">
        <f t="shared" ca="1" si="61"/>
        <v>-1024.1600000000001</v>
      </c>
      <c r="CH101" s="31">
        <f t="shared" ca="1" si="61"/>
        <v>-530.54999999999995</v>
      </c>
      <c r="CI101" s="31">
        <f t="shared" ca="1" si="61"/>
        <v>-474.03</v>
      </c>
      <c r="CJ101" s="31">
        <f t="shared" ca="1" si="61"/>
        <v>-215.76</v>
      </c>
      <c r="CK101" s="32">
        <f t="shared" ca="1" si="66"/>
        <v>2.09</v>
      </c>
      <c r="CL101" s="32">
        <f t="shared" ca="1" si="66"/>
        <v>2.13</v>
      </c>
      <c r="CM101" s="32">
        <f t="shared" ca="1" si="66"/>
        <v>0.08</v>
      </c>
      <c r="CN101" s="32">
        <f t="shared" ca="1" si="64"/>
        <v>300.14</v>
      </c>
      <c r="CO101" s="32">
        <f t="shared" ca="1" si="64"/>
        <v>1172.24</v>
      </c>
      <c r="CP101" s="32">
        <f t="shared" ca="1" si="64"/>
        <v>28.92</v>
      </c>
      <c r="CQ101" s="32">
        <f t="shared" ca="1" si="55"/>
        <v>0.09</v>
      </c>
      <c r="CR101" s="32">
        <f t="shared" ca="1" si="55"/>
        <v>3.67</v>
      </c>
      <c r="CS101" s="32">
        <f t="shared" ca="1" si="55"/>
        <v>156.36000000000001</v>
      </c>
      <c r="CT101" s="32">
        <f t="shared" ca="1" si="55"/>
        <v>81</v>
      </c>
      <c r="CU101" s="32">
        <f t="shared" ca="1" si="55"/>
        <v>72.37</v>
      </c>
      <c r="CV101" s="32">
        <f t="shared" ca="1" si="55"/>
        <v>32.94</v>
      </c>
      <c r="CW101" s="31">
        <f t="shared" ca="1" si="62"/>
        <v>-66.250000000000014</v>
      </c>
      <c r="CX101" s="31">
        <f t="shared" ca="1" si="62"/>
        <v>-67.56</v>
      </c>
      <c r="CY101" s="31">
        <f t="shared" ca="1" si="62"/>
        <v>-2.62</v>
      </c>
      <c r="CZ101" s="31">
        <f t="shared" ca="1" si="62"/>
        <v>-9634.42</v>
      </c>
      <c r="DA101" s="31">
        <f t="shared" ca="1" si="62"/>
        <v>-37628.800000000003</v>
      </c>
      <c r="DB101" s="31">
        <f t="shared" ca="1" si="62"/>
        <v>-928.43999999999994</v>
      </c>
      <c r="DC101" s="31">
        <f t="shared" ca="1" si="56"/>
        <v>-3.04</v>
      </c>
      <c r="DD101" s="31">
        <f t="shared" ca="1" si="56"/>
        <v>-126.33</v>
      </c>
      <c r="DE101" s="31">
        <f t="shared" ca="1" si="56"/>
        <v>-5378.78</v>
      </c>
      <c r="DF101" s="31">
        <f t="shared" ca="1" si="56"/>
        <v>-2826.9100000000003</v>
      </c>
      <c r="DG101" s="31">
        <f t="shared" ca="1" si="56"/>
        <v>-2525.75</v>
      </c>
      <c r="DH101" s="31">
        <f t="shared" ca="1" si="56"/>
        <v>-1149.6399999999999</v>
      </c>
      <c r="DI101" s="32">
        <f t="shared" ca="1" si="48"/>
        <v>-3.31</v>
      </c>
      <c r="DJ101" s="32">
        <f t="shared" ca="1" si="48"/>
        <v>-3.38</v>
      </c>
      <c r="DK101" s="32">
        <f t="shared" ca="1" si="48"/>
        <v>-0.13</v>
      </c>
      <c r="DL101" s="32">
        <f t="shared" ca="1" si="48"/>
        <v>-481.72</v>
      </c>
      <c r="DM101" s="32">
        <f t="shared" ca="1" si="48"/>
        <v>-1881.44</v>
      </c>
      <c r="DN101" s="32">
        <f t="shared" ca="1" si="48"/>
        <v>-46.42</v>
      </c>
      <c r="DO101" s="32">
        <f t="shared" ca="1" si="58"/>
        <v>-0.15</v>
      </c>
      <c r="DP101" s="32">
        <f t="shared" ca="1" si="58"/>
        <v>-6.32</v>
      </c>
      <c r="DQ101" s="32">
        <f t="shared" ca="1" si="58"/>
        <v>-268.94</v>
      </c>
      <c r="DR101" s="32">
        <f t="shared" ca="1" si="58"/>
        <v>-141.35</v>
      </c>
      <c r="DS101" s="32">
        <f t="shared" ca="1" si="58"/>
        <v>-126.29</v>
      </c>
      <c r="DT101" s="32">
        <f t="shared" ca="1" si="58"/>
        <v>-57.48</v>
      </c>
      <c r="DU101" s="31">
        <f t="shared" ca="1" si="49"/>
        <v>-19.600000000000001</v>
      </c>
      <c r="DV101" s="31">
        <f t="shared" ca="1" si="49"/>
        <v>-19.87</v>
      </c>
      <c r="DW101" s="31">
        <f t="shared" ca="1" si="49"/>
        <v>-0.77</v>
      </c>
      <c r="DX101" s="31">
        <f t="shared" ca="1" si="49"/>
        <v>-2803.01</v>
      </c>
      <c r="DY101" s="31">
        <f t="shared" ca="1" si="49"/>
        <v>-10885.77</v>
      </c>
      <c r="DZ101" s="31">
        <f t="shared" ca="1" si="49"/>
        <v>-267.01</v>
      </c>
      <c r="EA101" s="31">
        <f t="shared" ca="1" si="59"/>
        <v>-0.87</v>
      </c>
      <c r="EB101" s="31">
        <f t="shared" ca="1" si="59"/>
        <v>-35.83</v>
      </c>
      <c r="EC101" s="31">
        <f t="shared" ca="1" si="59"/>
        <v>-1514.12</v>
      </c>
      <c r="ED101" s="31">
        <f t="shared" ca="1" si="59"/>
        <v>-789.38</v>
      </c>
      <c r="EE101" s="31">
        <f t="shared" ca="1" si="59"/>
        <v>-699.39</v>
      </c>
      <c r="EF101" s="31">
        <f t="shared" ca="1" si="59"/>
        <v>-315.74</v>
      </c>
      <c r="EG101" s="32">
        <f t="shared" ca="1" si="50"/>
        <v>-89.160000000000025</v>
      </c>
      <c r="EH101" s="32">
        <f t="shared" ca="1" si="50"/>
        <v>-90.81</v>
      </c>
      <c r="EI101" s="32">
        <f t="shared" ca="1" si="50"/>
        <v>-3.52</v>
      </c>
      <c r="EJ101" s="32">
        <f t="shared" ca="1" si="50"/>
        <v>-12919.15</v>
      </c>
      <c r="EK101" s="32">
        <f t="shared" ca="1" si="50"/>
        <v>-50396.010000000009</v>
      </c>
      <c r="EL101" s="32">
        <f t="shared" ca="1" si="50"/>
        <v>-1241.8699999999999</v>
      </c>
      <c r="EM101" s="32">
        <f t="shared" ca="1" si="60"/>
        <v>-4.0599999999999996</v>
      </c>
      <c r="EN101" s="32">
        <f t="shared" ca="1" si="60"/>
        <v>-168.48000000000002</v>
      </c>
      <c r="EO101" s="32">
        <f t="shared" ca="1" si="60"/>
        <v>-7161.8399999999992</v>
      </c>
      <c r="EP101" s="32">
        <f t="shared" ca="1" si="60"/>
        <v>-3757.6400000000003</v>
      </c>
      <c r="EQ101" s="32">
        <f t="shared" ca="1" si="60"/>
        <v>-3351.43</v>
      </c>
      <c r="ER101" s="32">
        <f t="shared" ca="1" si="60"/>
        <v>-1522.86</v>
      </c>
    </row>
    <row r="102" spans="1:148" x14ac:dyDescent="0.25">
      <c r="A102" t="s">
        <v>468</v>
      </c>
      <c r="B102" s="1" t="s">
        <v>279</v>
      </c>
      <c r="C102" t="str">
        <f t="shared" ca="1" si="52"/>
        <v>RB3</v>
      </c>
      <c r="D102" t="str">
        <f t="shared" ca="1" si="53"/>
        <v>Rainbow #3</v>
      </c>
      <c r="E102" s="51">
        <v>0</v>
      </c>
      <c r="F102" s="51">
        <v>0</v>
      </c>
      <c r="G102" s="51">
        <v>0</v>
      </c>
      <c r="H102" s="51">
        <v>0</v>
      </c>
      <c r="I102" s="51">
        <v>0</v>
      </c>
      <c r="J102" s="51">
        <v>0</v>
      </c>
      <c r="K102" s="51">
        <v>0</v>
      </c>
      <c r="L102" s="51">
        <v>0</v>
      </c>
      <c r="M102" s="51">
        <v>0</v>
      </c>
      <c r="N102" s="51">
        <v>0</v>
      </c>
      <c r="O102" s="51">
        <v>0</v>
      </c>
      <c r="P102" s="51">
        <v>0</v>
      </c>
      <c r="Q102" s="32">
        <v>0</v>
      </c>
      <c r="R102" s="32">
        <v>0</v>
      </c>
      <c r="S102" s="32">
        <v>0</v>
      </c>
      <c r="T102" s="32">
        <v>0</v>
      </c>
      <c r="U102" s="32">
        <v>0</v>
      </c>
      <c r="V102" s="32">
        <v>0</v>
      </c>
      <c r="W102" s="32">
        <v>0</v>
      </c>
      <c r="X102" s="32">
        <v>0</v>
      </c>
      <c r="Y102" s="32">
        <v>0</v>
      </c>
      <c r="Z102" s="32">
        <v>0</v>
      </c>
      <c r="AA102" s="32">
        <v>0</v>
      </c>
      <c r="AB102" s="32">
        <v>0</v>
      </c>
      <c r="AC102" s="2">
        <v>5.5</v>
      </c>
      <c r="AD102" s="2">
        <v>5.5</v>
      </c>
      <c r="AE102" s="2">
        <v>5.5</v>
      </c>
      <c r="AF102" s="2">
        <v>5.5</v>
      </c>
      <c r="AG102" s="2">
        <v>5.5</v>
      </c>
      <c r="AH102" s="2">
        <v>5.5</v>
      </c>
      <c r="AI102" s="2">
        <v>5.5</v>
      </c>
      <c r="AJ102" s="2">
        <v>5.5</v>
      </c>
      <c r="AK102" s="2">
        <v>5.5</v>
      </c>
      <c r="AL102" s="2">
        <v>5.5</v>
      </c>
      <c r="AM102" s="2">
        <v>5.5</v>
      </c>
      <c r="AN102" s="2">
        <v>5.5</v>
      </c>
      <c r="AO102" s="33">
        <v>0</v>
      </c>
      <c r="AP102" s="33">
        <v>0</v>
      </c>
      <c r="AQ102" s="33">
        <v>0</v>
      </c>
      <c r="AR102" s="33">
        <v>0</v>
      </c>
      <c r="AS102" s="33">
        <v>0</v>
      </c>
      <c r="AT102" s="33">
        <v>0</v>
      </c>
      <c r="AU102" s="33">
        <v>0</v>
      </c>
      <c r="AV102" s="33">
        <v>0</v>
      </c>
      <c r="AW102" s="33">
        <v>0</v>
      </c>
      <c r="AX102" s="33">
        <v>0</v>
      </c>
      <c r="AY102" s="33">
        <v>0</v>
      </c>
      <c r="AZ102" s="33">
        <v>0</v>
      </c>
      <c r="BA102" s="31">
        <f t="shared" si="65"/>
        <v>0</v>
      </c>
      <c r="BB102" s="31">
        <f t="shared" si="65"/>
        <v>0</v>
      </c>
      <c r="BC102" s="31">
        <f t="shared" si="65"/>
        <v>0</v>
      </c>
      <c r="BD102" s="31">
        <f t="shared" si="63"/>
        <v>0</v>
      </c>
      <c r="BE102" s="31">
        <f t="shared" si="63"/>
        <v>0</v>
      </c>
      <c r="BF102" s="31">
        <f t="shared" si="63"/>
        <v>0</v>
      </c>
      <c r="BG102" s="31">
        <f t="shared" si="54"/>
        <v>0</v>
      </c>
      <c r="BH102" s="31">
        <f t="shared" si="54"/>
        <v>0</v>
      </c>
      <c r="BI102" s="31">
        <f t="shared" si="54"/>
        <v>0</v>
      </c>
      <c r="BJ102" s="31">
        <f t="shared" si="54"/>
        <v>0</v>
      </c>
      <c r="BK102" s="31">
        <f t="shared" si="54"/>
        <v>0</v>
      </c>
      <c r="BL102" s="31">
        <f t="shared" si="54"/>
        <v>0</v>
      </c>
      <c r="BM102" s="6">
        <f t="shared" ca="1" si="57"/>
        <v>5.21E-2</v>
      </c>
      <c r="BN102" s="6">
        <f t="shared" ca="1" si="57"/>
        <v>5.21E-2</v>
      </c>
      <c r="BO102" s="6">
        <f t="shared" ca="1" si="57"/>
        <v>5.21E-2</v>
      </c>
      <c r="BP102" s="6">
        <f t="shared" ca="1" si="57"/>
        <v>5.21E-2</v>
      </c>
      <c r="BQ102" s="6">
        <f t="shared" ca="1" si="57"/>
        <v>5.21E-2</v>
      </c>
      <c r="BR102" s="6">
        <f t="shared" ca="1" si="57"/>
        <v>5.21E-2</v>
      </c>
      <c r="BS102" s="6">
        <f t="shared" ca="1" si="57"/>
        <v>5.21E-2</v>
      </c>
      <c r="BT102" s="6">
        <f t="shared" ca="1" si="57"/>
        <v>5.21E-2</v>
      </c>
      <c r="BU102" s="6">
        <f t="shared" ca="1" si="57"/>
        <v>5.21E-2</v>
      </c>
      <c r="BV102" s="6">
        <f t="shared" ca="1" si="57"/>
        <v>5.21E-2</v>
      </c>
      <c r="BW102" s="6">
        <f t="shared" ca="1" si="57"/>
        <v>5.21E-2</v>
      </c>
      <c r="BX102" s="6">
        <f t="shared" ca="1" si="57"/>
        <v>5.21E-2</v>
      </c>
      <c r="BY102" s="31">
        <f t="shared" ca="1" si="61"/>
        <v>0</v>
      </c>
      <c r="BZ102" s="31">
        <f t="shared" ca="1" si="61"/>
        <v>0</v>
      </c>
      <c r="CA102" s="31">
        <f t="shared" ca="1" si="61"/>
        <v>0</v>
      </c>
      <c r="CB102" s="31">
        <f t="shared" ca="1" si="61"/>
        <v>0</v>
      </c>
      <c r="CC102" s="31">
        <f t="shared" ca="1" si="61"/>
        <v>0</v>
      </c>
      <c r="CD102" s="31">
        <f t="shared" ca="1" si="61"/>
        <v>0</v>
      </c>
      <c r="CE102" s="31">
        <f t="shared" ca="1" si="61"/>
        <v>0</v>
      </c>
      <c r="CF102" s="31">
        <f t="shared" ca="1" si="61"/>
        <v>0</v>
      </c>
      <c r="CG102" s="31">
        <f t="shared" ca="1" si="61"/>
        <v>0</v>
      </c>
      <c r="CH102" s="31">
        <f t="shared" ca="1" si="61"/>
        <v>0</v>
      </c>
      <c r="CI102" s="31">
        <f t="shared" ca="1" si="61"/>
        <v>0</v>
      </c>
      <c r="CJ102" s="31">
        <f t="shared" ca="1" si="61"/>
        <v>0</v>
      </c>
      <c r="CK102" s="32">
        <f t="shared" ca="1" si="66"/>
        <v>0</v>
      </c>
      <c r="CL102" s="32">
        <f t="shared" ca="1" si="66"/>
        <v>0</v>
      </c>
      <c r="CM102" s="32">
        <f t="shared" ca="1" si="66"/>
        <v>0</v>
      </c>
      <c r="CN102" s="32">
        <f t="shared" ca="1" si="64"/>
        <v>0</v>
      </c>
      <c r="CO102" s="32">
        <f t="shared" ca="1" si="64"/>
        <v>0</v>
      </c>
      <c r="CP102" s="32">
        <f t="shared" ca="1" si="64"/>
        <v>0</v>
      </c>
      <c r="CQ102" s="32">
        <f t="shared" ca="1" si="55"/>
        <v>0</v>
      </c>
      <c r="CR102" s="32">
        <f t="shared" ca="1" si="55"/>
        <v>0</v>
      </c>
      <c r="CS102" s="32">
        <f t="shared" ca="1" si="55"/>
        <v>0</v>
      </c>
      <c r="CT102" s="32">
        <f t="shared" ca="1" si="55"/>
        <v>0</v>
      </c>
      <c r="CU102" s="32">
        <f t="shared" ca="1" si="55"/>
        <v>0</v>
      </c>
      <c r="CV102" s="32">
        <f t="shared" ca="1" si="55"/>
        <v>0</v>
      </c>
      <c r="CW102" s="31">
        <f t="shared" ca="1" si="62"/>
        <v>0</v>
      </c>
      <c r="CX102" s="31">
        <f t="shared" ca="1" si="62"/>
        <v>0</v>
      </c>
      <c r="CY102" s="31">
        <f t="shared" ca="1" si="62"/>
        <v>0</v>
      </c>
      <c r="CZ102" s="31">
        <f t="shared" ca="1" si="62"/>
        <v>0</v>
      </c>
      <c r="DA102" s="31">
        <f t="shared" ca="1" si="62"/>
        <v>0</v>
      </c>
      <c r="DB102" s="31">
        <f t="shared" ca="1" si="62"/>
        <v>0</v>
      </c>
      <c r="DC102" s="31">
        <f t="shared" ca="1" si="56"/>
        <v>0</v>
      </c>
      <c r="DD102" s="31">
        <f t="shared" ca="1" si="56"/>
        <v>0</v>
      </c>
      <c r="DE102" s="31">
        <f t="shared" ca="1" si="56"/>
        <v>0</v>
      </c>
      <c r="DF102" s="31">
        <f t="shared" ca="1" si="56"/>
        <v>0</v>
      </c>
      <c r="DG102" s="31">
        <f t="shared" ca="1" si="56"/>
        <v>0</v>
      </c>
      <c r="DH102" s="31">
        <f t="shared" ca="1" si="56"/>
        <v>0</v>
      </c>
      <c r="DI102" s="32">
        <f t="shared" ca="1" si="48"/>
        <v>0</v>
      </c>
      <c r="DJ102" s="32">
        <f t="shared" ca="1" si="48"/>
        <v>0</v>
      </c>
      <c r="DK102" s="32">
        <f t="shared" ca="1" si="48"/>
        <v>0</v>
      </c>
      <c r="DL102" s="32">
        <f t="shared" ca="1" si="48"/>
        <v>0</v>
      </c>
      <c r="DM102" s="32">
        <f t="shared" ca="1" si="48"/>
        <v>0</v>
      </c>
      <c r="DN102" s="32">
        <f t="shared" ca="1" si="48"/>
        <v>0</v>
      </c>
      <c r="DO102" s="32">
        <f t="shared" ca="1" si="58"/>
        <v>0</v>
      </c>
      <c r="DP102" s="32">
        <f t="shared" ca="1" si="58"/>
        <v>0</v>
      </c>
      <c r="DQ102" s="32">
        <f t="shared" ca="1" si="58"/>
        <v>0</v>
      </c>
      <c r="DR102" s="32">
        <f t="shared" ca="1" si="58"/>
        <v>0</v>
      </c>
      <c r="DS102" s="32">
        <f t="shared" ca="1" si="58"/>
        <v>0</v>
      </c>
      <c r="DT102" s="32">
        <f t="shared" ca="1" si="58"/>
        <v>0</v>
      </c>
      <c r="DU102" s="31">
        <f t="shared" ca="1" si="49"/>
        <v>0</v>
      </c>
      <c r="DV102" s="31">
        <f t="shared" ca="1" si="49"/>
        <v>0</v>
      </c>
      <c r="DW102" s="31">
        <f t="shared" ca="1" si="49"/>
        <v>0</v>
      </c>
      <c r="DX102" s="31">
        <f t="shared" ca="1" si="49"/>
        <v>0</v>
      </c>
      <c r="DY102" s="31">
        <f t="shared" ca="1" si="49"/>
        <v>0</v>
      </c>
      <c r="DZ102" s="31">
        <f t="shared" ca="1" si="49"/>
        <v>0</v>
      </c>
      <c r="EA102" s="31">
        <f t="shared" ca="1" si="59"/>
        <v>0</v>
      </c>
      <c r="EB102" s="31">
        <f t="shared" ca="1" si="59"/>
        <v>0</v>
      </c>
      <c r="EC102" s="31">
        <f t="shared" ca="1" si="59"/>
        <v>0</v>
      </c>
      <c r="ED102" s="31">
        <f t="shared" ca="1" si="59"/>
        <v>0</v>
      </c>
      <c r="EE102" s="31">
        <f t="shared" ca="1" si="59"/>
        <v>0</v>
      </c>
      <c r="EF102" s="31">
        <f t="shared" ca="1" si="59"/>
        <v>0</v>
      </c>
      <c r="EG102" s="32">
        <f t="shared" ca="1" si="50"/>
        <v>0</v>
      </c>
      <c r="EH102" s="32">
        <f t="shared" ca="1" si="50"/>
        <v>0</v>
      </c>
      <c r="EI102" s="32">
        <f t="shared" ca="1" si="50"/>
        <v>0</v>
      </c>
      <c r="EJ102" s="32">
        <f t="shared" ca="1" si="50"/>
        <v>0</v>
      </c>
      <c r="EK102" s="32">
        <f t="shared" ca="1" si="50"/>
        <v>0</v>
      </c>
      <c r="EL102" s="32">
        <f t="shared" ca="1" si="50"/>
        <v>0</v>
      </c>
      <c r="EM102" s="32">
        <f t="shared" ca="1" si="60"/>
        <v>0</v>
      </c>
      <c r="EN102" s="32">
        <f t="shared" ca="1" si="60"/>
        <v>0</v>
      </c>
      <c r="EO102" s="32">
        <f t="shared" ca="1" si="60"/>
        <v>0</v>
      </c>
      <c r="EP102" s="32">
        <f t="shared" ca="1" si="60"/>
        <v>0</v>
      </c>
      <c r="EQ102" s="32">
        <f t="shared" ca="1" si="60"/>
        <v>0</v>
      </c>
      <c r="ER102" s="32">
        <f t="shared" ca="1" si="60"/>
        <v>0</v>
      </c>
    </row>
    <row r="103" spans="1:148" x14ac:dyDescent="0.25">
      <c r="A103" t="s">
        <v>468</v>
      </c>
      <c r="B103" s="1" t="s">
        <v>51</v>
      </c>
      <c r="C103" t="str">
        <f t="shared" ca="1" si="52"/>
        <v>RB5</v>
      </c>
      <c r="D103" t="str">
        <f t="shared" ca="1" si="53"/>
        <v>Rainbow #5</v>
      </c>
      <c r="E103" s="51">
        <v>12947.291999999999</v>
      </c>
      <c r="F103" s="51">
        <v>9053.9359999999997</v>
      </c>
      <c r="G103" s="51">
        <v>8400.3799999999992</v>
      </c>
      <c r="H103" s="51">
        <v>13641.951999999999</v>
      </c>
      <c r="I103" s="51">
        <v>8577.7080000000005</v>
      </c>
      <c r="J103" s="51">
        <v>7792.884</v>
      </c>
      <c r="K103" s="51">
        <v>8752.0360000000001</v>
      </c>
      <c r="L103" s="51">
        <v>8059.42</v>
      </c>
      <c r="M103" s="51">
        <v>11369.224</v>
      </c>
      <c r="N103" s="51">
        <v>10962.016</v>
      </c>
      <c r="O103" s="51">
        <v>11675.548000000001</v>
      </c>
      <c r="P103" s="51">
        <v>12174.76</v>
      </c>
      <c r="Q103" s="32">
        <v>582544.21</v>
      </c>
      <c r="R103" s="32">
        <v>400566.71</v>
      </c>
      <c r="S103" s="32">
        <v>297552.63</v>
      </c>
      <c r="T103" s="32">
        <v>751029.25</v>
      </c>
      <c r="U103" s="32">
        <v>1185196.5</v>
      </c>
      <c r="V103" s="32">
        <v>604107.31999999995</v>
      </c>
      <c r="W103" s="32">
        <v>455450.96</v>
      </c>
      <c r="X103" s="32">
        <v>325301.21000000002</v>
      </c>
      <c r="Y103" s="32">
        <v>345913.44</v>
      </c>
      <c r="Z103" s="32">
        <v>345293.41</v>
      </c>
      <c r="AA103" s="32">
        <v>622616.56999999995</v>
      </c>
      <c r="AB103" s="32">
        <v>829160.27</v>
      </c>
      <c r="AC103" s="2">
        <v>5.32</v>
      </c>
      <c r="AD103" s="2">
        <v>5.32</v>
      </c>
      <c r="AE103" s="2">
        <v>5.32</v>
      </c>
      <c r="AF103" s="2">
        <v>5.32</v>
      </c>
      <c r="AG103" s="2">
        <v>5.32</v>
      </c>
      <c r="AH103" s="2">
        <v>5.32</v>
      </c>
      <c r="AI103" s="2">
        <v>5.32</v>
      </c>
      <c r="AJ103" s="2">
        <v>5.32</v>
      </c>
      <c r="AK103" s="2">
        <v>5.32</v>
      </c>
      <c r="AL103" s="2">
        <v>5.32</v>
      </c>
      <c r="AM103" s="2">
        <v>5.32</v>
      </c>
      <c r="AN103" s="2">
        <v>5.32</v>
      </c>
      <c r="AO103" s="33">
        <v>30991.35</v>
      </c>
      <c r="AP103" s="33">
        <v>21310.15</v>
      </c>
      <c r="AQ103" s="33">
        <v>15829.8</v>
      </c>
      <c r="AR103" s="33">
        <v>39954.76</v>
      </c>
      <c r="AS103" s="33">
        <v>63052.45</v>
      </c>
      <c r="AT103" s="33">
        <v>32138.51</v>
      </c>
      <c r="AU103" s="33">
        <v>24229.99</v>
      </c>
      <c r="AV103" s="33">
        <v>17306.02</v>
      </c>
      <c r="AW103" s="33">
        <v>18402.59</v>
      </c>
      <c r="AX103" s="33">
        <v>18369.61</v>
      </c>
      <c r="AY103" s="33">
        <v>33123.199999999997</v>
      </c>
      <c r="AZ103" s="33">
        <v>44111.33</v>
      </c>
      <c r="BA103" s="31">
        <f t="shared" si="65"/>
        <v>-873.82</v>
      </c>
      <c r="BB103" s="31">
        <f t="shared" si="65"/>
        <v>-600.85</v>
      </c>
      <c r="BC103" s="31">
        <f t="shared" si="65"/>
        <v>-446.33</v>
      </c>
      <c r="BD103" s="31">
        <f t="shared" si="63"/>
        <v>-600.82000000000005</v>
      </c>
      <c r="BE103" s="31">
        <f t="shared" si="63"/>
        <v>-948.16</v>
      </c>
      <c r="BF103" s="31">
        <f t="shared" si="63"/>
        <v>-483.29</v>
      </c>
      <c r="BG103" s="31">
        <f t="shared" si="54"/>
        <v>1730.71</v>
      </c>
      <c r="BH103" s="31">
        <f t="shared" si="54"/>
        <v>1236.1400000000001</v>
      </c>
      <c r="BI103" s="31">
        <f t="shared" si="54"/>
        <v>1314.47</v>
      </c>
      <c r="BJ103" s="31">
        <f t="shared" si="54"/>
        <v>1657.41</v>
      </c>
      <c r="BK103" s="31">
        <f t="shared" si="54"/>
        <v>2988.56</v>
      </c>
      <c r="BL103" s="31">
        <f t="shared" si="54"/>
        <v>3979.97</v>
      </c>
      <c r="BM103" s="6">
        <f t="shared" ca="1" si="57"/>
        <v>-4.1799999999999997E-2</v>
      </c>
      <c r="BN103" s="6">
        <f t="shared" ca="1" si="57"/>
        <v>-4.1799999999999997E-2</v>
      </c>
      <c r="BO103" s="6">
        <f t="shared" ca="1" si="57"/>
        <v>-4.1799999999999997E-2</v>
      </c>
      <c r="BP103" s="6">
        <f t="shared" ca="1" si="57"/>
        <v>-4.1799999999999997E-2</v>
      </c>
      <c r="BQ103" s="6">
        <f t="shared" ca="1" si="57"/>
        <v>-4.1799999999999997E-2</v>
      </c>
      <c r="BR103" s="6">
        <f t="shared" ca="1" si="57"/>
        <v>-4.1799999999999997E-2</v>
      </c>
      <c r="BS103" s="6">
        <f t="shared" ca="1" si="57"/>
        <v>-4.1799999999999997E-2</v>
      </c>
      <c r="BT103" s="6">
        <f t="shared" ca="1" si="57"/>
        <v>-4.1799999999999997E-2</v>
      </c>
      <c r="BU103" s="6">
        <f t="shared" ca="1" si="57"/>
        <v>-4.1799999999999997E-2</v>
      </c>
      <c r="BV103" s="6">
        <f t="shared" ca="1" si="57"/>
        <v>-4.1799999999999997E-2</v>
      </c>
      <c r="BW103" s="6">
        <f t="shared" ca="1" si="57"/>
        <v>-4.1799999999999997E-2</v>
      </c>
      <c r="BX103" s="6">
        <f t="shared" ca="1" si="57"/>
        <v>-4.1799999999999997E-2</v>
      </c>
      <c r="BY103" s="31">
        <f t="shared" ca="1" si="61"/>
        <v>-24350.35</v>
      </c>
      <c r="BZ103" s="31">
        <f t="shared" ca="1" si="61"/>
        <v>-16743.689999999999</v>
      </c>
      <c r="CA103" s="31">
        <f t="shared" ca="1" si="61"/>
        <v>-12437.7</v>
      </c>
      <c r="CB103" s="31">
        <f t="shared" ca="1" si="61"/>
        <v>-31393.02</v>
      </c>
      <c r="CC103" s="31">
        <f t="shared" ca="1" si="61"/>
        <v>-49541.21</v>
      </c>
      <c r="CD103" s="31">
        <f t="shared" ca="1" si="61"/>
        <v>-25251.69</v>
      </c>
      <c r="CE103" s="31">
        <f t="shared" ca="1" si="61"/>
        <v>-19037.849999999999</v>
      </c>
      <c r="CF103" s="31">
        <f t="shared" ca="1" si="61"/>
        <v>-13597.59</v>
      </c>
      <c r="CG103" s="31">
        <f t="shared" ca="1" si="61"/>
        <v>-14459.18</v>
      </c>
      <c r="CH103" s="31">
        <f t="shared" ca="1" si="61"/>
        <v>-14433.26</v>
      </c>
      <c r="CI103" s="31">
        <f t="shared" ca="1" si="61"/>
        <v>-26025.37</v>
      </c>
      <c r="CJ103" s="31">
        <f t="shared" ca="1" si="61"/>
        <v>-34658.9</v>
      </c>
      <c r="CK103" s="32">
        <f t="shared" ca="1" si="66"/>
        <v>1165.0899999999999</v>
      </c>
      <c r="CL103" s="32">
        <f t="shared" ca="1" si="66"/>
        <v>801.13</v>
      </c>
      <c r="CM103" s="32">
        <f t="shared" ca="1" si="66"/>
        <v>595.11</v>
      </c>
      <c r="CN103" s="32">
        <f t="shared" ca="1" si="64"/>
        <v>1502.06</v>
      </c>
      <c r="CO103" s="32">
        <f t="shared" ca="1" si="64"/>
        <v>2370.39</v>
      </c>
      <c r="CP103" s="32">
        <f t="shared" ca="1" si="64"/>
        <v>1208.21</v>
      </c>
      <c r="CQ103" s="32">
        <f t="shared" ca="1" si="55"/>
        <v>910.9</v>
      </c>
      <c r="CR103" s="32">
        <f t="shared" ca="1" si="55"/>
        <v>650.6</v>
      </c>
      <c r="CS103" s="32">
        <f t="shared" ca="1" si="55"/>
        <v>691.83</v>
      </c>
      <c r="CT103" s="32">
        <f t="shared" ca="1" si="55"/>
        <v>690.59</v>
      </c>
      <c r="CU103" s="32">
        <f t="shared" ca="1" si="55"/>
        <v>1245.23</v>
      </c>
      <c r="CV103" s="32">
        <f t="shared" ca="1" si="55"/>
        <v>1658.32</v>
      </c>
      <c r="CW103" s="31">
        <f t="shared" ca="1" si="62"/>
        <v>-53302.79</v>
      </c>
      <c r="CX103" s="31">
        <f t="shared" ca="1" si="62"/>
        <v>-36651.86</v>
      </c>
      <c r="CY103" s="31">
        <f t="shared" ca="1" si="62"/>
        <v>-27226.059999999998</v>
      </c>
      <c r="CZ103" s="31">
        <f t="shared" ca="1" si="62"/>
        <v>-69244.899999999994</v>
      </c>
      <c r="DA103" s="31">
        <f t="shared" ca="1" si="62"/>
        <v>-109275.10999999999</v>
      </c>
      <c r="DB103" s="31">
        <f t="shared" ca="1" si="62"/>
        <v>-55698.7</v>
      </c>
      <c r="DC103" s="31">
        <f t="shared" ca="1" si="56"/>
        <v>-44087.65</v>
      </c>
      <c r="DD103" s="31">
        <f t="shared" ca="1" si="56"/>
        <v>-31489.15</v>
      </c>
      <c r="DE103" s="31">
        <f t="shared" ca="1" si="56"/>
        <v>-33484.410000000003</v>
      </c>
      <c r="DF103" s="31">
        <f t="shared" ca="1" si="56"/>
        <v>-33769.69</v>
      </c>
      <c r="DG103" s="31">
        <f t="shared" ca="1" si="56"/>
        <v>-60891.899999999994</v>
      </c>
      <c r="DH103" s="31">
        <f t="shared" ca="1" si="56"/>
        <v>-81091.88</v>
      </c>
      <c r="DI103" s="32">
        <f t="shared" ca="1" si="48"/>
        <v>-2665.14</v>
      </c>
      <c r="DJ103" s="32">
        <f t="shared" ca="1" si="48"/>
        <v>-1832.59</v>
      </c>
      <c r="DK103" s="32">
        <f t="shared" ca="1" si="48"/>
        <v>-1361.3</v>
      </c>
      <c r="DL103" s="32">
        <f t="shared" ca="1" si="48"/>
        <v>-3462.25</v>
      </c>
      <c r="DM103" s="32">
        <f t="shared" ca="1" si="48"/>
        <v>-5463.76</v>
      </c>
      <c r="DN103" s="32">
        <f t="shared" ca="1" si="48"/>
        <v>-2784.94</v>
      </c>
      <c r="DO103" s="32">
        <f t="shared" ca="1" si="58"/>
        <v>-2204.38</v>
      </c>
      <c r="DP103" s="32">
        <f t="shared" ca="1" si="58"/>
        <v>-1574.46</v>
      </c>
      <c r="DQ103" s="32">
        <f t="shared" ca="1" si="58"/>
        <v>-1674.22</v>
      </c>
      <c r="DR103" s="32">
        <f t="shared" ca="1" si="58"/>
        <v>-1688.48</v>
      </c>
      <c r="DS103" s="32">
        <f t="shared" ca="1" si="58"/>
        <v>-3044.6</v>
      </c>
      <c r="DT103" s="32">
        <f t="shared" ca="1" si="58"/>
        <v>-4054.59</v>
      </c>
      <c r="DU103" s="31">
        <f t="shared" ca="1" si="49"/>
        <v>-15770.63</v>
      </c>
      <c r="DV103" s="31">
        <f t="shared" ca="1" si="49"/>
        <v>-10781.88</v>
      </c>
      <c r="DW103" s="31">
        <f t="shared" ca="1" si="49"/>
        <v>-7967.32</v>
      </c>
      <c r="DX103" s="31">
        <f t="shared" ca="1" si="49"/>
        <v>-20145.919999999998</v>
      </c>
      <c r="DY103" s="31">
        <f t="shared" ca="1" si="49"/>
        <v>-31612.58</v>
      </c>
      <c r="DZ103" s="31">
        <f t="shared" ca="1" si="49"/>
        <v>-16018.66</v>
      </c>
      <c r="EA103" s="31">
        <f t="shared" ca="1" si="59"/>
        <v>-12597.85</v>
      </c>
      <c r="EB103" s="31">
        <f t="shared" ca="1" si="59"/>
        <v>-8931.02</v>
      </c>
      <c r="EC103" s="31">
        <f t="shared" ca="1" si="59"/>
        <v>-9425.83</v>
      </c>
      <c r="ED103" s="31">
        <f t="shared" ca="1" si="59"/>
        <v>-9429.7999999999993</v>
      </c>
      <c r="EE103" s="31">
        <f t="shared" ca="1" si="59"/>
        <v>-16861.150000000001</v>
      </c>
      <c r="EF103" s="31">
        <f t="shared" ca="1" si="59"/>
        <v>-22271.3</v>
      </c>
      <c r="EG103" s="32">
        <f t="shared" ca="1" si="50"/>
        <v>-71738.559999999998</v>
      </c>
      <c r="EH103" s="32">
        <f t="shared" ca="1" si="50"/>
        <v>-49266.329999999994</v>
      </c>
      <c r="EI103" s="32">
        <f t="shared" ca="1" si="50"/>
        <v>-36554.679999999993</v>
      </c>
      <c r="EJ103" s="32">
        <f t="shared" ca="1" si="50"/>
        <v>-92853.069999999992</v>
      </c>
      <c r="EK103" s="32">
        <f t="shared" ca="1" si="50"/>
        <v>-146351.44999999998</v>
      </c>
      <c r="EL103" s="32">
        <f t="shared" ca="1" si="50"/>
        <v>-74502.3</v>
      </c>
      <c r="EM103" s="32">
        <f t="shared" ca="1" si="60"/>
        <v>-58889.88</v>
      </c>
      <c r="EN103" s="32">
        <f t="shared" ca="1" si="60"/>
        <v>-41994.630000000005</v>
      </c>
      <c r="EO103" s="32">
        <f t="shared" ca="1" si="60"/>
        <v>-44584.460000000006</v>
      </c>
      <c r="EP103" s="32">
        <f t="shared" ca="1" si="60"/>
        <v>-44887.97</v>
      </c>
      <c r="EQ103" s="32">
        <f t="shared" ca="1" si="60"/>
        <v>-80797.649999999994</v>
      </c>
      <c r="ER103" s="32">
        <f t="shared" ca="1" si="60"/>
        <v>-107417.77</v>
      </c>
    </row>
    <row r="104" spans="1:148" x14ac:dyDescent="0.25">
      <c r="A104" t="s">
        <v>470</v>
      </c>
      <c r="B104" s="1" t="s">
        <v>109</v>
      </c>
      <c r="C104" t="str">
        <f t="shared" ca="1" si="52"/>
        <v>BCHIMP</v>
      </c>
      <c r="D104" t="str">
        <f t="shared" ca="1" si="53"/>
        <v>Alberta-BC Intertie - Import</v>
      </c>
      <c r="N104" s="51">
        <v>1966</v>
      </c>
      <c r="O104" s="51">
        <v>5564</v>
      </c>
      <c r="P104" s="51">
        <v>1160</v>
      </c>
      <c r="Q104" s="32"/>
      <c r="R104" s="32"/>
      <c r="S104" s="32"/>
      <c r="T104" s="32"/>
      <c r="U104" s="32"/>
      <c r="V104" s="32"/>
      <c r="W104" s="32"/>
      <c r="X104" s="32"/>
      <c r="Y104" s="32"/>
      <c r="Z104" s="32">
        <v>84628.03</v>
      </c>
      <c r="AA104" s="32">
        <v>644999.19999999995</v>
      </c>
      <c r="AB104" s="32">
        <v>109036.1</v>
      </c>
      <c r="AL104" s="2">
        <v>1.0900000000000001</v>
      </c>
      <c r="AM104" s="2">
        <v>1.0900000000000001</v>
      </c>
      <c r="AN104" s="2">
        <v>1.0900000000000001</v>
      </c>
      <c r="AO104" s="33"/>
      <c r="AP104" s="33"/>
      <c r="AQ104" s="33"/>
      <c r="AR104" s="33"/>
      <c r="AS104" s="33"/>
      <c r="AT104" s="33"/>
      <c r="AU104" s="33"/>
      <c r="AV104" s="33"/>
      <c r="AW104" s="33"/>
      <c r="AX104" s="33">
        <v>922.45</v>
      </c>
      <c r="AY104" s="33">
        <v>7030.49</v>
      </c>
      <c r="AZ104" s="33">
        <v>1188.49</v>
      </c>
      <c r="BA104" s="31">
        <f t="shared" si="65"/>
        <v>0</v>
      </c>
      <c r="BB104" s="31">
        <f t="shared" si="65"/>
        <v>0</v>
      </c>
      <c r="BC104" s="31">
        <f t="shared" si="65"/>
        <v>0</v>
      </c>
      <c r="BD104" s="31">
        <f t="shared" si="63"/>
        <v>0</v>
      </c>
      <c r="BE104" s="31">
        <f t="shared" si="63"/>
        <v>0</v>
      </c>
      <c r="BF104" s="31">
        <f t="shared" si="63"/>
        <v>0</v>
      </c>
      <c r="BG104" s="31">
        <f t="shared" si="54"/>
        <v>0</v>
      </c>
      <c r="BH104" s="31">
        <f t="shared" si="54"/>
        <v>0</v>
      </c>
      <c r="BI104" s="31">
        <f t="shared" si="54"/>
        <v>0</v>
      </c>
      <c r="BJ104" s="31">
        <f t="shared" si="54"/>
        <v>406.21</v>
      </c>
      <c r="BK104" s="31">
        <f t="shared" si="54"/>
        <v>3096</v>
      </c>
      <c r="BL104" s="31">
        <f t="shared" si="54"/>
        <v>523.37</v>
      </c>
      <c r="BM104" s="6">
        <f t="shared" ca="1" si="57"/>
        <v>-1.4E-2</v>
      </c>
      <c r="BN104" s="6">
        <f t="shared" ca="1" si="57"/>
        <v>-1.4E-2</v>
      </c>
      <c r="BO104" s="6">
        <f t="shared" ca="1" si="57"/>
        <v>-1.4E-2</v>
      </c>
      <c r="BP104" s="6">
        <f t="shared" ca="1" si="57"/>
        <v>-1.4E-2</v>
      </c>
      <c r="BQ104" s="6">
        <f t="shared" ca="1" si="57"/>
        <v>-1.4E-2</v>
      </c>
      <c r="BR104" s="6">
        <f t="shared" ca="1" si="57"/>
        <v>-1.4E-2</v>
      </c>
      <c r="BS104" s="6">
        <f t="shared" ca="1" si="57"/>
        <v>-1.4E-2</v>
      </c>
      <c r="BT104" s="6">
        <f t="shared" ca="1" si="57"/>
        <v>-1.4E-2</v>
      </c>
      <c r="BU104" s="6">
        <f t="shared" ca="1" si="57"/>
        <v>-1.4E-2</v>
      </c>
      <c r="BV104" s="6">
        <f t="shared" ca="1" si="57"/>
        <v>-1.4E-2</v>
      </c>
      <c r="BW104" s="6">
        <f t="shared" ca="1" si="57"/>
        <v>-1.4E-2</v>
      </c>
      <c r="BX104" s="6">
        <f t="shared" ca="1" si="57"/>
        <v>-1.4E-2</v>
      </c>
      <c r="BY104" s="31">
        <f t="shared" ca="1" si="61"/>
        <v>0</v>
      </c>
      <c r="BZ104" s="31">
        <f t="shared" ca="1" si="61"/>
        <v>0</v>
      </c>
      <c r="CA104" s="31">
        <f t="shared" ca="1" si="61"/>
        <v>0</v>
      </c>
      <c r="CB104" s="31">
        <f t="shared" ca="1" si="61"/>
        <v>0</v>
      </c>
      <c r="CC104" s="31">
        <f t="shared" ca="1" si="61"/>
        <v>0</v>
      </c>
      <c r="CD104" s="31">
        <f t="shared" ca="1" si="61"/>
        <v>0</v>
      </c>
      <c r="CE104" s="31">
        <f t="shared" ca="1" si="61"/>
        <v>0</v>
      </c>
      <c r="CF104" s="31">
        <f t="shared" ca="1" si="61"/>
        <v>0</v>
      </c>
      <c r="CG104" s="31">
        <f t="shared" ca="1" si="61"/>
        <v>0</v>
      </c>
      <c r="CH104" s="31">
        <f t="shared" ca="1" si="61"/>
        <v>-1184.79</v>
      </c>
      <c r="CI104" s="31">
        <f t="shared" ca="1" si="61"/>
        <v>-9029.99</v>
      </c>
      <c r="CJ104" s="31">
        <f t="shared" ca="1" si="61"/>
        <v>-1526.51</v>
      </c>
      <c r="CK104" s="32">
        <f t="shared" ca="1" si="66"/>
        <v>0</v>
      </c>
      <c r="CL104" s="32">
        <f t="shared" ca="1" si="66"/>
        <v>0</v>
      </c>
      <c r="CM104" s="32">
        <f t="shared" ca="1" si="66"/>
        <v>0</v>
      </c>
      <c r="CN104" s="32">
        <f t="shared" ca="1" si="64"/>
        <v>0</v>
      </c>
      <c r="CO104" s="32">
        <f t="shared" ca="1" si="64"/>
        <v>0</v>
      </c>
      <c r="CP104" s="32">
        <f t="shared" ca="1" si="64"/>
        <v>0</v>
      </c>
      <c r="CQ104" s="32">
        <f t="shared" ca="1" si="55"/>
        <v>0</v>
      </c>
      <c r="CR104" s="32">
        <f t="shared" ca="1" si="55"/>
        <v>0</v>
      </c>
      <c r="CS104" s="32">
        <f t="shared" ca="1" si="55"/>
        <v>0</v>
      </c>
      <c r="CT104" s="32">
        <f t="shared" ca="1" si="55"/>
        <v>169.26</v>
      </c>
      <c r="CU104" s="32">
        <f t="shared" ca="1" si="55"/>
        <v>1290</v>
      </c>
      <c r="CV104" s="32">
        <f t="shared" ca="1" si="55"/>
        <v>218.07</v>
      </c>
      <c r="CW104" s="31">
        <f t="shared" ca="1" si="62"/>
        <v>0</v>
      </c>
      <c r="CX104" s="31">
        <f t="shared" ca="1" si="62"/>
        <v>0</v>
      </c>
      <c r="CY104" s="31">
        <f t="shared" ca="1" si="62"/>
        <v>0</v>
      </c>
      <c r="CZ104" s="31">
        <f t="shared" ca="1" si="62"/>
        <v>0</v>
      </c>
      <c r="DA104" s="31">
        <f t="shared" ca="1" si="62"/>
        <v>0</v>
      </c>
      <c r="DB104" s="31">
        <f t="shared" ca="1" si="62"/>
        <v>0</v>
      </c>
      <c r="DC104" s="31">
        <f t="shared" ca="1" si="56"/>
        <v>0</v>
      </c>
      <c r="DD104" s="31">
        <f t="shared" ca="1" si="56"/>
        <v>0</v>
      </c>
      <c r="DE104" s="31">
        <f t="shared" ca="1" si="56"/>
        <v>0</v>
      </c>
      <c r="DF104" s="31">
        <f t="shared" ca="1" si="56"/>
        <v>-2344.19</v>
      </c>
      <c r="DG104" s="31">
        <f t="shared" ca="1" si="56"/>
        <v>-17866.48</v>
      </c>
      <c r="DH104" s="31">
        <f t="shared" ca="1" si="56"/>
        <v>-3020.3</v>
      </c>
      <c r="DI104" s="32">
        <f t="shared" ca="1" si="48"/>
        <v>0</v>
      </c>
      <c r="DJ104" s="32">
        <f t="shared" ca="1" si="48"/>
        <v>0</v>
      </c>
      <c r="DK104" s="32">
        <f t="shared" ca="1" si="48"/>
        <v>0</v>
      </c>
      <c r="DL104" s="32">
        <f t="shared" ca="1" si="48"/>
        <v>0</v>
      </c>
      <c r="DM104" s="32">
        <f t="shared" ca="1" si="48"/>
        <v>0</v>
      </c>
      <c r="DN104" s="32">
        <f t="shared" ca="1" si="48"/>
        <v>0</v>
      </c>
      <c r="DO104" s="32">
        <f t="shared" ca="1" si="58"/>
        <v>0</v>
      </c>
      <c r="DP104" s="32">
        <f t="shared" ca="1" si="58"/>
        <v>0</v>
      </c>
      <c r="DQ104" s="32">
        <f t="shared" ca="1" si="58"/>
        <v>0</v>
      </c>
      <c r="DR104" s="32">
        <f t="shared" ca="1" si="58"/>
        <v>-117.21</v>
      </c>
      <c r="DS104" s="32">
        <f t="shared" ca="1" si="58"/>
        <v>-893.32</v>
      </c>
      <c r="DT104" s="32">
        <f t="shared" ca="1" si="58"/>
        <v>-151.02000000000001</v>
      </c>
      <c r="DU104" s="31">
        <f t="shared" ca="1" si="49"/>
        <v>0</v>
      </c>
      <c r="DV104" s="31">
        <f t="shared" ca="1" si="49"/>
        <v>0</v>
      </c>
      <c r="DW104" s="31">
        <f t="shared" ca="1" si="49"/>
        <v>0</v>
      </c>
      <c r="DX104" s="31">
        <f t="shared" ca="1" si="49"/>
        <v>0</v>
      </c>
      <c r="DY104" s="31">
        <f t="shared" ca="1" si="49"/>
        <v>0</v>
      </c>
      <c r="DZ104" s="31">
        <f t="shared" ca="1" si="49"/>
        <v>0</v>
      </c>
      <c r="EA104" s="31">
        <f t="shared" ca="1" si="59"/>
        <v>0</v>
      </c>
      <c r="EB104" s="31">
        <f t="shared" ca="1" si="59"/>
        <v>0</v>
      </c>
      <c r="EC104" s="31">
        <f t="shared" ca="1" si="59"/>
        <v>0</v>
      </c>
      <c r="ED104" s="31">
        <f t="shared" ca="1" si="59"/>
        <v>-654.59</v>
      </c>
      <c r="EE104" s="31">
        <f t="shared" ca="1" si="59"/>
        <v>-4947.28</v>
      </c>
      <c r="EF104" s="31">
        <f t="shared" ca="1" si="59"/>
        <v>-829.5</v>
      </c>
      <c r="EG104" s="32">
        <f t="shared" ca="1" si="50"/>
        <v>0</v>
      </c>
      <c r="EH104" s="32">
        <f t="shared" ca="1" si="50"/>
        <v>0</v>
      </c>
      <c r="EI104" s="32">
        <f t="shared" ca="1" si="50"/>
        <v>0</v>
      </c>
      <c r="EJ104" s="32">
        <f t="shared" ca="1" si="50"/>
        <v>0</v>
      </c>
      <c r="EK104" s="32">
        <f t="shared" ca="1" si="50"/>
        <v>0</v>
      </c>
      <c r="EL104" s="32">
        <f t="shared" ca="1" si="50"/>
        <v>0</v>
      </c>
      <c r="EM104" s="32">
        <f t="shared" ca="1" si="60"/>
        <v>0</v>
      </c>
      <c r="EN104" s="32">
        <f t="shared" ca="1" si="60"/>
        <v>0</v>
      </c>
      <c r="EO104" s="32">
        <f t="shared" ca="1" si="60"/>
        <v>0</v>
      </c>
      <c r="EP104" s="32">
        <f t="shared" ca="1" si="60"/>
        <v>-3115.9900000000002</v>
      </c>
      <c r="EQ104" s="32">
        <f t="shared" ca="1" si="60"/>
        <v>-23707.079999999998</v>
      </c>
      <c r="ER104" s="32">
        <f t="shared" ca="1" si="60"/>
        <v>-4000.82</v>
      </c>
    </row>
    <row r="105" spans="1:148" x14ac:dyDescent="0.25">
      <c r="A105" t="s">
        <v>470</v>
      </c>
      <c r="B105" s="1" t="s">
        <v>110</v>
      </c>
      <c r="C105" t="str">
        <f t="shared" ca="1" si="52"/>
        <v>SPCIMP</v>
      </c>
      <c r="D105" t="str">
        <f t="shared" ca="1" si="53"/>
        <v>Alberta-Saskatchewan Intertie - Import</v>
      </c>
      <c r="M105" s="51">
        <v>260</v>
      </c>
      <c r="P105" s="51">
        <v>40</v>
      </c>
      <c r="Q105" s="32"/>
      <c r="R105" s="32"/>
      <c r="S105" s="32"/>
      <c r="T105" s="32"/>
      <c r="U105" s="32"/>
      <c r="V105" s="32"/>
      <c r="W105" s="32"/>
      <c r="X105" s="32"/>
      <c r="Y105" s="32">
        <v>11149.23</v>
      </c>
      <c r="Z105" s="32"/>
      <c r="AA105" s="32"/>
      <c r="AB105" s="32">
        <v>5805.43</v>
      </c>
      <c r="AK105" s="2">
        <v>4.28</v>
      </c>
      <c r="AN105" s="2">
        <v>4.28</v>
      </c>
      <c r="AO105" s="33"/>
      <c r="AP105" s="33"/>
      <c r="AQ105" s="33"/>
      <c r="AR105" s="33"/>
      <c r="AS105" s="33"/>
      <c r="AT105" s="33"/>
      <c r="AU105" s="33"/>
      <c r="AV105" s="33"/>
      <c r="AW105" s="33">
        <v>477.19</v>
      </c>
      <c r="AX105" s="33"/>
      <c r="AY105" s="33"/>
      <c r="AZ105" s="33">
        <v>248.47</v>
      </c>
      <c r="BA105" s="31">
        <f t="shared" si="65"/>
        <v>0</v>
      </c>
      <c r="BB105" s="31">
        <f t="shared" si="65"/>
        <v>0</v>
      </c>
      <c r="BC105" s="31">
        <f t="shared" si="65"/>
        <v>0</v>
      </c>
      <c r="BD105" s="31">
        <f t="shared" si="63"/>
        <v>0</v>
      </c>
      <c r="BE105" s="31">
        <f t="shared" si="63"/>
        <v>0</v>
      </c>
      <c r="BF105" s="31">
        <f t="shared" si="63"/>
        <v>0</v>
      </c>
      <c r="BG105" s="31">
        <f t="shared" si="54"/>
        <v>0</v>
      </c>
      <c r="BH105" s="31">
        <f t="shared" si="54"/>
        <v>0</v>
      </c>
      <c r="BI105" s="31">
        <f t="shared" si="54"/>
        <v>42.37</v>
      </c>
      <c r="BJ105" s="31">
        <f t="shared" si="54"/>
        <v>0</v>
      </c>
      <c r="BK105" s="31">
        <f t="shared" si="54"/>
        <v>0</v>
      </c>
      <c r="BL105" s="31">
        <f t="shared" si="54"/>
        <v>27.87</v>
      </c>
      <c r="BM105" s="6">
        <f t="shared" ca="1" si="57"/>
        <v>7.7999999999999996E-3</v>
      </c>
      <c r="BN105" s="6">
        <f t="shared" ca="1" si="57"/>
        <v>7.7999999999999996E-3</v>
      </c>
      <c r="BO105" s="6">
        <f t="shared" ca="1" si="57"/>
        <v>7.7999999999999996E-3</v>
      </c>
      <c r="BP105" s="6">
        <f t="shared" ca="1" si="57"/>
        <v>7.7999999999999996E-3</v>
      </c>
      <c r="BQ105" s="6">
        <f t="shared" ca="1" si="57"/>
        <v>7.7999999999999996E-3</v>
      </c>
      <c r="BR105" s="6">
        <f t="shared" ca="1" si="57"/>
        <v>7.7999999999999996E-3</v>
      </c>
      <c r="BS105" s="6">
        <f t="shared" ca="1" si="57"/>
        <v>7.7999999999999996E-3</v>
      </c>
      <c r="BT105" s="6">
        <f t="shared" ca="1" si="57"/>
        <v>7.7999999999999996E-3</v>
      </c>
      <c r="BU105" s="6">
        <f t="shared" ca="1" si="57"/>
        <v>7.7999999999999996E-3</v>
      </c>
      <c r="BV105" s="6">
        <f t="shared" ca="1" si="57"/>
        <v>7.7999999999999996E-3</v>
      </c>
      <c r="BW105" s="6">
        <f t="shared" ca="1" si="57"/>
        <v>7.7999999999999996E-3</v>
      </c>
      <c r="BX105" s="6">
        <f t="shared" ca="1" si="57"/>
        <v>7.7999999999999996E-3</v>
      </c>
      <c r="BY105" s="31">
        <f t="shared" ca="1" si="61"/>
        <v>0</v>
      </c>
      <c r="BZ105" s="31">
        <f t="shared" ca="1" si="61"/>
        <v>0</v>
      </c>
      <c r="CA105" s="31">
        <f t="shared" ca="1" si="61"/>
        <v>0</v>
      </c>
      <c r="CB105" s="31">
        <f t="shared" ca="1" si="61"/>
        <v>0</v>
      </c>
      <c r="CC105" s="31">
        <f t="shared" ca="1" si="61"/>
        <v>0</v>
      </c>
      <c r="CD105" s="31">
        <f t="shared" ca="1" si="61"/>
        <v>0</v>
      </c>
      <c r="CE105" s="31">
        <f t="shared" ca="1" si="61"/>
        <v>0</v>
      </c>
      <c r="CF105" s="31">
        <f t="shared" ca="1" si="61"/>
        <v>0</v>
      </c>
      <c r="CG105" s="31">
        <f t="shared" ca="1" si="61"/>
        <v>86.96</v>
      </c>
      <c r="CH105" s="31">
        <f t="shared" ca="1" si="61"/>
        <v>0</v>
      </c>
      <c r="CI105" s="31">
        <f t="shared" ca="1" si="61"/>
        <v>0</v>
      </c>
      <c r="CJ105" s="31">
        <f t="shared" ca="1" si="61"/>
        <v>45.28</v>
      </c>
      <c r="CK105" s="32">
        <f t="shared" ca="1" si="66"/>
        <v>0</v>
      </c>
      <c r="CL105" s="32">
        <f t="shared" ca="1" si="66"/>
        <v>0</v>
      </c>
      <c r="CM105" s="32">
        <f t="shared" ca="1" si="66"/>
        <v>0</v>
      </c>
      <c r="CN105" s="32">
        <f t="shared" ca="1" si="64"/>
        <v>0</v>
      </c>
      <c r="CO105" s="32">
        <f t="shared" ca="1" si="64"/>
        <v>0</v>
      </c>
      <c r="CP105" s="32">
        <f t="shared" ca="1" si="64"/>
        <v>0</v>
      </c>
      <c r="CQ105" s="32">
        <f t="shared" ca="1" si="55"/>
        <v>0</v>
      </c>
      <c r="CR105" s="32">
        <f t="shared" ca="1" si="55"/>
        <v>0</v>
      </c>
      <c r="CS105" s="32">
        <f t="shared" ca="1" si="55"/>
        <v>22.3</v>
      </c>
      <c r="CT105" s="32">
        <f t="shared" ca="1" si="55"/>
        <v>0</v>
      </c>
      <c r="CU105" s="32">
        <f t="shared" ca="1" si="55"/>
        <v>0</v>
      </c>
      <c r="CV105" s="32">
        <f t="shared" ca="1" si="55"/>
        <v>11.61</v>
      </c>
      <c r="CW105" s="31">
        <f t="shared" ca="1" si="62"/>
        <v>0</v>
      </c>
      <c r="CX105" s="31">
        <f t="shared" ca="1" si="62"/>
        <v>0</v>
      </c>
      <c r="CY105" s="31">
        <f t="shared" ca="1" si="62"/>
        <v>0</v>
      </c>
      <c r="CZ105" s="31">
        <f t="shared" ca="1" si="62"/>
        <v>0</v>
      </c>
      <c r="DA105" s="31">
        <f t="shared" ca="1" si="62"/>
        <v>0</v>
      </c>
      <c r="DB105" s="31">
        <f t="shared" ca="1" si="62"/>
        <v>0</v>
      </c>
      <c r="DC105" s="31">
        <f t="shared" ca="1" si="56"/>
        <v>0</v>
      </c>
      <c r="DD105" s="31">
        <f t="shared" ca="1" si="56"/>
        <v>0</v>
      </c>
      <c r="DE105" s="31">
        <f t="shared" ca="1" si="56"/>
        <v>-410.3</v>
      </c>
      <c r="DF105" s="31">
        <f t="shared" ca="1" si="56"/>
        <v>0</v>
      </c>
      <c r="DG105" s="31">
        <f t="shared" ca="1" si="56"/>
        <v>0</v>
      </c>
      <c r="DH105" s="31">
        <f t="shared" ca="1" si="56"/>
        <v>-219.45</v>
      </c>
      <c r="DI105" s="32">
        <f t="shared" ca="1" si="48"/>
        <v>0</v>
      </c>
      <c r="DJ105" s="32">
        <f t="shared" ca="1" si="48"/>
        <v>0</v>
      </c>
      <c r="DK105" s="32">
        <f t="shared" ca="1" si="48"/>
        <v>0</v>
      </c>
      <c r="DL105" s="32">
        <f t="shared" ca="1" si="48"/>
        <v>0</v>
      </c>
      <c r="DM105" s="32">
        <f t="shared" ca="1" si="48"/>
        <v>0</v>
      </c>
      <c r="DN105" s="32">
        <f t="shared" ca="1" si="48"/>
        <v>0</v>
      </c>
      <c r="DO105" s="32">
        <f t="shared" ca="1" si="58"/>
        <v>0</v>
      </c>
      <c r="DP105" s="32">
        <f t="shared" ca="1" si="58"/>
        <v>0</v>
      </c>
      <c r="DQ105" s="32">
        <f t="shared" ca="1" si="58"/>
        <v>-20.52</v>
      </c>
      <c r="DR105" s="32">
        <f t="shared" ca="1" si="58"/>
        <v>0</v>
      </c>
      <c r="DS105" s="32">
        <f t="shared" ca="1" si="58"/>
        <v>0</v>
      </c>
      <c r="DT105" s="32">
        <f t="shared" ca="1" si="58"/>
        <v>-10.97</v>
      </c>
      <c r="DU105" s="31">
        <f t="shared" ca="1" si="49"/>
        <v>0</v>
      </c>
      <c r="DV105" s="31">
        <f t="shared" ca="1" si="49"/>
        <v>0</v>
      </c>
      <c r="DW105" s="31">
        <f t="shared" ca="1" si="49"/>
        <v>0</v>
      </c>
      <c r="DX105" s="31">
        <f t="shared" ca="1" si="49"/>
        <v>0</v>
      </c>
      <c r="DY105" s="31">
        <f t="shared" ca="1" si="49"/>
        <v>0</v>
      </c>
      <c r="DZ105" s="31">
        <f t="shared" ca="1" si="49"/>
        <v>0</v>
      </c>
      <c r="EA105" s="31">
        <f t="shared" ca="1" si="59"/>
        <v>0</v>
      </c>
      <c r="EB105" s="31">
        <f t="shared" ca="1" si="59"/>
        <v>0</v>
      </c>
      <c r="EC105" s="31">
        <f t="shared" ca="1" si="59"/>
        <v>-115.5</v>
      </c>
      <c r="ED105" s="31">
        <f t="shared" ca="1" si="59"/>
        <v>0</v>
      </c>
      <c r="EE105" s="31">
        <f t="shared" ca="1" si="59"/>
        <v>0</v>
      </c>
      <c r="EF105" s="31">
        <f t="shared" ca="1" si="59"/>
        <v>-60.27</v>
      </c>
      <c r="EG105" s="32">
        <f t="shared" ca="1" si="50"/>
        <v>0</v>
      </c>
      <c r="EH105" s="32">
        <f t="shared" ca="1" si="50"/>
        <v>0</v>
      </c>
      <c r="EI105" s="32">
        <f t="shared" ca="1" si="50"/>
        <v>0</v>
      </c>
      <c r="EJ105" s="32">
        <f t="shared" ca="1" si="50"/>
        <v>0</v>
      </c>
      <c r="EK105" s="32">
        <f t="shared" ca="1" si="50"/>
        <v>0</v>
      </c>
      <c r="EL105" s="32">
        <f t="shared" ca="1" si="50"/>
        <v>0</v>
      </c>
      <c r="EM105" s="32">
        <f t="shared" ca="1" si="60"/>
        <v>0</v>
      </c>
      <c r="EN105" s="32">
        <f t="shared" ca="1" si="60"/>
        <v>0</v>
      </c>
      <c r="EO105" s="32">
        <f t="shared" ca="1" si="60"/>
        <v>-546.31999999999994</v>
      </c>
      <c r="EP105" s="32">
        <f t="shared" ca="1" si="60"/>
        <v>0</v>
      </c>
      <c r="EQ105" s="32">
        <f t="shared" ca="1" si="60"/>
        <v>0</v>
      </c>
      <c r="ER105" s="32">
        <f t="shared" ca="1" si="60"/>
        <v>-290.69</v>
      </c>
    </row>
    <row r="106" spans="1:148" x14ac:dyDescent="0.25">
      <c r="A106" t="s">
        <v>468</v>
      </c>
      <c r="B106" s="1" t="s">
        <v>52</v>
      </c>
      <c r="C106" t="str">
        <f t="shared" ca="1" si="52"/>
        <v>RL1</v>
      </c>
      <c r="D106" t="str">
        <f t="shared" ca="1" si="53"/>
        <v>Rainbow Lake #1</v>
      </c>
      <c r="E106" s="51">
        <v>31368.0164</v>
      </c>
      <c r="F106" s="51">
        <v>26823.895</v>
      </c>
      <c r="G106" s="51">
        <v>27487.9094</v>
      </c>
      <c r="H106" s="51">
        <v>25054.324400000001</v>
      </c>
      <c r="I106" s="51">
        <v>22387.163400000001</v>
      </c>
      <c r="J106" s="51">
        <v>21764.605800000001</v>
      </c>
      <c r="K106" s="51">
        <v>22458.2582</v>
      </c>
      <c r="L106" s="51">
        <v>22489.216400000001</v>
      </c>
      <c r="M106" s="51">
        <v>25215.0514</v>
      </c>
      <c r="N106" s="51">
        <v>23608.030599999998</v>
      </c>
      <c r="O106" s="51">
        <v>27376.413400000001</v>
      </c>
      <c r="P106" s="51">
        <v>32618.411</v>
      </c>
      <c r="Q106" s="32">
        <v>1365197.13</v>
      </c>
      <c r="R106" s="32">
        <v>1183636.74</v>
      </c>
      <c r="S106" s="32">
        <v>981141.57</v>
      </c>
      <c r="T106" s="32">
        <v>1221562.03</v>
      </c>
      <c r="U106" s="32">
        <v>3282469.32</v>
      </c>
      <c r="V106" s="32">
        <v>1331706.6599999999</v>
      </c>
      <c r="W106" s="32">
        <v>928150.87</v>
      </c>
      <c r="X106" s="32">
        <v>897766.39</v>
      </c>
      <c r="Y106" s="32">
        <v>723808.3</v>
      </c>
      <c r="Z106" s="32">
        <v>723870.23</v>
      </c>
      <c r="AA106" s="32">
        <v>1377585.07</v>
      </c>
      <c r="AB106" s="32">
        <v>1920478.54</v>
      </c>
      <c r="AC106" s="2">
        <v>5.76</v>
      </c>
      <c r="AD106" s="2">
        <v>5.76</v>
      </c>
      <c r="AE106" s="2">
        <v>5.76</v>
      </c>
      <c r="AF106" s="2">
        <v>5.76</v>
      </c>
      <c r="AG106" s="2">
        <v>5.76</v>
      </c>
      <c r="AH106" s="2">
        <v>5.76</v>
      </c>
      <c r="AI106" s="2">
        <v>5.76</v>
      </c>
      <c r="AJ106" s="2">
        <v>5.76</v>
      </c>
      <c r="AK106" s="2">
        <v>5.76</v>
      </c>
      <c r="AL106" s="2">
        <v>5.76</v>
      </c>
      <c r="AM106" s="2">
        <v>5.76</v>
      </c>
      <c r="AN106" s="2">
        <v>5.76</v>
      </c>
      <c r="AO106" s="33">
        <v>78635.350000000006</v>
      </c>
      <c r="AP106" s="33">
        <v>68177.48</v>
      </c>
      <c r="AQ106" s="33">
        <v>56513.75</v>
      </c>
      <c r="AR106" s="33">
        <v>70361.97</v>
      </c>
      <c r="AS106" s="33">
        <v>189070.23</v>
      </c>
      <c r="AT106" s="33">
        <v>76706.3</v>
      </c>
      <c r="AU106" s="33">
        <v>53461.49</v>
      </c>
      <c r="AV106" s="33">
        <v>51711.34</v>
      </c>
      <c r="AW106" s="33">
        <v>41691.360000000001</v>
      </c>
      <c r="AX106" s="33">
        <v>41694.93</v>
      </c>
      <c r="AY106" s="33">
        <v>79348.899999999994</v>
      </c>
      <c r="AZ106" s="33">
        <v>110619.56</v>
      </c>
      <c r="BA106" s="31">
        <f t="shared" si="65"/>
        <v>-2047.8</v>
      </c>
      <c r="BB106" s="31">
        <f t="shared" si="65"/>
        <v>-1775.46</v>
      </c>
      <c r="BC106" s="31">
        <f t="shared" si="65"/>
        <v>-1471.71</v>
      </c>
      <c r="BD106" s="31">
        <f t="shared" si="63"/>
        <v>-977.25</v>
      </c>
      <c r="BE106" s="31">
        <f t="shared" si="63"/>
        <v>-2625.98</v>
      </c>
      <c r="BF106" s="31">
        <f t="shared" si="63"/>
        <v>-1065.3699999999999</v>
      </c>
      <c r="BG106" s="31">
        <f t="shared" si="54"/>
        <v>3526.97</v>
      </c>
      <c r="BH106" s="31">
        <f t="shared" si="54"/>
        <v>3411.51</v>
      </c>
      <c r="BI106" s="31">
        <f t="shared" si="54"/>
        <v>2750.47</v>
      </c>
      <c r="BJ106" s="31">
        <f t="shared" si="54"/>
        <v>3474.58</v>
      </c>
      <c r="BK106" s="31">
        <f t="shared" si="54"/>
        <v>6612.41</v>
      </c>
      <c r="BL106" s="31">
        <f t="shared" si="54"/>
        <v>9218.2999999999993</v>
      </c>
      <c r="BM106" s="6">
        <f t="shared" ca="1" si="57"/>
        <v>-0.1028</v>
      </c>
      <c r="BN106" s="6">
        <f t="shared" ca="1" si="57"/>
        <v>-0.1028</v>
      </c>
      <c r="BO106" s="6">
        <f t="shared" ca="1" si="57"/>
        <v>-0.1028</v>
      </c>
      <c r="BP106" s="6">
        <f t="shared" ca="1" si="57"/>
        <v>-0.1028</v>
      </c>
      <c r="BQ106" s="6">
        <f t="shared" ca="1" si="57"/>
        <v>-0.1028</v>
      </c>
      <c r="BR106" s="6">
        <f t="shared" ca="1" si="57"/>
        <v>-0.1028</v>
      </c>
      <c r="BS106" s="6">
        <f t="shared" ref="BS106:BX106" ca="1" si="67">VLOOKUP($C106,LossFactorLookup,3,FALSE)</f>
        <v>-0.1028</v>
      </c>
      <c r="BT106" s="6">
        <f t="shared" ca="1" si="67"/>
        <v>-0.1028</v>
      </c>
      <c r="BU106" s="6">
        <f t="shared" ca="1" si="67"/>
        <v>-0.1028</v>
      </c>
      <c r="BV106" s="6">
        <f t="shared" ca="1" si="67"/>
        <v>-0.1028</v>
      </c>
      <c r="BW106" s="6">
        <f t="shared" ca="1" si="67"/>
        <v>-0.1028</v>
      </c>
      <c r="BX106" s="6">
        <f t="shared" ca="1" si="67"/>
        <v>-0.1028</v>
      </c>
      <c r="BY106" s="31">
        <f t="shared" ca="1" si="61"/>
        <v>-140342.26</v>
      </c>
      <c r="BZ106" s="31">
        <f t="shared" ca="1" si="61"/>
        <v>-121677.86</v>
      </c>
      <c r="CA106" s="31">
        <f t="shared" ca="1" si="61"/>
        <v>-100861.35</v>
      </c>
      <c r="CB106" s="31">
        <f t="shared" ca="1" si="61"/>
        <v>-125576.58</v>
      </c>
      <c r="CC106" s="31">
        <f t="shared" ca="1" si="61"/>
        <v>-337437.85</v>
      </c>
      <c r="CD106" s="31">
        <f t="shared" ca="1" si="61"/>
        <v>-136899.44</v>
      </c>
      <c r="CE106" s="31">
        <f t="shared" ca="1" si="61"/>
        <v>-95413.91</v>
      </c>
      <c r="CF106" s="31">
        <f t="shared" ca="1" si="61"/>
        <v>-92290.38</v>
      </c>
      <c r="CG106" s="31">
        <f t="shared" ca="1" si="61"/>
        <v>-74407.490000000005</v>
      </c>
      <c r="CH106" s="31">
        <f t="shared" ca="1" si="61"/>
        <v>-74413.86</v>
      </c>
      <c r="CI106" s="31">
        <f t="shared" ca="1" si="61"/>
        <v>-141615.75</v>
      </c>
      <c r="CJ106" s="31">
        <f t="shared" ca="1" si="61"/>
        <v>-197425.19</v>
      </c>
      <c r="CK106" s="32">
        <f t="shared" ca="1" si="66"/>
        <v>2730.39</v>
      </c>
      <c r="CL106" s="32">
        <f t="shared" ca="1" si="66"/>
        <v>2367.27</v>
      </c>
      <c r="CM106" s="32">
        <f t="shared" ca="1" si="66"/>
        <v>1962.28</v>
      </c>
      <c r="CN106" s="32">
        <f t="shared" ca="1" si="64"/>
        <v>2443.12</v>
      </c>
      <c r="CO106" s="32">
        <f t="shared" ca="1" si="64"/>
        <v>6564.94</v>
      </c>
      <c r="CP106" s="32">
        <f t="shared" ca="1" si="64"/>
        <v>2663.41</v>
      </c>
      <c r="CQ106" s="32">
        <f t="shared" ca="1" si="55"/>
        <v>1856.3</v>
      </c>
      <c r="CR106" s="32">
        <f t="shared" ca="1" si="55"/>
        <v>1795.53</v>
      </c>
      <c r="CS106" s="32">
        <f t="shared" ca="1" si="55"/>
        <v>1447.62</v>
      </c>
      <c r="CT106" s="32">
        <f t="shared" ca="1" si="55"/>
        <v>1447.74</v>
      </c>
      <c r="CU106" s="32">
        <f t="shared" ca="1" si="55"/>
        <v>2755.17</v>
      </c>
      <c r="CV106" s="32">
        <f t="shared" ca="1" si="55"/>
        <v>3840.96</v>
      </c>
      <c r="CW106" s="31">
        <f t="shared" ca="1" si="62"/>
        <v>-214199.42</v>
      </c>
      <c r="CX106" s="31">
        <f t="shared" ca="1" si="62"/>
        <v>-185712.61000000002</v>
      </c>
      <c r="CY106" s="31">
        <f t="shared" ca="1" si="62"/>
        <v>-153941.11000000002</v>
      </c>
      <c r="CZ106" s="31">
        <f t="shared" ca="1" si="62"/>
        <v>-192518.18</v>
      </c>
      <c r="DA106" s="31">
        <f t="shared" ca="1" si="62"/>
        <v>-517317.16000000003</v>
      </c>
      <c r="DB106" s="31">
        <f t="shared" ca="1" si="62"/>
        <v>-209876.96000000002</v>
      </c>
      <c r="DC106" s="31">
        <f t="shared" ca="1" si="56"/>
        <v>-150546.07</v>
      </c>
      <c r="DD106" s="31">
        <f t="shared" ca="1" si="56"/>
        <v>-145617.70000000001</v>
      </c>
      <c r="DE106" s="31">
        <f t="shared" ca="1" si="56"/>
        <v>-117401.70000000001</v>
      </c>
      <c r="DF106" s="31">
        <f t="shared" ca="1" si="56"/>
        <v>-118135.62999999999</v>
      </c>
      <c r="DG106" s="31">
        <f t="shared" ca="1" si="56"/>
        <v>-224821.88999999998</v>
      </c>
      <c r="DH106" s="31">
        <f t="shared" ca="1" si="56"/>
        <v>-313422.09000000003</v>
      </c>
      <c r="DI106" s="32">
        <f t="shared" ca="1" si="48"/>
        <v>-10709.97</v>
      </c>
      <c r="DJ106" s="32">
        <f t="shared" ca="1" si="48"/>
        <v>-9285.6299999999992</v>
      </c>
      <c r="DK106" s="32">
        <f t="shared" ca="1" si="48"/>
        <v>-7697.06</v>
      </c>
      <c r="DL106" s="32">
        <f t="shared" ca="1" si="48"/>
        <v>-9625.91</v>
      </c>
      <c r="DM106" s="32">
        <f t="shared" ca="1" si="48"/>
        <v>-25865.86</v>
      </c>
      <c r="DN106" s="32">
        <f t="shared" ca="1" si="48"/>
        <v>-10493.85</v>
      </c>
      <c r="DO106" s="32">
        <f t="shared" ca="1" si="58"/>
        <v>-7527.3</v>
      </c>
      <c r="DP106" s="32">
        <f t="shared" ca="1" si="58"/>
        <v>-7280.89</v>
      </c>
      <c r="DQ106" s="32">
        <f t="shared" ca="1" si="58"/>
        <v>-5870.09</v>
      </c>
      <c r="DR106" s="32">
        <f t="shared" ca="1" si="58"/>
        <v>-5906.78</v>
      </c>
      <c r="DS106" s="32">
        <f t="shared" ca="1" si="58"/>
        <v>-11241.09</v>
      </c>
      <c r="DT106" s="32">
        <f t="shared" ca="1" si="58"/>
        <v>-15671.1</v>
      </c>
      <c r="DU106" s="31">
        <f t="shared" ca="1" si="49"/>
        <v>-63374.93</v>
      </c>
      <c r="DV106" s="31">
        <f t="shared" ca="1" si="49"/>
        <v>-54631.11</v>
      </c>
      <c r="DW106" s="31">
        <f t="shared" ca="1" si="49"/>
        <v>-45048.7</v>
      </c>
      <c r="DX106" s="31">
        <f t="shared" ca="1" si="49"/>
        <v>-56010.720000000001</v>
      </c>
      <c r="DY106" s="31">
        <f t="shared" ca="1" si="49"/>
        <v>-149656.48000000001</v>
      </c>
      <c r="DZ106" s="31">
        <f t="shared" ca="1" si="49"/>
        <v>-60359.53</v>
      </c>
      <c r="EA106" s="31">
        <f t="shared" ca="1" si="59"/>
        <v>-43017.87</v>
      </c>
      <c r="EB106" s="31">
        <f t="shared" ca="1" si="59"/>
        <v>-41300.42</v>
      </c>
      <c r="EC106" s="31">
        <f t="shared" ca="1" si="59"/>
        <v>-33048.46</v>
      </c>
      <c r="ED106" s="31">
        <f t="shared" ca="1" si="59"/>
        <v>-32988.04</v>
      </c>
      <c r="EE106" s="31">
        <f t="shared" ca="1" si="59"/>
        <v>-62253.87</v>
      </c>
      <c r="EF106" s="31">
        <f t="shared" ca="1" si="59"/>
        <v>-86079.12</v>
      </c>
      <c r="EG106" s="32">
        <f t="shared" ca="1" si="50"/>
        <v>-288284.32</v>
      </c>
      <c r="EH106" s="32">
        <f t="shared" ca="1" si="50"/>
        <v>-249629.35000000003</v>
      </c>
      <c r="EI106" s="32">
        <f t="shared" ca="1" si="50"/>
        <v>-206686.87</v>
      </c>
      <c r="EJ106" s="32">
        <f t="shared" ca="1" si="50"/>
        <v>-258154.81</v>
      </c>
      <c r="EK106" s="32">
        <f t="shared" ca="1" si="50"/>
        <v>-692839.5</v>
      </c>
      <c r="EL106" s="32">
        <f t="shared" ca="1" si="50"/>
        <v>-280730.34000000003</v>
      </c>
      <c r="EM106" s="32">
        <f t="shared" ca="1" si="60"/>
        <v>-201091.24</v>
      </c>
      <c r="EN106" s="32">
        <f t="shared" ca="1" si="60"/>
        <v>-194199.01</v>
      </c>
      <c r="EO106" s="32">
        <f t="shared" ca="1" si="60"/>
        <v>-156320.25</v>
      </c>
      <c r="EP106" s="32">
        <f t="shared" ca="1" si="60"/>
        <v>-157030.44999999998</v>
      </c>
      <c r="EQ106" s="32">
        <f t="shared" ca="1" si="60"/>
        <v>-298316.84999999998</v>
      </c>
      <c r="ER106" s="32">
        <f t="shared" ca="1" si="60"/>
        <v>-415172.31</v>
      </c>
    </row>
    <row r="107" spans="1:148" x14ac:dyDescent="0.25">
      <c r="A107" t="s">
        <v>440</v>
      </c>
      <c r="B107" s="1" t="s">
        <v>132</v>
      </c>
      <c r="C107" t="str">
        <f t="shared" ca="1" si="52"/>
        <v>RUN</v>
      </c>
      <c r="D107" t="str">
        <f t="shared" ca="1" si="53"/>
        <v>Rundle Hydro Facility</v>
      </c>
      <c r="E107" s="51">
        <v>6885.6696881999997</v>
      </c>
      <c r="F107" s="51">
        <v>5477.6524091000001</v>
      </c>
      <c r="G107" s="51">
        <v>5342.0198232000002</v>
      </c>
      <c r="H107" s="51">
        <v>3637.7280016</v>
      </c>
      <c r="I107" s="51">
        <v>4764.6278867999999</v>
      </c>
      <c r="J107" s="51">
        <v>3767.9609719</v>
      </c>
      <c r="K107" s="51">
        <v>3195.9338315</v>
      </c>
      <c r="L107" s="51">
        <v>2929.5944868000001</v>
      </c>
      <c r="M107" s="51">
        <v>3282.7168434</v>
      </c>
      <c r="N107" s="51">
        <v>4548.3106813000004</v>
      </c>
      <c r="O107" s="51">
        <v>6850.2708398000004</v>
      </c>
      <c r="P107" s="51">
        <v>6849.9286840000004</v>
      </c>
      <c r="Q107" s="32">
        <v>329280.96999999997</v>
      </c>
      <c r="R107" s="32">
        <v>267934.61</v>
      </c>
      <c r="S107" s="32">
        <v>231209.64</v>
      </c>
      <c r="T107" s="32">
        <v>215713.17</v>
      </c>
      <c r="U107" s="32">
        <v>980467.19</v>
      </c>
      <c r="V107" s="32">
        <v>319138.61</v>
      </c>
      <c r="W107" s="32">
        <v>163470.51</v>
      </c>
      <c r="X107" s="32">
        <v>147151.09</v>
      </c>
      <c r="Y107" s="32">
        <v>110108.51</v>
      </c>
      <c r="Z107" s="32">
        <v>163010.4</v>
      </c>
      <c r="AA107" s="32">
        <v>455315</v>
      </c>
      <c r="AB107" s="32">
        <v>514781.22</v>
      </c>
      <c r="AC107" s="2">
        <v>-1.31</v>
      </c>
      <c r="AD107" s="2">
        <v>-1.31</v>
      </c>
      <c r="AE107" s="2">
        <v>-1.31</v>
      </c>
      <c r="AF107" s="2">
        <v>-1.31</v>
      </c>
      <c r="AG107" s="2">
        <v>-1.31</v>
      </c>
      <c r="AH107" s="2">
        <v>-1.31</v>
      </c>
      <c r="AI107" s="2">
        <v>-1.31</v>
      </c>
      <c r="AJ107" s="2">
        <v>-1.31</v>
      </c>
      <c r="AK107" s="2">
        <v>-1.31</v>
      </c>
      <c r="AL107" s="2">
        <v>-1.31</v>
      </c>
      <c r="AM107" s="2">
        <v>-1.31</v>
      </c>
      <c r="AN107" s="2">
        <v>-1.31</v>
      </c>
      <c r="AO107" s="33">
        <v>-4313.58</v>
      </c>
      <c r="AP107" s="33">
        <v>-3509.94</v>
      </c>
      <c r="AQ107" s="33">
        <v>-3028.85</v>
      </c>
      <c r="AR107" s="33">
        <v>-2825.84</v>
      </c>
      <c r="AS107" s="33">
        <v>-12844.12</v>
      </c>
      <c r="AT107" s="33">
        <v>-4180.72</v>
      </c>
      <c r="AU107" s="33">
        <v>-2141.46</v>
      </c>
      <c r="AV107" s="33">
        <v>-1927.68</v>
      </c>
      <c r="AW107" s="33">
        <v>-1442.42</v>
      </c>
      <c r="AX107" s="33">
        <v>-2135.44</v>
      </c>
      <c r="AY107" s="33">
        <v>-5964.63</v>
      </c>
      <c r="AZ107" s="33">
        <v>-6743.63</v>
      </c>
      <c r="BA107" s="31">
        <f t="shared" si="65"/>
        <v>-493.92</v>
      </c>
      <c r="BB107" s="31">
        <f t="shared" si="65"/>
        <v>-401.9</v>
      </c>
      <c r="BC107" s="31">
        <f t="shared" si="65"/>
        <v>-346.81</v>
      </c>
      <c r="BD107" s="31">
        <f t="shared" si="63"/>
        <v>-172.57</v>
      </c>
      <c r="BE107" s="31">
        <f t="shared" si="63"/>
        <v>-784.37</v>
      </c>
      <c r="BF107" s="31">
        <f t="shared" si="63"/>
        <v>-255.31</v>
      </c>
      <c r="BG107" s="31">
        <f t="shared" si="54"/>
        <v>621.19000000000005</v>
      </c>
      <c r="BH107" s="31">
        <f t="shared" si="54"/>
        <v>559.16999999999996</v>
      </c>
      <c r="BI107" s="31">
        <f t="shared" si="54"/>
        <v>418.41</v>
      </c>
      <c r="BJ107" s="31">
        <f t="shared" si="54"/>
        <v>782.45</v>
      </c>
      <c r="BK107" s="31">
        <f t="shared" si="54"/>
        <v>2185.5100000000002</v>
      </c>
      <c r="BL107" s="31">
        <f t="shared" si="54"/>
        <v>2470.9499999999998</v>
      </c>
      <c r="BM107" s="6">
        <f t="shared" ref="BM107:BX122" ca="1" si="68">VLOOKUP($C107,LossFactorLookup,3,FALSE)</f>
        <v>-5.0799999999999998E-2</v>
      </c>
      <c r="BN107" s="6">
        <f t="shared" ca="1" si="68"/>
        <v>-5.0799999999999998E-2</v>
      </c>
      <c r="BO107" s="6">
        <f t="shared" ca="1" si="68"/>
        <v>-5.0799999999999998E-2</v>
      </c>
      <c r="BP107" s="6">
        <f t="shared" ca="1" si="68"/>
        <v>-5.0799999999999998E-2</v>
      </c>
      <c r="BQ107" s="6">
        <f t="shared" ca="1" si="68"/>
        <v>-5.0799999999999998E-2</v>
      </c>
      <c r="BR107" s="6">
        <f t="shared" ca="1" si="68"/>
        <v>-5.0799999999999998E-2</v>
      </c>
      <c r="BS107" s="6">
        <f t="shared" ca="1" si="68"/>
        <v>-5.0799999999999998E-2</v>
      </c>
      <c r="BT107" s="6">
        <f t="shared" ca="1" si="68"/>
        <v>-5.0799999999999998E-2</v>
      </c>
      <c r="BU107" s="6">
        <f t="shared" ca="1" si="68"/>
        <v>-5.0799999999999998E-2</v>
      </c>
      <c r="BV107" s="6">
        <f t="shared" ca="1" si="68"/>
        <v>-5.0799999999999998E-2</v>
      </c>
      <c r="BW107" s="6">
        <f t="shared" ca="1" si="68"/>
        <v>-5.0799999999999998E-2</v>
      </c>
      <c r="BX107" s="6">
        <f t="shared" ca="1" si="68"/>
        <v>-5.0799999999999998E-2</v>
      </c>
      <c r="BY107" s="31">
        <f t="shared" ca="1" si="61"/>
        <v>-16727.47</v>
      </c>
      <c r="BZ107" s="31">
        <f t="shared" ca="1" si="61"/>
        <v>-13611.08</v>
      </c>
      <c r="CA107" s="31">
        <f t="shared" ca="1" si="61"/>
        <v>-11745.45</v>
      </c>
      <c r="CB107" s="31">
        <f t="shared" ca="1" si="61"/>
        <v>-10958.23</v>
      </c>
      <c r="CC107" s="31">
        <f t="shared" ca="1" si="61"/>
        <v>-49807.73</v>
      </c>
      <c r="CD107" s="31">
        <f t="shared" ca="1" si="61"/>
        <v>-16212.24</v>
      </c>
      <c r="CE107" s="31">
        <f t="shared" ca="1" si="61"/>
        <v>-8304.2999999999993</v>
      </c>
      <c r="CF107" s="31">
        <f t="shared" ca="1" si="61"/>
        <v>-7475.28</v>
      </c>
      <c r="CG107" s="31">
        <f t="shared" ca="1" si="61"/>
        <v>-5593.51</v>
      </c>
      <c r="CH107" s="31">
        <f t="shared" ca="1" si="61"/>
        <v>-8280.93</v>
      </c>
      <c r="CI107" s="31">
        <f t="shared" ca="1" si="61"/>
        <v>-23130</v>
      </c>
      <c r="CJ107" s="31">
        <f t="shared" ca="1" si="61"/>
        <v>-26150.89</v>
      </c>
      <c r="CK107" s="32">
        <f t="shared" ca="1" si="66"/>
        <v>658.56</v>
      </c>
      <c r="CL107" s="32">
        <f t="shared" ca="1" si="66"/>
        <v>535.87</v>
      </c>
      <c r="CM107" s="32">
        <f t="shared" ca="1" si="66"/>
        <v>462.42</v>
      </c>
      <c r="CN107" s="32">
        <f t="shared" ca="1" si="64"/>
        <v>431.43</v>
      </c>
      <c r="CO107" s="32">
        <f t="shared" ca="1" si="64"/>
        <v>1960.93</v>
      </c>
      <c r="CP107" s="32">
        <f t="shared" ca="1" si="64"/>
        <v>638.28</v>
      </c>
      <c r="CQ107" s="32">
        <f t="shared" ca="1" si="55"/>
        <v>326.94</v>
      </c>
      <c r="CR107" s="32">
        <f t="shared" ca="1" si="55"/>
        <v>294.3</v>
      </c>
      <c r="CS107" s="32">
        <f t="shared" ca="1" si="55"/>
        <v>220.22</v>
      </c>
      <c r="CT107" s="32">
        <f t="shared" ca="1" si="55"/>
        <v>326.02</v>
      </c>
      <c r="CU107" s="32">
        <f t="shared" ca="1" si="55"/>
        <v>910.63</v>
      </c>
      <c r="CV107" s="32">
        <f t="shared" ca="1" si="55"/>
        <v>1029.56</v>
      </c>
      <c r="CW107" s="31">
        <f t="shared" ca="1" si="62"/>
        <v>-11261.410000000002</v>
      </c>
      <c r="CX107" s="31">
        <f t="shared" ca="1" si="62"/>
        <v>-9163.369999999999</v>
      </c>
      <c r="CY107" s="31">
        <f t="shared" ca="1" si="62"/>
        <v>-7907.37</v>
      </c>
      <c r="CZ107" s="31">
        <f t="shared" ca="1" si="62"/>
        <v>-7528.3899999999994</v>
      </c>
      <c r="DA107" s="31">
        <f t="shared" ca="1" si="62"/>
        <v>-34218.31</v>
      </c>
      <c r="DB107" s="31">
        <f t="shared" ca="1" si="62"/>
        <v>-11137.929999999998</v>
      </c>
      <c r="DC107" s="31">
        <f t="shared" ca="1" si="56"/>
        <v>-6457.09</v>
      </c>
      <c r="DD107" s="31">
        <f t="shared" ca="1" si="56"/>
        <v>-5812.4699999999993</v>
      </c>
      <c r="DE107" s="31">
        <f t="shared" ca="1" si="56"/>
        <v>-4349.28</v>
      </c>
      <c r="DF107" s="31">
        <f t="shared" ca="1" si="56"/>
        <v>-6601.9199999999992</v>
      </c>
      <c r="DG107" s="31">
        <f t="shared" ca="1" si="56"/>
        <v>-18440.25</v>
      </c>
      <c r="DH107" s="31">
        <f t="shared" ca="1" si="56"/>
        <v>-20848.649999999998</v>
      </c>
      <c r="DI107" s="32">
        <f t="shared" ca="1" si="48"/>
        <v>-563.07000000000005</v>
      </c>
      <c r="DJ107" s="32">
        <f t="shared" ca="1" si="48"/>
        <v>-458.17</v>
      </c>
      <c r="DK107" s="32">
        <f t="shared" ca="1" si="48"/>
        <v>-395.37</v>
      </c>
      <c r="DL107" s="32">
        <f t="shared" ca="1" si="48"/>
        <v>-376.42</v>
      </c>
      <c r="DM107" s="32">
        <f t="shared" ca="1" si="48"/>
        <v>-1710.92</v>
      </c>
      <c r="DN107" s="32">
        <f t="shared" ca="1" si="48"/>
        <v>-556.9</v>
      </c>
      <c r="DO107" s="32">
        <f t="shared" ca="1" si="58"/>
        <v>-322.85000000000002</v>
      </c>
      <c r="DP107" s="32">
        <f t="shared" ca="1" si="58"/>
        <v>-290.62</v>
      </c>
      <c r="DQ107" s="32">
        <f t="shared" ca="1" si="58"/>
        <v>-217.46</v>
      </c>
      <c r="DR107" s="32">
        <f t="shared" ca="1" si="58"/>
        <v>-330.1</v>
      </c>
      <c r="DS107" s="32">
        <f t="shared" ca="1" si="58"/>
        <v>-922.01</v>
      </c>
      <c r="DT107" s="32">
        <f t="shared" ca="1" si="58"/>
        <v>-1042.43</v>
      </c>
      <c r="DU107" s="31">
        <f t="shared" ca="1" si="49"/>
        <v>-3331.9</v>
      </c>
      <c r="DV107" s="31">
        <f t="shared" ca="1" si="49"/>
        <v>-2695.59</v>
      </c>
      <c r="DW107" s="31">
        <f t="shared" ca="1" si="49"/>
        <v>-2313.98</v>
      </c>
      <c r="DX107" s="31">
        <f t="shared" ca="1" si="49"/>
        <v>-2190.29</v>
      </c>
      <c r="DY107" s="31">
        <f t="shared" ca="1" si="49"/>
        <v>-9899.1299999999992</v>
      </c>
      <c r="DZ107" s="31">
        <f t="shared" ca="1" si="49"/>
        <v>-3203.21</v>
      </c>
      <c r="EA107" s="31">
        <f t="shared" ca="1" si="59"/>
        <v>-1845.08</v>
      </c>
      <c r="EB107" s="31">
        <f t="shared" ca="1" si="59"/>
        <v>-1648.55</v>
      </c>
      <c r="EC107" s="31">
        <f t="shared" ca="1" si="59"/>
        <v>-1224.32</v>
      </c>
      <c r="ED107" s="31">
        <f t="shared" ca="1" si="59"/>
        <v>-1843.51</v>
      </c>
      <c r="EE107" s="31">
        <f t="shared" ca="1" si="59"/>
        <v>-5106.16</v>
      </c>
      <c r="EF107" s="31">
        <f t="shared" ca="1" si="59"/>
        <v>-5725.93</v>
      </c>
      <c r="EG107" s="32">
        <f t="shared" ca="1" si="50"/>
        <v>-15156.380000000001</v>
      </c>
      <c r="EH107" s="32">
        <f t="shared" ca="1" si="50"/>
        <v>-12317.13</v>
      </c>
      <c r="EI107" s="32">
        <f t="shared" ca="1" si="50"/>
        <v>-10616.72</v>
      </c>
      <c r="EJ107" s="32">
        <f t="shared" ca="1" si="50"/>
        <v>-10095.099999999999</v>
      </c>
      <c r="EK107" s="32">
        <f t="shared" ca="1" si="50"/>
        <v>-45828.359999999993</v>
      </c>
      <c r="EL107" s="32">
        <f t="shared" ca="1" si="50"/>
        <v>-14898.039999999997</v>
      </c>
      <c r="EM107" s="32">
        <f t="shared" ca="1" si="60"/>
        <v>-8625.02</v>
      </c>
      <c r="EN107" s="32">
        <f t="shared" ca="1" si="60"/>
        <v>-7751.6399999999994</v>
      </c>
      <c r="EO107" s="32">
        <f t="shared" ca="1" si="60"/>
        <v>-5791.0599999999995</v>
      </c>
      <c r="EP107" s="32">
        <f t="shared" ca="1" si="60"/>
        <v>-8775.5299999999988</v>
      </c>
      <c r="EQ107" s="32">
        <f t="shared" ca="1" si="60"/>
        <v>-24468.42</v>
      </c>
      <c r="ER107" s="32">
        <f t="shared" ca="1" si="60"/>
        <v>-27617.01</v>
      </c>
    </row>
    <row r="108" spans="1:148" x14ac:dyDescent="0.25">
      <c r="A108" t="s">
        <v>471</v>
      </c>
      <c r="B108" s="1" t="s">
        <v>112</v>
      </c>
      <c r="C108" t="str">
        <f t="shared" ca="1" si="52"/>
        <v>SCL1</v>
      </c>
      <c r="D108" t="str">
        <f t="shared" ca="1" si="53"/>
        <v>Syncrude Industrial System</v>
      </c>
      <c r="E108" s="51">
        <v>6236.0079999999998</v>
      </c>
      <c r="F108" s="51">
        <v>5190.2560000000003</v>
      </c>
      <c r="G108" s="51">
        <v>27301.488000000001</v>
      </c>
      <c r="H108" s="51">
        <v>32967.811999999998</v>
      </c>
      <c r="I108" s="51">
        <v>23584.041300000001</v>
      </c>
      <c r="J108" s="51">
        <v>15042.9249</v>
      </c>
      <c r="K108" s="51">
        <v>12891.5689</v>
      </c>
      <c r="L108" s="51">
        <v>24244.896000000001</v>
      </c>
      <c r="M108" s="51">
        <v>27352.898000000001</v>
      </c>
      <c r="N108" s="51">
        <v>39262.26</v>
      </c>
      <c r="O108" s="51">
        <v>26723.823400000001</v>
      </c>
      <c r="P108" s="51">
        <v>32683.6963</v>
      </c>
      <c r="Q108" s="32">
        <v>254948.89</v>
      </c>
      <c r="R108" s="32">
        <v>170251.22</v>
      </c>
      <c r="S108" s="32">
        <v>895497.69</v>
      </c>
      <c r="T108" s="32">
        <v>1607234.51</v>
      </c>
      <c r="U108" s="32">
        <v>2164051.0299999998</v>
      </c>
      <c r="V108" s="32">
        <v>823846.55</v>
      </c>
      <c r="W108" s="32">
        <v>488157.49</v>
      </c>
      <c r="X108" s="32">
        <v>867326.54</v>
      </c>
      <c r="Y108" s="32">
        <v>767148.47</v>
      </c>
      <c r="Z108" s="32">
        <v>1231210.71</v>
      </c>
      <c r="AA108" s="32">
        <v>1337314.8899999999</v>
      </c>
      <c r="AB108" s="32">
        <v>1987765.54</v>
      </c>
      <c r="AC108" s="2">
        <v>6.03</v>
      </c>
      <c r="AD108" s="2">
        <v>6.03</v>
      </c>
      <c r="AE108" s="2">
        <v>6.03</v>
      </c>
      <c r="AF108" s="2">
        <v>6.03</v>
      </c>
      <c r="AG108" s="2">
        <v>6.03</v>
      </c>
      <c r="AH108" s="2">
        <v>6.03</v>
      </c>
      <c r="AI108" s="2">
        <v>6.03</v>
      </c>
      <c r="AJ108" s="2">
        <v>6.03</v>
      </c>
      <c r="AK108" s="2">
        <v>6.03</v>
      </c>
      <c r="AL108" s="2">
        <v>6.03</v>
      </c>
      <c r="AM108" s="2">
        <v>6.03</v>
      </c>
      <c r="AN108" s="2">
        <v>6.03</v>
      </c>
      <c r="AO108" s="33">
        <v>15373.42</v>
      </c>
      <c r="AP108" s="33">
        <v>10266.15</v>
      </c>
      <c r="AQ108" s="33">
        <v>53998.51</v>
      </c>
      <c r="AR108" s="33">
        <v>96916.24</v>
      </c>
      <c r="AS108" s="33">
        <v>130492.28</v>
      </c>
      <c r="AT108" s="33">
        <v>49677.95</v>
      </c>
      <c r="AU108" s="33">
        <v>29435.9</v>
      </c>
      <c r="AV108" s="33">
        <v>52299.79</v>
      </c>
      <c r="AW108" s="33">
        <v>46259.05</v>
      </c>
      <c r="AX108" s="33">
        <v>74242.009999999995</v>
      </c>
      <c r="AY108" s="33">
        <v>80640.09</v>
      </c>
      <c r="AZ108" s="33">
        <v>119862.26</v>
      </c>
      <c r="BA108" s="31">
        <f t="shared" si="65"/>
        <v>-382.42</v>
      </c>
      <c r="BB108" s="31">
        <f t="shared" si="65"/>
        <v>-255.38</v>
      </c>
      <c r="BC108" s="31">
        <f t="shared" si="65"/>
        <v>-1343.25</v>
      </c>
      <c r="BD108" s="31">
        <f t="shared" si="63"/>
        <v>-1285.79</v>
      </c>
      <c r="BE108" s="31">
        <f t="shared" si="63"/>
        <v>-1731.24</v>
      </c>
      <c r="BF108" s="31">
        <f t="shared" si="63"/>
        <v>-659.08</v>
      </c>
      <c r="BG108" s="31">
        <f t="shared" si="54"/>
        <v>1855</v>
      </c>
      <c r="BH108" s="31">
        <f t="shared" si="54"/>
        <v>3295.84</v>
      </c>
      <c r="BI108" s="31">
        <f t="shared" si="54"/>
        <v>2915.16</v>
      </c>
      <c r="BJ108" s="31">
        <f t="shared" si="54"/>
        <v>5909.81</v>
      </c>
      <c r="BK108" s="31">
        <f t="shared" si="54"/>
        <v>6419.11</v>
      </c>
      <c r="BL108" s="31">
        <f t="shared" si="54"/>
        <v>9541.27</v>
      </c>
      <c r="BM108" s="6">
        <f t="shared" ca="1" si="68"/>
        <v>7.6300000000000007E-2</v>
      </c>
      <c r="BN108" s="6">
        <f t="shared" ca="1" si="68"/>
        <v>7.6300000000000007E-2</v>
      </c>
      <c r="BO108" s="6">
        <f t="shared" ca="1" si="68"/>
        <v>7.6300000000000007E-2</v>
      </c>
      <c r="BP108" s="6">
        <f t="shared" ca="1" si="68"/>
        <v>7.6300000000000007E-2</v>
      </c>
      <c r="BQ108" s="6">
        <f t="shared" ca="1" si="68"/>
        <v>7.6300000000000007E-2</v>
      </c>
      <c r="BR108" s="6">
        <f t="shared" ca="1" si="68"/>
        <v>7.6300000000000007E-2</v>
      </c>
      <c r="BS108" s="6">
        <f t="shared" ca="1" si="68"/>
        <v>7.6300000000000007E-2</v>
      </c>
      <c r="BT108" s="6">
        <f t="shared" ca="1" si="68"/>
        <v>7.6300000000000007E-2</v>
      </c>
      <c r="BU108" s="6">
        <f t="shared" ca="1" si="68"/>
        <v>7.6300000000000007E-2</v>
      </c>
      <c r="BV108" s="6">
        <f t="shared" ca="1" si="68"/>
        <v>7.6300000000000007E-2</v>
      </c>
      <c r="BW108" s="6">
        <f t="shared" ca="1" si="68"/>
        <v>7.6300000000000007E-2</v>
      </c>
      <c r="BX108" s="6">
        <f t="shared" ca="1" si="68"/>
        <v>7.6300000000000007E-2</v>
      </c>
      <c r="BY108" s="31">
        <f t="shared" ca="1" si="61"/>
        <v>19452.599999999999</v>
      </c>
      <c r="BZ108" s="31">
        <f t="shared" ca="1" si="61"/>
        <v>12990.17</v>
      </c>
      <c r="CA108" s="31">
        <f t="shared" ca="1" si="61"/>
        <v>68326.47</v>
      </c>
      <c r="CB108" s="31">
        <f t="shared" ca="1" si="61"/>
        <v>122631.99</v>
      </c>
      <c r="CC108" s="31">
        <f t="shared" ca="1" si="61"/>
        <v>165117.09</v>
      </c>
      <c r="CD108" s="31">
        <f t="shared" ca="1" si="61"/>
        <v>62859.49</v>
      </c>
      <c r="CE108" s="31">
        <f t="shared" ca="1" si="61"/>
        <v>37246.42</v>
      </c>
      <c r="CF108" s="31">
        <f t="shared" ca="1" si="61"/>
        <v>66177.02</v>
      </c>
      <c r="CG108" s="31">
        <f t="shared" ca="1" si="61"/>
        <v>58533.43</v>
      </c>
      <c r="CH108" s="31">
        <f t="shared" ca="1" si="61"/>
        <v>93941.38</v>
      </c>
      <c r="CI108" s="31">
        <f t="shared" ca="1" si="61"/>
        <v>102037.13</v>
      </c>
      <c r="CJ108" s="31">
        <f t="shared" ca="1" si="61"/>
        <v>151666.51</v>
      </c>
      <c r="CK108" s="32">
        <f t="shared" ca="1" si="66"/>
        <v>509.9</v>
      </c>
      <c r="CL108" s="32">
        <f t="shared" ca="1" si="66"/>
        <v>340.5</v>
      </c>
      <c r="CM108" s="32">
        <f t="shared" ca="1" si="66"/>
        <v>1791</v>
      </c>
      <c r="CN108" s="32">
        <f t="shared" ca="1" si="64"/>
        <v>3214.47</v>
      </c>
      <c r="CO108" s="32">
        <f t="shared" ca="1" si="64"/>
        <v>4328.1000000000004</v>
      </c>
      <c r="CP108" s="32">
        <f t="shared" ca="1" si="64"/>
        <v>1647.69</v>
      </c>
      <c r="CQ108" s="32">
        <f t="shared" ca="1" si="55"/>
        <v>976.31</v>
      </c>
      <c r="CR108" s="32">
        <f t="shared" ca="1" si="55"/>
        <v>1734.65</v>
      </c>
      <c r="CS108" s="32">
        <f t="shared" ca="1" si="55"/>
        <v>1534.3</v>
      </c>
      <c r="CT108" s="32">
        <f t="shared" ca="1" si="55"/>
        <v>2462.42</v>
      </c>
      <c r="CU108" s="32">
        <f t="shared" ca="1" si="55"/>
        <v>2674.63</v>
      </c>
      <c r="CV108" s="32">
        <f t="shared" ca="1" si="55"/>
        <v>3975.53</v>
      </c>
      <c r="CW108" s="31">
        <f t="shared" ca="1" si="62"/>
        <v>4971.5</v>
      </c>
      <c r="CX108" s="31">
        <f t="shared" ca="1" si="62"/>
        <v>3319.9000000000005</v>
      </c>
      <c r="CY108" s="31">
        <f t="shared" ca="1" si="62"/>
        <v>17462.21</v>
      </c>
      <c r="CZ108" s="31">
        <f t="shared" ca="1" si="62"/>
        <v>30216.010000000002</v>
      </c>
      <c r="DA108" s="31">
        <f t="shared" ca="1" si="62"/>
        <v>40684.15</v>
      </c>
      <c r="DB108" s="31">
        <f t="shared" ca="1" si="62"/>
        <v>15488.310000000003</v>
      </c>
      <c r="DC108" s="31">
        <f t="shared" ca="1" si="56"/>
        <v>6931.8299999999945</v>
      </c>
      <c r="DD108" s="31">
        <f t="shared" ca="1" si="56"/>
        <v>12316.039999999997</v>
      </c>
      <c r="DE108" s="31">
        <f t="shared" ca="1" si="56"/>
        <v>10893.52</v>
      </c>
      <c r="DF108" s="31">
        <f t="shared" ca="1" si="56"/>
        <v>16251.980000000007</v>
      </c>
      <c r="DG108" s="31">
        <f t="shared" ca="1" si="56"/>
        <v>17652.560000000012</v>
      </c>
      <c r="DH108" s="31">
        <f t="shared" ca="1" si="56"/>
        <v>26238.510000000013</v>
      </c>
      <c r="DI108" s="32">
        <f t="shared" ca="1" si="48"/>
        <v>248.58</v>
      </c>
      <c r="DJ108" s="32">
        <f t="shared" ca="1" si="48"/>
        <v>166</v>
      </c>
      <c r="DK108" s="32">
        <f t="shared" ca="1" si="48"/>
        <v>873.11</v>
      </c>
      <c r="DL108" s="32">
        <f t="shared" ca="1" si="48"/>
        <v>1510.8</v>
      </c>
      <c r="DM108" s="32">
        <f t="shared" ca="1" si="48"/>
        <v>2034.21</v>
      </c>
      <c r="DN108" s="32">
        <f t="shared" ca="1" si="48"/>
        <v>774.42</v>
      </c>
      <c r="DO108" s="32">
        <f t="shared" ca="1" si="58"/>
        <v>346.59</v>
      </c>
      <c r="DP108" s="32">
        <f t="shared" ca="1" si="58"/>
        <v>615.79999999999995</v>
      </c>
      <c r="DQ108" s="32">
        <f t="shared" ca="1" si="58"/>
        <v>544.67999999999995</v>
      </c>
      <c r="DR108" s="32">
        <f t="shared" ca="1" si="58"/>
        <v>812.6</v>
      </c>
      <c r="DS108" s="32">
        <f t="shared" ca="1" si="58"/>
        <v>882.63</v>
      </c>
      <c r="DT108" s="32">
        <f t="shared" ca="1" si="58"/>
        <v>1311.93</v>
      </c>
      <c r="DU108" s="31">
        <f t="shared" ca="1" si="49"/>
        <v>1470.91</v>
      </c>
      <c r="DV108" s="31">
        <f t="shared" ca="1" si="49"/>
        <v>976.62</v>
      </c>
      <c r="DW108" s="31">
        <f t="shared" ca="1" si="49"/>
        <v>5110.07</v>
      </c>
      <c r="DX108" s="31">
        <f t="shared" ca="1" si="49"/>
        <v>8790.9599999999991</v>
      </c>
      <c r="DY108" s="31">
        <f t="shared" ca="1" si="49"/>
        <v>11769.66</v>
      </c>
      <c r="DZ108" s="31">
        <f t="shared" ca="1" si="49"/>
        <v>4454.3599999999997</v>
      </c>
      <c r="EA108" s="31">
        <f t="shared" ca="1" si="59"/>
        <v>1980.74</v>
      </c>
      <c r="EB108" s="31">
        <f t="shared" ca="1" si="59"/>
        <v>3493.1</v>
      </c>
      <c r="EC108" s="31">
        <f t="shared" ca="1" si="59"/>
        <v>3066.51</v>
      </c>
      <c r="ED108" s="31">
        <f t="shared" ca="1" si="59"/>
        <v>4538.18</v>
      </c>
      <c r="EE108" s="31">
        <f t="shared" ca="1" si="59"/>
        <v>4888.05</v>
      </c>
      <c r="EF108" s="31">
        <f t="shared" ca="1" si="59"/>
        <v>7206.22</v>
      </c>
      <c r="EG108" s="32">
        <f t="shared" ca="1" si="50"/>
        <v>6690.99</v>
      </c>
      <c r="EH108" s="32">
        <f t="shared" ca="1" si="50"/>
        <v>4462.5200000000004</v>
      </c>
      <c r="EI108" s="32">
        <f t="shared" ca="1" si="50"/>
        <v>23445.39</v>
      </c>
      <c r="EJ108" s="32">
        <f t="shared" ca="1" si="50"/>
        <v>40517.770000000004</v>
      </c>
      <c r="EK108" s="32">
        <f t="shared" ca="1" si="50"/>
        <v>54488.020000000004</v>
      </c>
      <c r="EL108" s="32">
        <f t="shared" ca="1" si="50"/>
        <v>20717.090000000004</v>
      </c>
      <c r="EM108" s="32">
        <f t="shared" ca="1" si="60"/>
        <v>9259.1599999999944</v>
      </c>
      <c r="EN108" s="32">
        <f t="shared" ca="1" si="60"/>
        <v>16424.939999999995</v>
      </c>
      <c r="EO108" s="32">
        <f t="shared" ca="1" si="60"/>
        <v>14504.710000000001</v>
      </c>
      <c r="EP108" s="32">
        <f t="shared" ca="1" si="60"/>
        <v>21602.760000000006</v>
      </c>
      <c r="EQ108" s="32">
        <f t="shared" ca="1" si="60"/>
        <v>23423.240000000013</v>
      </c>
      <c r="ER108" s="32">
        <f t="shared" ca="1" si="60"/>
        <v>34756.660000000011</v>
      </c>
    </row>
    <row r="109" spans="1:148" x14ac:dyDescent="0.25">
      <c r="A109" t="s">
        <v>472</v>
      </c>
      <c r="B109" s="1" t="s">
        <v>113</v>
      </c>
      <c r="C109" t="str">
        <f t="shared" ca="1" si="52"/>
        <v>SCR1</v>
      </c>
      <c r="D109" t="str">
        <f t="shared" ca="1" si="53"/>
        <v>Suncor Industrial System</v>
      </c>
      <c r="E109" s="51">
        <v>127212.6241</v>
      </c>
      <c r="F109" s="51">
        <v>101783.7262</v>
      </c>
      <c r="G109" s="51">
        <v>107026.9654</v>
      </c>
      <c r="H109" s="51">
        <v>78437.83</v>
      </c>
      <c r="I109" s="51">
        <v>102162.9457</v>
      </c>
      <c r="J109" s="51">
        <v>77927.387000000002</v>
      </c>
      <c r="K109" s="51">
        <v>62403.900699999998</v>
      </c>
      <c r="L109" s="51">
        <v>58946.496899999998</v>
      </c>
      <c r="M109" s="51">
        <v>72829.164000000004</v>
      </c>
      <c r="N109" s="51">
        <v>115280.5818</v>
      </c>
      <c r="O109" s="51">
        <v>96635.793900000004</v>
      </c>
      <c r="P109" s="51">
        <v>89550.551099999997</v>
      </c>
      <c r="Q109" s="32">
        <v>5590390.8700000001</v>
      </c>
      <c r="R109" s="32">
        <v>4469947.8600000003</v>
      </c>
      <c r="S109" s="32">
        <v>3857616.72</v>
      </c>
      <c r="T109" s="32">
        <v>3944379.86</v>
      </c>
      <c r="U109" s="32">
        <v>13155844.51</v>
      </c>
      <c r="V109" s="32">
        <v>5000887.96</v>
      </c>
      <c r="W109" s="32">
        <v>2846351.21</v>
      </c>
      <c r="X109" s="32">
        <v>2380461.42</v>
      </c>
      <c r="Y109" s="32">
        <v>2082873.92</v>
      </c>
      <c r="Z109" s="32">
        <v>3534710.27</v>
      </c>
      <c r="AA109" s="32">
        <v>4658481.72</v>
      </c>
      <c r="AB109" s="32">
        <v>4944044.79</v>
      </c>
      <c r="AC109" s="2">
        <v>6.21</v>
      </c>
      <c r="AD109" s="2">
        <v>6.21</v>
      </c>
      <c r="AE109" s="2">
        <v>6.21</v>
      </c>
      <c r="AF109" s="2">
        <v>6.21</v>
      </c>
      <c r="AG109" s="2">
        <v>6.21</v>
      </c>
      <c r="AH109" s="2">
        <v>6.21</v>
      </c>
      <c r="AI109" s="2">
        <v>6.21</v>
      </c>
      <c r="AJ109" s="2">
        <v>6.21</v>
      </c>
      <c r="AK109" s="2">
        <v>6.21</v>
      </c>
      <c r="AL109" s="2">
        <v>6.21</v>
      </c>
      <c r="AM109" s="2">
        <v>6.21</v>
      </c>
      <c r="AN109" s="2">
        <v>6.21</v>
      </c>
      <c r="AO109" s="33">
        <v>347163.27</v>
      </c>
      <c r="AP109" s="33">
        <v>277583.76</v>
      </c>
      <c r="AQ109" s="33">
        <v>239558</v>
      </c>
      <c r="AR109" s="33">
        <v>244945.99</v>
      </c>
      <c r="AS109" s="33">
        <v>816977.94</v>
      </c>
      <c r="AT109" s="33">
        <v>310555.14</v>
      </c>
      <c r="AU109" s="33">
        <v>176758.41</v>
      </c>
      <c r="AV109" s="33">
        <v>147826.65</v>
      </c>
      <c r="AW109" s="33">
        <v>129346.47</v>
      </c>
      <c r="AX109" s="33">
        <v>219505.51</v>
      </c>
      <c r="AY109" s="33">
        <v>289291.71999999997</v>
      </c>
      <c r="AZ109" s="33">
        <v>307025.18</v>
      </c>
      <c r="BA109" s="31">
        <f t="shared" si="65"/>
        <v>-8385.59</v>
      </c>
      <c r="BB109" s="31">
        <f t="shared" si="65"/>
        <v>-6704.92</v>
      </c>
      <c r="BC109" s="31">
        <f t="shared" si="65"/>
        <v>-5786.43</v>
      </c>
      <c r="BD109" s="31">
        <f t="shared" si="63"/>
        <v>-3155.5</v>
      </c>
      <c r="BE109" s="31">
        <f t="shared" si="63"/>
        <v>-10524.68</v>
      </c>
      <c r="BF109" s="31">
        <f t="shared" si="63"/>
        <v>-4000.71</v>
      </c>
      <c r="BG109" s="31">
        <f t="shared" si="54"/>
        <v>10816.13</v>
      </c>
      <c r="BH109" s="31">
        <f t="shared" si="54"/>
        <v>9045.75</v>
      </c>
      <c r="BI109" s="31">
        <f t="shared" si="54"/>
        <v>7914.92</v>
      </c>
      <c r="BJ109" s="31">
        <f t="shared" si="54"/>
        <v>16966.61</v>
      </c>
      <c r="BK109" s="31">
        <f t="shared" si="54"/>
        <v>22360.71</v>
      </c>
      <c r="BL109" s="31">
        <f t="shared" si="54"/>
        <v>23731.41</v>
      </c>
      <c r="BM109" s="6">
        <f t="shared" ca="1" si="68"/>
        <v>6.7900000000000002E-2</v>
      </c>
      <c r="BN109" s="6">
        <f t="shared" ca="1" si="68"/>
        <v>6.7900000000000002E-2</v>
      </c>
      <c r="BO109" s="6">
        <f t="shared" ca="1" si="68"/>
        <v>6.7900000000000002E-2</v>
      </c>
      <c r="BP109" s="6">
        <f t="shared" ca="1" si="68"/>
        <v>6.7900000000000002E-2</v>
      </c>
      <c r="BQ109" s="6">
        <f t="shared" ca="1" si="68"/>
        <v>6.7900000000000002E-2</v>
      </c>
      <c r="BR109" s="6">
        <f t="shared" ca="1" si="68"/>
        <v>6.7900000000000002E-2</v>
      </c>
      <c r="BS109" s="6">
        <f t="shared" ca="1" si="68"/>
        <v>6.7900000000000002E-2</v>
      </c>
      <c r="BT109" s="6">
        <f t="shared" ca="1" si="68"/>
        <v>6.7900000000000002E-2</v>
      </c>
      <c r="BU109" s="6">
        <f t="shared" ca="1" si="68"/>
        <v>6.7900000000000002E-2</v>
      </c>
      <c r="BV109" s="6">
        <f t="shared" ca="1" si="68"/>
        <v>6.7900000000000002E-2</v>
      </c>
      <c r="BW109" s="6">
        <f t="shared" ca="1" si="68"/>
        <v>6.7900000000000002E-2</v>
      </c>
      <c r="BX109" s="6">
        <f t="shared" ca="1" si="68"/>
        <v>6.7900000000000002E-2</v>
      </c>
      <c r="BY109" s="31">
        <f t="shared" ca="1" si="61"/>
        <v>379587.54</v>
      </c>
      <c r="BZ109" s="31">
        <f t="shared" ca="1" si="61"/>
        <v>303509.46000000002</v>
      </c>
      <c r="CA109" s="31">
        <f t="shared" ca="1" si="61"/>
        <v>261932.18</v>
      </c>
      <c r="CB109" s="31">
        <f t="shared" ca="1" si="61"/>
        <v>267823.39</v>
      </c>
      <c r="CC109" s="31">
        <f t="shared" ca="1" si="61"/>
        <v>893281.84</v>
      </c>
      <c r="CD109" s="31">
        <f t="shared" ca="1" si="61"/>
        <v>339560.29</v>
      </c>
      <c r="CE109" s="31">
        <f t="shared" ca="1" si="61"/>
        <v>193267.25</v>
      </c>
      <c r="CF109" s="31">
        <f t="shared" ca="1" si="61"/>
        <v>161633.32999999999</v>
      </c>
      <c r="CG109" s="31">
        <f t="shared" ca="1" si="61"/>
        <v>141427.14000000001</v>
      </c>
      <c r="CH109" s="31">
        <f t="shared" ca="1" si="61"/>
        <v>240006.83</v>
      </c>
      <c r="CI109" s="31">
        <f t="shared" ca="1" si="61"/>
        <v>316310.90999999997</v>
      </c>
      <c r="CJ109" s="31">
        <f t="shared" ca="1" si="61"/>
        <v>335700.64</v>
      </c>
      <c r="CK109" s="32">
        <f t="shared" ca="1" si="66"/>
        <v>11180.78</v>
      </c>
      <c r="CL109" s="32">
        <f t="shared" ca="1" si="66"/>
        <v>8939.9</v>
      </c>
      <c r="CM109" s="32">
        <f t="shared" ca="1" si="66"/>
        <v>7715.23</v>
      </c>
      <c r="CN109" s="32">
        <f t="shared" ca="1" si="64"/>
        <v>7888.76</v>
      </c>
      <c r="CO109" s="32">
        <f t="shared" ca="1" si="64"/>
        <v>26311.69</v>
      </c>
      <c r="CP109" s="32">
        <f t="shared" ca="1" si="64"/>
        <v>10001.780000000001</v>
      </c>
      <c r="CQ109" s="32">
        <f t="shared" ca="1" si="55"/>
        <v>5692.7</v>
      </c>
      <c r="CR109" s="32">
        <f t="shared" ca="1" si="55"/>
        <v>4760.92</v>
      </c>
      <c r="CS109" s="32">
        <f t="shared" ca="1" si="55"/>
        <v>4165.75</v>
      </c>
      <c r="CT109" s="32">
        <f t="shared" ca="1" si="55"/>
        <v>7069.42</v>
      </c>
      <c r="CU109" s="32">
        <f t="shared" ca="1" si="55"/>
        <v>9316.9599999999991</v>
      </c>
      <c r="CV109" s="32">
        <f t="shared" ca="1" si="55"/>
        <v>9888.09</v>
      </c>
      <c r="CW109" s="31">
        <f t="shared" ca="1" si="62"/>
        <v>51990.639999999985</v>
      </c>
      <c r="CX109" s="31">
        <f t="shared" ca="1" si="62"/>
        <v>41570.520000000033</v>
      </c>
      <c r="CY109" s="31">
        <f t="shared" ca="1" si="62"/>
        <v>35875.839999999975</v>
      </c>
      <c r="CZ109" s="31">
        <f t="shared" ca="1" si="62"/>
        <v>33921.660000000033</v>
      </c>
      <c r="DA109" s="31">
        <f t="shared" ca="1" si="62"/>
        <v>113140.26999999996</v>
      </c>
      <c r="DB109" s="31">
        <f t="shared" ca="1" si="62"/>
        <v>43007.639999999992</v>
      </c>
      <c r="DC109" s="31">
        <f t="shared" ca="1" si="56"/>
        <v>11385.410000000009</v>
      </c>
      <c r="DD109" s="31">
        <f t="shared" ca="1" si="56"/>
        <v>9521.8500000000058</v>
      </c>
      <c r="DE109" s="31">
        <f t="shared" ca="1" si="56"/>
        <v>8331.5000000000127</v>
      </c>
      <c r="DF109" s="31">
        <f t="shared" ca="1" si="56"/>
        <v>10604.12999999999</v>
      </c>
      <c r="DG109" s="31">
        <f t="shared" ca="1" si="56"/>
        <v>13975.440000000024</v>
      </c>
      <c r="DH109" s="31">
        <f t="shared" ca="1" si="56"/>
        <v>14832.140000000047</v>
      </c>
      <c r="DI109" s="32">
        <f t="shared" ca="1" si="48"/>
        <v>2599.5300000000002</v>
      </c>
      <c r="DJ109" s="32">
        <f t="shared" ca="1" si="48"/>
        <v>2078.5300000000002</v>
      </c>
      <c r="DK109" s="32">
        <f t="shared" ca="1" si="48"/>
        <v>1793.79</v>
      </c>
      <c r="DL109" s="32">
        <f t="shared" ca="1" si="48"/>
        <v>1696.08</v>
      </c>
      <c r="DM109" s="32">
        <f t="shared" ca="1" si="48"/>
        <v>5657.01</v>
      </c>
      <c r="DN109" s="32">
        <f t="shared" ca="1" si="48"/>
        <v>2150.38</v>
      </c>
      <c r="DO109" s="32">
        <f t="shared" ca="1" si="58"/>
        <v>569.27</v>
      </c>
      <c r="DP109" s="32">
        <f t="shared" ca="1" si="58"/>
        <v>476.09</v>
      </c>
      <c r="DQ109" s="32">
        <f t="shared" ca="1" si="58"/>
        <v>416.58</v>
      </c>
      <c r="DR109" s="32">
        <f t="shared" ca="1" si="58"/>
        <v>530.21</v>
      </c>
      <c r="DS109" s="32">
        <f t="shared" ca="1" si="58"/>
        <v>698.77</v>
      </c>
      <c r="DT109" s="32">
        <f t="shared" ca="1" si="58"/>
        <v>741.61</v>
      </c>
      <c r="DU109" s="31">
        <f t="shared" ca="1" si="49"/>
        <v>15382.41</v>
      </c>
      <c r="DV109" s="31">
        <f t="shared" ca="1" si="49"/>
        <v>12228.81</v>
      </c>
      <c r="DW109" s="31">
        <f t="shared" ca="1" si="49"/>
        <v>10498.56</v>
      </c>
      <c r="DX109" s="31">
        <f t="shared" ca="1" si="49"/>
        <v>9869.08</v>
      </c>
      <c r="DY109" s="31">
        <f t="shared" ca="1" si="49"/>
        <v>32730.74</v>
      </c>
      <c r="DZ109" s="31">
        <f t="shared" ca="1" si="49"/>
        <v>12368.78</v>
      </c>
      <c r="EA109" s="31">
        <f t="shared" ca="1" si="59"/>
        <v>3253.33</v>
      </c>
      <c r="EB109" s="31">
        <f t="shared" ca="1" si="59"/>
        <v>2700.61</v>
      </c>
      <c r="EC109" s="31">
        <f t="shared" ca="1" si="59"/>
        <v>2345.31</v>
      </c>
      <c r="ED109" s="31">
        <f t="shared" ca="1" si="59"/>
        <v>2961.08</v>
      </c>
      <c r="EE109" s="31">
        <f t="shared" ca="1" si="59"/>
        <v>3869.84</v>
      </c>
      <c r="EF109" s="31">
        <f t="shared" ca="1" si="59"/>
        <v>4073.54</v>
      </c>
      <c r="EG109" s="32">
        <f t="shared" ca="1" si="50"/>
        <v>69972.579999999987</v>
      </c>
      <c r="EH109" s="32">
        <f t="shared" ca="1" si="50"/>
        <v>55877.86000000003</v>
      </c>
      <c r="EI109" s="32">
        <f t="shared" ca="1" si="50"/>
        <v>48168.189999999973</v>
      </c>
      <c r="EJ109" s="32">
        <f t="shared" ca="1" si="50"/>
        <v>45486.820000000036</v>
      </c>
      <c r="EK109" s="32">
        <f t="shared" ca="1" si="50"/>
        <v>151528.01999999996</v>
      </c>
      <c r="EL109" s="32">
        <f t="shared" ca="1" si="50"/>
        <v>57526.799999999988</v>
      </c>
      <c r="EM109" s="32">
        <f t="shared" ca="1" si="60"/>
        <v>15208.010000000009</v>
      </c>
      <c r="EN109" s="32">
        <f t="shared" ca="1" si="60"/>
        <v>12698.550000000007</v>
      </c>
      <c r="EO109" s="32">
        <f t="shared" ca="1" si="60"/>
        <v>11093.390000000012</v>
      </c>
      <c r="EP109" s="32">
        <f t="shared" ca="1" si="60"/>
        <v>14095.419999999989</v>
      </c>
      <c r="EQ109" s="32">
        <f t="shared" ca="1" si="60"/>
        <v>18544.050000000025</v>
      </c>
      <c r="ER109" s="32">
        <f t="shared" ca="1" si="60"/>
        <v>19647.290000000048</v>
      </c>
    </row>
    <row r="110" spans="1:148" x14ac:dyDescent="0.25">
      <c r="A110" t="s">
        <v>473</v>
      </c>
      <c r="B110" s="1" t="s">
        <v>114</v>
      </c>
      <c r="C110" t="str">
        <f t="shared" ca="1" si="52"/>
        <v>SCR2</v>
      </c>
      <c r="D110" t="str">
        <f t="shared" ca="1" si="53"/>
        <v>Magrath Wind Facility</v>
      </c>
      <c r="E110" s="51">
        <v>6920.2969999999996</v>
      </c>
      <c r="F110" s="51">
        <v>5899.5937000000004</v>
      </c>
      <c r="G110" s="51">
        <v>9867.5313000000006</v>
      </c>
      <c r="H110" s="51">
        <v>9185.9256000000005</v>
      </c>
      <c r="I110" s="51">
        <v>6442.8804</v>
      </c>
      <c r="J110" s="51">
        <v>6586.0604999999996</v>
      </c>
      <c r="K110" s="51">
        <v>6016.7344000000003</v>
      </c>
      <c r="L110" s="51">
        <v>5031.6611000000003</v>
      </c>
      <c r="M110" s="51">
        <v>5051.7793000000001</v>
      </c>
      <c r="N110" s="51">
        <v>7499.7440999999999</v>
      </c>
      <c r="O110" s="51">
        <v>8727.9501</v>
      </c>
      <c r="P110" s="51">
        <v>7498.9381000000003</v>
      </c>
      <c r="Q110" s="32">
        <v>273599.69</v>
      </c>
      <c r="R110" s="32">
        <v>249258.99</v>
      </c>
      <c r="S110" s="32">
        <v>286389.13</v>
      </c>
      <c r="T110" s="32">
        <v>414938.89</v>
      </c>
      <c r="U110" s="32">
        <v>457744.08</v>
      </c>
      <c r="V110" s="32">
        <v>255128.07</v>
      </c>
      <c r="W110" s="32">
        <v>187353.63</v>
      </c>
      <c r="X110" s="32">
        <v>170330.31</v>
      </c>
      <c r="Y110" s="32">
        <v>128061.88</v>
      </c>
      <c r="Z110" s="32">
        <v>215172.73</v>
      </c>
      <c r="AA110" s="32">
        <v>280373.36</v>
      </c>
      <c r="AB110" s="32">
        <v>409416.47</v>
      </c>
      <c r="AC110" s="2">
        <v>1.06</v>
      </c>
      <c r="AD110" s="2">
        <v>1.06</v>
      </c>
      <c r="AE110" s="2">
        <v>1.06</v>
      </c>
      <c r="AF110" s="2">
        <v>1.06</v>
      </c>
      <c r="AG110" s="2">
        <v>1.06</v>
      </c>
      <c r="AH110" s="2">
        <v>1.06</v>
      </c>
      <c r="AI110" s="2">
        <v>1.06</v>
      </c>
      <c r="AJ110" s="2">
        <v>1.06</v>
      </c>
      <c r="AK110" s="2">
        <v>1.06</v>
      </c>
      <c r="AL110" s="2">
        <v>1.06</v>
      </c>
      <c r="AM110" s="2">
        <v>1.06</v>
      </c>
      <c r="AN110" s="2">
        <v>1.06</v>
      </c>
      <c r="AO110" s="33">
        <v>2900.16</v>
      </c>
      <c r="AP110" s="33">
        <v>2642.15</v>
      </c>
      <c r="AQ110" s="33">
        <v>3035.72</v>
      </c>
      <c r="AR110" s="33">
        <v>4398.3500000000004</v>
      </c>
      <c r="AS110" s="33">
        <v>4852.09</v>
      </c>
      <c r="AT110" s="33">
        <v>2704.36</v>
      </c>
      <c r="AU110" s="33">
        <v>1985.95</v>
      </c>
      <c r="AV110" s="33">
        <v>1805.5</v>
      </c>
      <c r="AW110" s="33">
        <v>1357.46</v>
      </c>
      <c r="AX110" s="33">
        <v>2280.83</v>
      </c>
      <c r="AY110" s="33">
        <v>2971.96</v>
      </c>
      <c r="AZ110" s="33">
        <v>4339.8100000000004</v>
      </c>
      <c r="BA110" s="31">
        <f t="shared" si="65"/>
        <v>-410.4</v>
      </c>
      <c r="BB110" s="31">
        <f t="shared" si="65"/>
        <v>-373.89</v>
      </c>
      <c r="BC110" s="31">
        <f t="shared" si="65"/>
        <v>-429.58</v>
      </c>
      <c r="BD110" s="31">
        <f t="shared" si="63"/>
        <v>-331.95</v>
      </c>
      <c r="BE110" s="31">
        <f t="shared" si="63"/>
        <v>-366.2</v>
      </c>
      <c r="BF110" s="31">
        <f t="shared" si="63"/>
        <v>-204.1</v>
      </c>
      <c r="BG110" s="31">
        <f t="shared" si="54"/>
        <v>711.94</v>
      </c>
      <c r="BH110" s="31">
        <f t="shared" si="54"/>
        <v>647.26</v>
      </c>
      <c r="BI110" s="31">
        <f t="shared" si="54"/>
        <v>486.64</v>
      </c>
      <c r="BJ110" s="31">
        <f t="shared" si="54"/>
        <v>1032.83</v>
      </c>
      <c r="BK110" s="31">
        <f t="shared" si="54"/>
        <v>1345.79</v>
      </c>
      <c r="BL110" s="31">
        <f t="shared" si="54"/>
        <v>1965.2</v>
      </c>
      <c r="BM110" s="6">
        <f t="shared" ca="1" si="68"/>
        <v>-1.54E-2</v>
      </c>
      <c r="BN110" s="6">
        <f t="shared" ca="1" si="68"/>
        <v>-1.54E-2</v>
      </c>
      <c r="BO110" s="6">
        <f t="shared" ca="1" si="68"/>
        <v>-1.54E-2</v>
      </c>
      <c r="BP110" s="6">
        <f t="shared" ca="1" si="68"/>
        <v>-1.54E-2</v>
      </c>
      <c r="BQ110" s="6">
        <f t="shared" ca="1" si="68"/>
        <v>-1.54E-2</v>
      </c>
      <c r="BR110" s="6">
        <f t="shared" ca="1" si="68"/>
        <v>-1.54E-2</v>
      </c>
      <c r="BS110" s="6">
        <f t="shared" ca="1" si="68"/>
        <v>-1.54E-2</v>
      </c>
      <c r="BT110" s="6">
        <f t="shared" ca="1" si="68"/>
        <v>-1.54E-2</v>
      </c>
      <c r="BU110" s="6">
        <f t="shared" ca="1" si="68"/>
        <v>-1.54E-2</v>
      </c>
      <c r="BV110" s="6">
        <f t="shared" ca="1" si="68"/>
        <v>-1.54E-2</v>
      </c>
      <c r="BW110" s="6">
        <f t="shared" ca="1" si="68"/>
        <v>-1.54E-2</v>
      </c>
      <c r="BX110" s="6">
        <f t="shared" ca="1" si="68"/>
        <v>-1.54E-2</v>
      </c>
      <c r="BY110" s="31">
        <f t="shared" ca="1" si="61"/>
        <v>-4213.4399999999996</v>
      </c>
      <c r="BZ110" s="31">
        <f t="shared" ca="1" si="61"/>
        <v>-3838.59</v>
      </c>
      <c r="CA110" s="31">
        <f t="shared" ca="1" si="61"/>
        <v>-4410.3900000000003</v>
      </c>
      <c r="CB110" s="31">
        <f t="shared" ca="1" si="61"/>
        <v>-6390.06</v>
      </c>
      <c r="CC110" s="31">
        <f t="shared" ca="1" si="61"/>
        <v>-7049.26</v>
      </c>
      <c r="CD110" s="31">
        <f t="shared" ca="1" si="61"/>
        <v>-3928.97</v>
      </c>
      <c r="CE110" s="31">
        <f t="shared" ca="1" si="61"/>
        <v>-2885.25</v>
      </c>
      <c r="CF110" s="31">
        <f t="shared" ca="1" si="61"/>
        <v>-2623.09</v>
      </c>
      <c r="CG110" s="31">
        <f t="shared" ca="1" si="61"/>
        <v>-1972.15</v>
      </c>
      <c r="CH110" s="31">
        <f t="shared" ca="1" si="61"/>
        <v>-3313.66</v>
      </c>
      <c r="CI110" s="31">
        <f t="shared" ca="1" si="61"/>
        <v>-4317.75</v>
      </c>
      <c r="CJ110" s="31">
        <f t="shared" ca="1" si="61"/>
        <v>-6305.01</v>
      </c>
      <c r="CK110" s="32">
        <f t="shared" ca="1" si="66"/>
        <v>547.20000000000005</v>
      </c>
      <c r="CL110" s="32">
        <f t="shared" ca="1" si="66"/>
        <v>498.52</v>
      </c>
      <c r="CM110" s="32">
        <f t="shared" ca="1" si="66"/>
        <v>572.78</v>
      </c>
      <c r="CN110" s="32">
        <f t="shared" ca="1" si="64"/>
        <v>829.88</v>
      </c>
      <c r="CO110" s="32">
        <f t="shared" ca="1" si="64"/>
        <v>915.49</v>
      </c>
      <c r="CP110" s="32">
        <f t="shared" ca="1" si="64"/>
        <v>510.26</v>
      </c>
      <c r="CQ110" s="32">
        <f t="shared" ca="1" si="55"/>
        <v>374.71</v>
      </c>
      <c r="CR110" s="32">
        <f t="shared" ca="1" si="55"/>
        <v>340.66</v>
      </c>
      <c r="CS110" s="32">
        <f t="shared" ca="1" si="55"/>
        <v>256.12</v>
      </c>
      <c r="CT110" s="32">
        <f t="shared" ca="1" si="55"/>
        <v>430.35</v>
      </c>
      <c r="CU110" s="32">
        <f t="shared" ca="1" si="55"/>
        <v>560.75</v>
      </c>
      <c r="CV110" s="32">
        <f t="shared" ca="1" si="55"/>
        <v>818.83</v>
      </c>
      <c r="CW110" s="31">
        <f t="shared" ca="1" si="62"/>
        <v>-6156</v>
      </c>
      <c r="CX110" s="31">
        <f t="shared" ca="1" si="62"/>
        <v>-5608.33</v>
      </c>
      <c r="CY110" s="31">
        <f t="shared" ca="1" si="62"/>
        <v>-6443.75</v>
      </c>
      <c r="CZ110" s="31">
        <f t="shared" ca="1" si="62"/>
        <v>-9626.58</v>
      </c>
      <c r="DA110" s="31">
        <f t="shared" ca="1" si="62"/>
        <v>-10619.66</v>
      </c>
      <c r="DB110" s="31">
        <f t="shared" ca="1" si="62"/>
        <v>-5918.9699999999993</v>
      </c>
      <c r="DC110" s="31">
        <f t="shared" ca="1" si="56"/>
        <v>-5208.43</v>
      </c>
      <c r="DD110" s="31">
        <f t="shared" ca="1" si="56"/>
        <v>-4735.1900000000005</v>
      </c>
      <c r="DE110" s="31">
        <f t="shared" ca="1" si="56"/>
        <v>-3560.13</v>
      </c>
      <c r="DF110" s="31">
        <f t="shared" ca="1" si="56"/>
        <v>-6196.9699999999993</v>
      </c>
      <c r="DG110" s="31">
        <f t="shared" ca="1" si="56"/>
        <v>-8074.75</v>
      </c>
      <c r="DH110" s="31">
        <f t="shared" ca="1" si="56"/>
        <v>-11791.190000000002</v>
      </c>
      <c r="DI110" s="32">
        <f t="shared" ca="1" si="48"/>
        <v>-307.8</v>
      </c>
      <c r="DJ110" s="32">
        <f t="shared" ca="1" si="48"/>
        <v>-280.42</v>
      </c>
      <c r="DK110" s="32">
        <f t="shared" ca="1" si="48"/>
        <v>-322.19</v>
      </c>
      <c r="DL110" s="32">
        <f t="shared" ca="1" si="48"/>
        <v>-481.33</v>
      </c>
      <c r="DM110" s="32">
        <f t="shared" ca="1" si="48"/>
        <v>-530.98</v>
      </c>
      <c r="DN110" s="32">
        <f t="shared" ca="1" si="48"/>
        <v>-295.95</v>
      </c>
      <c r="DO110" s="32">
        <f t="shared" ca="1" si="58"/>
        <v>-260.42</v>
      </c>
      <c r="DP110" s="32">
        <f t="shared" ca="1" si="58"/>
        <v>-236.76</v>
      </c>
      <c r="DQ110" s="32">
        <f t="shared" ca="1" si="58"/>
        <v>-178.01</v>
      </c>
      <c r="DR110" s="32">
        <f t="shared" ca="1" si="58"/>
        <v>-309.85000000000002</v>
      </c>
      <c r="DS110" s="32">
        <f t="shared" ca="1" si="58"/>
        <v>-403.74</v>
      </c>
      <c r="DT110" s="32">
        <f t="shared" ca="1" si="58"/>
        <v>-589.55999999999995</v>
      </c>
      <c r="DU110" s="31">
        <f t="shared" ca="1" si="49"/>
        <v>-1821.37</v>
      </c>
      <c r="DV110" s="31">
        <f t="shared" ca="1" si="49"/>
        <v>-1649.8</v>
      </c>
      <c r="DW110" s="31">
        <f t="shared" ca="1" si="49"/>
        <v>-1885.67</v>
      </c>
      <c r="DX110" s="31">
        <f t="shared" ca="1" si="49"/>
        <v>-2800.73</v>
      </c>
      <c r="DY110" s="31">
        <f t="shared" ca="1" si="49"/>
        <v>-3072.2</v>
      </c>
      <c r="DZ110" s="31">
        <f t="shared" ca="1" si="49"/>
        <v>-1702.27</v>
      </c>
      <c r="EA110" s="31">
        <f t="shared" ca="1" si="59"/>
        <v>-1488.29</v>
      </c>
      <c r="EB110" s="31">
        <f t="shared" ca="1" si="59"/>
        <v>-1343.01</v>
      </c>
      <c r="EC110" s="31">
        <f t="shared" ca="1" si="59"/>
        <v>-1002.17</v>
      </c>
      <c r="ED110" s="31">
        <f t="shared" ca="1" si="59"/>
        <v>-1730.43</v>
      </c>
      <c r="EE110" s="31">
        <f t="shared" ca="1" si="59"/>
        <v>-2235.92</v>
      </c>
      <c r="EF110" s="31">
        <f t="shared" ca="1" si="59"/>
        <v>-3238.37</v>
      </c>
      <c r="EG110" s="32">
        <f t="shared" ca="1" si="50"/>
        <v>-8285.17</v>
      </c>
      <c r="EH110" s="32">
        <f t="shared" ca="1" si="50"/>
        <v>-7538.55</v>
      </c>
      <c r="EI110" s="32">
        <f t="shared" ca="1" si="50"/>
        <v>-8651.61</v>
      </c>
      <c r="EJ110" s="32">
        <f t="shared" ca="1" si="50"/>
        <v>-12908.64</v>
      </c>
      <c r="EK110" s="32">
        <f t="shared" ca="1" si="50"/>
        <v>-14222.84</v>
      </c>
      <c r="EL110" s="32">
        <f t="shared" ca="1" si="50"/>
        <v>-7917.1899999999987</v>
      </c>
      <c r="EM110" s="32">
        <f t="shared" ca="1" si="60"/>
        <v>-6957.14</v>
      </c>
      <c r="EN110" s="32">
        <f t="shared" ca="1" si="60"/>
        <v>-6314.9600000000009</v>
      </c>
      <c r="EO110" s="32">
        <f t="shared" ca="1" si="60"/>
        <v>-4740.3100000000004</v>
      </c>
      <c r="EP110" s="32">
        <f t="shared" ca="1" si="60"/>
        <v>-8237.25</v>
      </c>
      <c r="EQ110" s="32">
        <f t="shared" ca="1" si="60"/>
        <v>-10714.41</v>
      </c>
      <c r="ER110" s="32">
        <f t="shared" ca="1" si="60"/>
        <v>-15619.120000000003</v>
      </c>
    </row>
    <row r="111" spans="1:148" x14ac:dyDescent="0.25">
      <c r="A111" t="s">
        <v>473</v>
      </c>
      <c r="B111" s="1" t="s">
        <v>115</v>
      </c>
      <c r="C111" t="str">
        <f t="shared" ca="1" si="52"/>
        <v>SCR3</v>
      </c>
      <c r="D111" t="str">
        <f t="shared" ca="1" si="53"/>
        <v>Chin Chute Wind Facility</v>
      </c>
      <c r="E111" s="51">
        <v>8523.8852999999999</v>
      </c>
      <c r="F111" s="51">
        <v>4865.8995999999997</v>
      </c>
      <c r="G111" s="51">
        <v>11758.065699999999</v>
      </c>
      <c r="H111" s="51">
        <v>9926.9704000000002</v>
      </c>
      <c r="I111" s="51">
        <v>7467.5279</v>
      </c>
      <c r="J111" s="51">
        <v>7039.0321000000004</v>
      </c>
      <c r="K111" s="51">
        <v>4088.2292000000002</v>
      </c>
      <c r="L111" s="51">
        <v>5102.2755999999999</v>
      </c>
      <c r="M111" s="51">
        <v>6309.9129999999996</v>
      </c>
      <c r="N111" s="51">
        <v>8384.5182999999997</v>
      </c>
      <c r="O111" s="51">
        <v>8353.2724999999991</v>
      </c>
      <c r="P111" s="51">
        <v>7915.5929999999998</v>
      </c>
      <c r="Q111" s="32">
        <v>334381.82</v>
      </c>
      <c r="R111" s="32">
        <v>193333.55</v>
      </c>
      <c r="S111" s="32">
        <v>345152.42</v>
      </c>
      <c r="T111" s="32">
        <v>445180.9</v>
      </c>
      <c r="U111" s="32">
        <v>482273.19</v>
      </c>
      <c r="V111" s="32">
        <v>279588.56</v>
      </c>
      <c r="W111" s="32">
        <v>119226.65</v>
      </c>
      <c r="X111" s="32">
        <v>181537.56</v>
      </c>
      <c r="Y111" s="32">
        <v>157365.13</v>
      </c>
      <c r="Z111" s="32">
        <v>234970.95</v>
      </c>
      <c r="AA111" s="32">
        <v>285178.90999999997</v>
      </c>
      <c r="AB111" s="32">
        <v>428579.57</v>
      </c>
      <c r="AC111" s="2">
        <v>0.33</v>
      </c>
      <c r="AD111" s="2">
        <v>0.33</v>
      </c>
      <c r="AE111" s="2">
        <v>0.33</v>
      </c>
      <c r="AF111" s="2">
        <v>0.33</v>
      </c>
      <c r="AG111" s="2">
        <v>0.33</v>
      </c>
      <c r="AH111" s="2">
        <v>0.33</v>
      </c>
      <c r="AI111" s="2">
        <v>0.33</v>
      </c>
      <c r="AJ111" s="2">
        <v>0.33</v>
      </c>
      <c r="AK111" s="2">
        <v>0.33</v>
      </c>
      <c r="AL111" s="2">
        <v>0.33</v>
      </c>
      <c r="AM111" s="2">
        <v>0.33</v>
      </c>
      <c r="AN111" s="2">
        <v>0.33</v>
      </c>
      <c r="AO111" s="33">
        <v>1103.46</v>
      </c>
      <c r="AP111" s="33">
        <v>638</v>
      </c>
      <c r="AQ111" s="33">
        <v>1139</v>
      </c>
      <c r="AR111" s="33">
        <v>1469.1</v>
      </c>
      <c r="AS111" s="33">
        <v>1591.5</v>
      </c>
      <c r="AT111" s="33">
        <v>922.64</v>
      </c>
      <c r="AU111" s="33">
        <v>393.45</v>
      </c>
      <c r="AV111" s="33">
        <v>599.07000000000005</v>
      </c>
      <c r="AW111" s="33">
        <v>519.29999999999995</v>
      </c>
      <c r="AX111" s="33">
        <v>775.4</v>
      </c>
      <c r="AY111" s="33">
        <v>941.09</v>
      </c>
      <c r="AZ111" s="33">
        <v>1414.31</v>
      </c>
      <c r="BA111" s="31">
        <f t="shared" si="65"/>
        <v>-501.57</v>
      </c>
      <c r="BB111" s="31">
        <f t="shared" si="65"/>
        <v>-290</v>
      </c>
      <c r="BC111" s="31">
        <f t="shared" si="65"/>
        <v>-517.73</v>
      </c>
      <c r="BD111" s="31">
        <f t="shared" si="63"/>
        <v>-356.14</v>
      </c>
      <c r="BE111" s="31">
        <f t="shared" si="63"/>
        <v>-385.82</v>
      </c>
      <c r="BF111" s="31">
        <f t="shared" si="63"/>
        <v>-223.67</v>
      </c>
      <c r="BG111" s="31">
        <f t="shared" si="54"/>
        <v>453.06</v>
      </c>
      <c r="BH111" s="31">
        <f t="shared" si="54"/>
        <v>689.84</v>
      </c>
      <c r="BI111" s="31">
        <f t="shared" si="54"/>
        <v>597.99</v>
      </c>
      <c r="BJ111" s="31">
        <f t="shared" si="54"/>
        <v>1127.8599999999999</v>
      </c>
      <c r="BK111" s="31">
        <f t="shared" si="54"/>
        <v>1368.86</v>
      </c>
      <c r="BL111" s="31">
        <f t="shared" si="54"/>
        <v>2057.1799999999998</v>
      </c>
      <c r="BM111" s="6">
        <f t="shared" ca="1" si="68"/>
        <v>-3.5499999999999997E-2</v>
      </c>
      <c r="BN111" s="6">
        <f t="shared" ca="1" si="68"/>
        <v>-3.5499999999999997E-2</v>
      </c>
      <c r="BO111" s="6">
        <f t="shared" ca="1" si="68"/>
        <v>-3.5499999999999997E-2</v>
      </c>
      <c r="BP111" s="6">
        <f t="shared" ca="1" si="68"/>
        <v>-3.5499999999999997E-2</v>
      </c>
      <c r="BQ111" s="6">
        <f t="shared" ca="1" si="68"/>
        <v>-3.5499999999999997E-2</v>
      </c>
      <c r="BR111" s="6">
        <f t="shared" ca="1" si="68"/>
        <v>-3.5499999999999997E-2</v>
      </c>
      <c r="BS111" s="6">
        <f t="shared" ca="1" si="68"/>
        <v>-3.5499999999999997E-2</v>
      </c>
      <c r="BT111" s="6">
        <f t="shared" ca="1" si="68"/>
        <v>-3.5499999999999997E-2</v>
      </c>
      <c r="BU111" s="6">
        <f t="shared" ca="1" si="68"/>
        <v>-3.5499999999999997E-2</v>
      </c>
      <c r="BV111" s="6">
        <f t="shared" ca="1" si="68"/>
        <v>-3.5499999999999997E-2</v>
      </c>
      <c r="BW111" s="6">
        <f t="shared" ca="1" si="68"/>
        <v>-3.5499999999999997E-2</v>
      </c>
      <c r="BX111" s="6">
        <f t="shared" ca="1" si="68"/>
        <v>-3.5499999999999997E-2</v>
      </c>
      <c r="BY111" s="31">
        <f t="shared" ca="1" si="61"/>
        <v>-11870.55</v>
      </c>
      <c r="BZ111" s="31">
        <f t="shared" ca="1" si="61"/>
        <v>-6863.34</v>
      </c>
      <c r="CA111" s="31">
        <f t="shared" ca="1" si="61"/>
        <v>-12252.91</v>
      </c>
      <c r="CB111" s="31">
        <f t="shared" ca="1" si="61"/>
        <v>-15803.92</v>
      </c>
      <c r="CC111" s="31">
        <f t="shared" ca="1" si="61"/>
        <v>-17120.7</v>
      </c>
      <c r="CD111" s="31">
        <f t="shared" ca="1" si="61"/>
        <v>-9925.39</v>
      </c>
      <c r="CE111" s="31">
        <f t="shared" ca="1" si="61"/>
        <v>-4232.55</v>
      </c>
      <c r="CF111" s="31">
        <f t="shared" ca="1" si="61"/>
        <v>-6444.58</v>
      </c>
      <c r="CG111" s="31">
        <f t="shared" ca="1" si="61"/>
        <v>-5586.46</v>
      </c>
      <c r="CH111" s="31">
        <f t="shared" ca="1" si="61"/>
        <v>-8341.4699999999993</v>
      </c>
      <c r="CI111" s="31">
        <f t="shared" ca="1" si="61"/>
        <v>-10123.85</v>
      </c>
      <c r="CJ111" s="31">
        <f t="shared" ca="1" si="61"/>
        <v>-15214.57</v>
      </c>
      <c r="CK111" s="32">
        <f t="shared" ca="1" si="66"/>
        <v>668.76</v>
      </c>
      <c r="CL111" s="32">
        <f t="shared" ca="1" si="66"/>
        <v>386.67</v>
      </c>
      <c r="CM111" s="32">
        <f t="shared" ca="1" si="66"/>
        <v>690.3</v>
      </c>
      <c r="CN111" s="32">
        <f t="shared" ca="1" si="64"/>
        <v>890.36</v>
      </c>
      <c r="CO111" s="32">
        <f t="shared" ca="1" si="64"/>
        <v>964.55</v>
      </c>
      <c r="CP111" s="32">
        <f t="shared" ca="1" si="64"/>
        <v>559.17999999999995</v>
      </c>
      <c r="CQ111" s="32">
        <f t="shared" ca="1" si="55"/>
        <v>238.45</v>
      </c>
      <c r="CR111" s="32">
        <f t="shared" ca="1" si="55"/>
        <v>363.08</v>
      </c>
      <c r="CS111" s="32">
        <f t="shared" ca="1" si="55"/>
        <v>314.73</v>
      </c>
      <c r="CT111" s="32">
        <f t="shared" ca="1" si="55"/>
        <v>469.94</v>
      </c>
      <c r="CU111" s="32">
        <f t="shared" ca="1" si="55"/>
        <v>570.36</v>
      </c>
      <c r="CV111" s="32">
        <f t="shared" ca="1" si="55"/>
        <v>857.16</v>
      </c>
      <c r="CW111" s="31">
        <f t="shared" ca="1" si="62"/>
        <v>-11803.68</v>
      </c>
      <c r="CX111" s="31">
        <f t="shared" ca="1" si="62"/>
        <v>-6824.67</v>
      </c>
      <c r="CY111" s="31">
        <f t="shared" ca="1" si="62"/>
        <v>-12183.880000000001</v>
      </c>
      <c r="CZ111" s="31">
        <f t="shared" ca="1" si="62"/>
        <v>-16026.52</v>
      </c>
      <c r="DA111" s="31">
        <f t="shared" ca="1" si="62"/>
        <v>-17361.830000000002</v>
      </c>
      <c r="DB111" s="31">
        <f t="shared" ca="1" si="62"/>
        <v>-10065.179999999998</v>
      </c>
      <c r="DC111" s="31">
        <f t="shared" ca="1" si="56"/>
        <v>-4840.6100000000006</v>
      </c>
      <c r="DD111" s="31">
        <f t="shared" ca="1" si="56"/>
        <v>-7370.41</v>
      </c>
      <c r="DE111" s="31">
        <f t="shared" ca="1" si="56"/>
        <v>-6389.0199999999995</v>
      </c>
      <c r="DF111" s="31">
        <f t="shared" ca="1" si="56"/>
        <v>-9774.7900000000009</v>
      </c>
      <c r="DG111" s="31">
        <f t="shared" ca="1" si="56"/>
        <v>-11863.44</v>
      </c>
      <c r="DH111" s="31">
        <f t="shared" ca="1" si="56"/>
        <v>-17828.899999999998</v>
      </c>
      <c r="DI111" s="32">
        <f t="shared" ca="1" si="48"/>
        <v>-590.17999999999995</v>
      </c>
      <c r="DJ111" s="32">
        <f t="shared" ca="1" si="48"/>
        <v>-341.23</v>
      </c>
      <c r="DK111" s="32">
        <f t="shared" ca="1" si="48"/>
        <v>-609.19000000000005</v>
      </c>
      <c r="DL111" s="32">
        <f t="shared" ca="1" si="48"/>
        <v>-801.33</v>
      </c>
      <c r="DM111" s="32">
        <f t="shared" ca="1" si="48"/>
        <v>-868.09</v>
      </c>
      <c r="DN111" s="32">
        <f t="shared" ca="1" si="48"/>
        <v>-503.26</v>
      </c>
      <c r="DO111" s="32">
        <f t="shared" ca="1" si="58"/>
        <v>-242.03</v>
      </c>
      <c r="DP111" s="32">
        <f t="shared" ca="1" si="58"/>
        <v>-368.52</v>
      </c>
      <c r="DQ111" s="32">
        <f t="shared" ca="1" si="58"/>
        <v>-319.45</v>
      </c>
      <c r="DR111" s="32">
        <f t="shared" ca="1" si="58"/>
        <v>-488.74</v>
      </c>
      <c r="DS111" s="32">
        <f t="shared" ca="1" si="58"/>
        <v>-593.16999999999996</v>
      </c>
      <c r="DT111" s="32">
        <f t="shared" ca="1" si="58"/>
        <v>-891.45</v>
      </c>
      <c r="DU111" s="31">
        <f t="shared" ca="1" si="49"/>
        <v>-3492.34</v>
      </c>
      <c r="DV111" s="31">
        <f t="shared" ca="1" si="49"/>
        <v>-2007.61</v>
      </c>
      <c r="DW111" s="31">
        <f t="shared" ca="1" si="49"/>
        <v>-3565.44</v>
      </c>
      <c r="DX111" s="31">
        <f t="shared" ca="1" si="49"/>
        <v>-4662.71</v>
      </c>
      <c r="DY111" s="31">
        <f t="shared" ca="1" si="49"/>
        <v>-5022.66</v>
      </c>
      <c r="DZ111" s="31">
        <f t="shared" ca="1" si="49"/>
        <v>-2894.69</v>
      </c>
      <c r="EA111" s="31">
        <f t="shared" ca="1" si="59"/>
        <v>-1383.18</v>
      </c>
      <c r="EB111" s="31">
        <f t="shared" ca="1" si="59"/>
        <v>-2090.41</v>
      </c>
      <c r="EC111" s="31">
        <f t="shared" ca="1" si="59"/>
        <v>-1798.5</v>
      </c>
      <c r="ED111" s="31">
        <f t="shared" ca="1" si="59"/>
        <v>-2729.5</v>
      </c>
      <c r="EE111" s="31">
        <f t="shared" ca="1" si="59"/>
        <v>-3285.02</v>
      </c>
      <c r="EF111" s="31">
        <f t="shared" ca="1" si="59"/>
        <v>-4896.58</v>
      </c>
      <c r="EG111" s="32">
        <f t="shared" ca="1" si="50"/>
        <v>-15886.2</v>
      </c>
      <c r="EH111" s="32">
        <f t="shared" ca="1" si="50"/>
        <v>-9173.51</v>
      </c>
      <c r="EI111" s="32">
        <f t="shared" ca="1" si="50"/>
        <v>-16358.510000000002</v>
      </c>
      <c r="EJ111" s="32">
        <f t="shared" ca="1" si="50"/>
        <v>-21490.560000000001</v>
      </c>
      <c r="EK111" s="32">
        <f t="shared" ca="1" si="50"/>
        <v>-23252.58</v>
      </c>
      <c r="EL111" s="32">
        <f t="shared" ca="1" si="50"/>
        <v>-13463.13</v>
      </c>
      <c r="EM111" s="32">
        <f t="shared" ca="1" si="60"/>
        <v>-6465.8200000000006</v>
      </c>
      <c r="EN111" s="32">
        <f t="shared" ca="1" si="60"/>
        <v>-9829.34</v>
      </c>
      <c r="EO111" s="32">
        <f t="shared" ca="1" si="60"/>
        <v>-8506.9699999999993</v>
      </c>
      <c r="EP111" s="32">
        <f t="shared" ca="1" si="60"/>
        <v>-12993.03</v>
      </c>
      <c r="EQ111" s="32">
        <f t="shared" ca="1" si="60"/>
        <v>-15741.630000000001</v>
      </c>
      <c r="ER111" s="32">
        <f t="shared" ca="1" si="60"/>
        <v>-23616.93</v>
      </c>
    </row>
    <row r="112" spans="1:148" x14ac:dyDescent="0.25">
      <c r="A112" t="s">
        <v>474</v>
      </c>
      <c r="B112" s="1" t="s">
        <v>116</v>
      </c>
      <c r="C112" t="str">
        <f t="shared" ca="1" si="52"/>
        <v>SCTG</v>
      </c>
      <c r="D112" t="str">
        <f t="shared" ca="1" si="53"/>
        <v>Scotford Industrial System</v>
      </c>
      <c r="E112" s="51">
        <v>54.158000000000001</v>
      </c>
      <c r="F112" s="51">
        <v>3.1199999999999999E-2</v>
      </c>
      <c r="G112" s="51">
        <v>5430.7376999999997</v>
      </c>
      <c r="H112" s="51">
        <v>4689.4696000000004</v>
      </c>
      <c r="I112" s="51">
        <v>5394.4123</v>
      </c>
      <c r="J112" s="51">
        <v>0</v>
      </c>
      <c r="K112" s="51">
        <v>0</v>
      </c>
      <c r="L112" s="51">
        <v>0</v>
      </c>
      <c r="M112" s="51">
        <v>647.67899999999997</v>
      </c>
      <c r="N112" s="51">
        <v>166.92840000000001</v>
      </c>
      <c r="O112" s="51">
        <v>0</v>
      </c>
      <c r="P112" s="51">
        <v>0</v>
      </c>
      <c r="Q112" s="32">
        <v>2970.7</v>
      </c>
      <c r="R112" s="32">
        <v>1.39</v>
      </c>
      <c r="S112" s="32">
        <v>170331.17</v>
      </c>
      <c r="T112" s="32">
        <v>218606.98</v>
      </c>
      <c r="U112" s="32">
        <v>974537.88</v>
      </c>
      <c r="V112" s="32">
        <v>0</v>
      </c>
      <c r="W112" s="32">
        <v>0</v>
      </c>
      <c r="X112" s="32">
        <v>0</v>
      </c>
      <c r="Y112" s="32">
        <v>21848.240000000002</v>
      </c>
      <c r="Z112" s="32">
        <v>7734.23</v>
      </c>
      <c r="AA112" s="32">
        <v>0</v>
      </c>
      <c r="AB112" s="32">
        <v>0</v>
      </c>
      <c r="AC112" s="2">
        <v>3.75</v>
      </c>
      <c r="AD112" s="2">
        <v>3.75</v>
      </c>
      <c r="AE112" s="2">
        <v>3.75</v>
      </c>
      <c r="AF112" s="2">
        <v>3.75</v>
      </c>
      <c r="AG112" s="2">
        <v>3.75</v>
      </c>
      <c r="AH112" s="2">
        <v>3.75</v>
      </c>
      <c r="AI112" s="2">
        <v>3.75</v>
      </c>
      <c r="AJ112" s="2">
        <v>3.75</v>
      </c>
      <c r="AK112" s="2">
        <v>3.75</v>
      </c>
      <c r="AL112" s="2">
        <v>3.75</v>
      </c>
      <c r="AM112" s="2">
        <v>3.75</v>
      </c>
      <c r="AN112" s="2">
        <v>3.75</v>
      </c>
      <c r="AO112" s="33">
        <v>111.4</v>
      </c>
      <c r="AP112" s="33">
        <v>0.05</v>
      </c>
      <c r="AQ112" s="33">
        <v>6387.42</v>
      </c>
      <c r="AR112" s="33">
        <v>8197.76</v>
      </c>
      <c r="AS112" s="33">
        <v>36545.17</v>
      </c>
      <c r="AT112" s="33">
        <v>0</v>
      </c>
      <c r="AU112" s="33">
        <v>0</v>
      </c>
      <c r="AV112" s="33">
        <v>0</v>
      </c>
      <c r="AW112" s="33">
        <v>819.31</v>
      </c>
      <c r="AX112" s="33">
        <v>290.02999999999997</v>
      </c>
      <c r="AY112" s="33">
        <v>0</v>
      </c>
      <c r="AZ112" s="33">
        <v>0</v>
      </c>
      <c r="BA112" s="31">
        <f t="shared" si="65"/>
        <v>-4.46</v>
      </c>
      <c r="BB112" s="31">
        <f t="shared" si="65"/>
        <v>0</v>
      </c>
      <c r="BC112" s="31">
        <f t="shared" si="65"/>
        <v>-255.5</v>
      </c>
      <c r="BD112" s="31">
        <f t="shared" si="63"/>
        <v>-174.89</v>
      </c>
      <c r="BE112" s="31">
        <f t="shared" si="63"/>
        <v>-779.63</v>
      </c>
      <c r="BF112" s="31">
        <f t="shared" si="63"/>
        <v>0</v>
      </c>
      <c r="BG112" s="31">
        <f t="shared" si="54"/>
        <v>0</v>
      </c>
      <c r="BH112" s="31">
        <f t="shared" si="54"/>
        <v>0</v>
      </c>
      <c r="BI112" s="31">
        <f t="shared" si="54"/>
        <v>83.02</v>
      </c>
      <c r="BJ112" s="31">
        <f t="shared" ref="BJ112:BL142" si="69">ROUND(Z112*BJ$3,2)</f>
        <v>37.119999999999997</v>
      </c>
      <c r="BK112" s="31">
        <f t="shared" si="69"/>
        <v>0</v>
      </c>
      <c r="BL112" s="31">
        <f t="shared" si="69"/>
        <v>0</v>
      </c>
      <c r="BM112" s="6">
        <f t="shared" ca="1" si="68"/>
        <v>5.6300000000000003E-2</v>
      </c>
      <c r="BN112" s="6">
        <f t="shared" ca="1" si="68"/>
        <v>5.6300000000000003E-2</v>
      </c>
      <c r="BO112" s="6">
        <f t="shared" ca="1" si="68"/>
        <v>5.6300000000000003E-2</v>
      </c>
      <c r="BP112" s="6">
        <f t="shared" ca="1" si="68"/>
        <v>5.6300000000000003E-2</v>
      </c>
      <c r="BQ112" s="6">
        <f t="shared" ca="1" si="68"/>
        <v>5.6300000000000003E-2</v>
      </c>
      <c r="BR112" s="6">
        <f t="shared" ca="1" si="68"/>
        <v>5.6300000000000003E-2</v>
      </c>
      <c r="BS112" s="6">
        <f t="shared" ca="1" si="68"/>
        <v>5.6300000000000003E-2</v>
      </c>
      <c r="BT112" s="6">
        <f t="shared" ca="1" si="68"/>
        <v>5.6300000000000003E-2</v>
      </c>
      <c r="BU112" s="6">
        <f t="shared" ca="1" si="68"/>
        <v>5.6300000000000003E-2</v>
      </c>
      <c r="BV112" s="6">
        <f t="shared" ca="1" si="68"/>
        <v>5.6300000000000003E-2</v>
      </c>
      <c r="BW112" s="6">
        <f t="shared" ca="1" si="68"/>
        <v>5.6300000000000003E-2</v>
      </c>
      <c r="BX112" s="6">
        <f t="shared" ca="1" si="68"/>
        <v>5.6300000000000003E-2</v>
      </c>
      <c r="BY112" s="31">
        <f t="shared" ca="1" si="61"/>
        <v>167.25</v>
      </c>
      <c r="BZ112" s="31">
        <f t="shared" ca="1" si="61"/>
        <v>0.08</v>
      </c>
      <c r="CA112" s="31">
        <f t="shared" ca="1" si="61"/>
        <v>9589.64</v>
      </c>
      <c r="CB112" s="31">
        <f t="shared" ref="CB112:CJ140" ca="1" si="70">IFERROR(VLOOKUP($C112,DOSDetail,CELL("col",CB$4)+58,FALSE),ROUND(T112*BP112,2))</f>
        <v>12307.57</v>
      </c>
      <c r="CC112" s="31">
        <f t="shared" ca="1" si="70"/>
        <v>54866.48</v>
      </c>
      <c r="CD112" s="31">
        <f t="shared" ca="1" si="70"/>
        <v>0</v>
      </c>
      <c r="CE112" s="31">
        <f t="shared" ca="1" si="70"/>
        <v>0</v>
      </c>
      <c r="CF112" s="31">
        <f t="shared" ca="1" si="70"/>
        <v>0</v>
      </c>
      <c r="CG112" s="31">
        <f t="shared" ca="1" si="70"/>
        <v>1230.06</v>
      </c>
      <c r="CH112" s="31">
        <f t="shared" ca="1" si="70"/>
        <v>435.44</v>
      </c>
      <c r="CI112" s="31">
        <f t="shared" ca="1" si="70"/>
        <v>0</v>
      </c>
      <c r="CJ112" s="31">
        <f t="shared" ca="1" si="70"/>
        <v>0</v>
      </c>
      <c r="CK112" s="32">
        <f t="shared" ca="1" si="66"/>
        <v>5.94</v>
      </c>
      <c r="CL112" s="32">
        <f t="shared" ca="1" si="66"/>
        <v>0</v>
      </c>
      <c r="CM112" s="32">
        <f t="shared" ca="1" si="66"/>
        <v>340.66</v>
      </c>
      <c r="CN112" s="32">
        <f t="shared" ca="1" si="64"/>
        <v>437.21</v>
      </c>
      <c r="CO112" s="32">
        <f t="shared" ca="1" si="64"/>
        <v>1949.08</v>
      </c>
      <c r="CP112" s="32">
        <f t="shared" ca="1" si="64"/>
        <v>0</v>
      </c>
      <c r="CQ112" s="32">
        <f t="shared" ca="1" si="55"/>
        <v>0</v>
      </c>
      <c r="CR112" s="32">
        <f t="shared" ca="1" si="55"/>
        <v>0</v>
      </c>
      <c r="CS112" s="32">
        <f t="shared" ca="1" si="55"/>
        <v>43.7</v>
      </c>
      <c r="CT112" s="32">
        <f t="shared" ref="CT112:CV142" ca="1" si="71">ROUND(Z112*$CV$3,2)</f>
        <v>15.47</v>
      </c>
      <c r="CU112" s="32">
        <f t="shared" ca="1" si="71"/>
        <v>0</v>
      </c>
      <c r="CV112" s="32">
        <f t="shared" ca="1" si="71"/>
        <v>0</v>
      </c>
      <c r="CW112" s="31">
        <f t="shared" ca="1" si="62"/>
        <v>66.249999999999986</v>
      </c>
      <c r="CX112" s="31">
        <f t="shared" ca="1" si="62"/>
        <v>0.03</v>
      </c>
      <c r="CY112" s="31">
        <f t="shared" ca="1" si="62"/>
        <v>3798.3799999999992</v>
      </c>
      <c r="CZ112" s="31">
        <f t="shared" ca="1" si="62"/>
        <v>4721.9099999999989</v>
      </c>
      <c r="DA112" s="31">
        <f t="shared" ca="1" si="62"/>
        <v>21050.020000000008</v>
      </c>
      <c r="DB112" s="31">
        <f t="shared" ca="1" si="62"/>
        <v>0</v>
      </c>
      <c r="DC112" s="31">
        <f t="shared" ca="1" si="56"/>
        <v>0</v>
      </c>
      <c r="DD112" s="31">
        <f t="shared" ca="1" si="56"/>
        <v>0</v>
      </c>
      <c r="DE112" s="31">
        <f t="shared" ca="1" si="56"/>
        <v>371.43000000000006</v>
      </c>
      <c r="DF112" s="31">
        <f t="shared" ca="1" si="56"/>
        <v>123.76000000000005</v>
      </c>
      <c r="DG112" s="31">
        <f t="shared" ca="1" si="56"/>
        <v>0</v>
      </c>
      <c r="DH112" s="31">
        <f t="shared" ca="1" si="56"/>
        <v>0</v>
      </c>
      <c r="DI112" s="32">
        <f t="shared" ca="1" si="48"/>
        <v>3.31</v>
      </c>
      <c r="DJ112" s="32">
        <f t="shared" ca="1" si="48"/>
        <v>0</v>
      </c>
      <c r="DK112" s="32">
        <f t="shared" ca="1" si="48"/>
        <v>189.92</v>
      </c>
      <c r="DL112" s="32">
        <f t="shared" ca="1" si="48"/>
        <v>236.1</v>
      </c>
      <c r="DM112" s="32">
        <f t="shared" ca="1" si="48"/>
        <v>1052.5</v>
      </c>
      <c r="DN112" s="32">
        <f t="shared" ca="1" si="48"/>
        <v>0</v>
      </c>
      <c r="DO112" s="32">
        <f t="shared" ca="1" si="58"/>
        <v>0</v>
      </c>
      <c r="DP112" s="32">
        <f t="shared" ca="1" si="58"/>
        <v>0</v>
      </c>
      <c r="DQ112" s="32">
        <f t="shared" ca="1" si="58"/>
        <v>18.57</v>
      </c>
      <c r="DR112" s="32">
        <f t="shared" ca="1" si="58"/>
        <v>6.19</v>
      </c>
      <c r="DS112" s="32">
        <f t="shared" ca="1" si="58"/>
        <v>0</v>
      </c>
      <c r="DT112" s="32">
        <f t="shared" ca="1" si="58"/>
        <v>0</v>
      </c>
      <c r="DU112" s="31">
        <f t="shared" ca="1" si="49"/>
        <v>19.600000000000001</v>
      </c>
      <c r="DV112" s="31">
        <f t="shared" ca="1" si="49"/>
        <v>0.01</v>
      </c>
      <c r="DW112" s="31">
        <f t="shared" ca="1" si="49"/>
        <v>1111.54</v>
      </c>
      <c r="DX112" s="31">
        <f t="shared" ca="1" si="49"/>
        <v>1373.78</v>
      </c>
      <c r="DY112" s="31">
        <f t="shared" ca="1" si="49"/>
        <v>6089.63</v>
      </c>
      <c r="DZ112" s="31">
        <f t="shared" ca="1" si="49"/>
        <v>0</v>
      </c>
      <c r="EA112" s="31">
        <f t="shared" ca="1" si="59"/>
        <v>0</v>
      </c>
      <c r="EB112" s="31">
        <f t="shared" ca="1" si="59"/>
        <v>0</v>
      </c>
      <c r="EC112" s="31">
        <f t="shared" ca="1" si="59"/>
        <v>104.56</v>
      </c>
      <c r="ED112" s="31">
        <f t="shared" ca="1" si="59"/>
        <v>34.56</v>
      </c>
      <c r="EE112" s="31">
        <f t="shared" ca="1" si="59"/>
        <v>0</v>
      </c>
      <c r="EF112" s="31">
        <f t="shared" ca="1" si="59"/>
        <v>0</v>
      </c>
      <c r="EG112" s="32">
        <f t="shared" ca="1" si="50"/>
        <v>89.16</v>
      </c>
      <c r="EH112" s="32">
        <f t="shared" ca="1" si="50"/>
        <v>0.04</v>
      </c>
      <c r="EI112" s="32">
        <f t="shared" ca="1" si="50"/>
        <v>5099.8399999999992</v>
      </c>
      <c r="EJ112" s="32">
        <f t="shared" ca="1" si="50"/>
        <v>6331.7899999999991</v>
      </c>
      <c r="EK112" s="32">
        <f t="shared" ca="1" si="50"/>
        <v>28192.150000000009</v>
      </c>
      <c r="EL112" s="32">
        <f t="shared" ca="1" si="50"/>
        <v>0</v>
      </c>
      <c r="EM112" s="32">
        <f t="shared" ca="1" si="60"/>
        <v>0</v>
      </c>
      <c r="EN112" s="32">
        <f t="shared" ca="1" si="60"/>
        <v>0</v>
      </c>
      <c r="EO112" s="32">
        <f t="shared" ca="1" si="60"/>
        <v>494.56000000000006</v>
      </c>
      <c r="EP112" s="32">
        <f t="shared" ca="1" si="60"/>
        <v>164.51000000000005</v>
      </c>
      <c r="EQ112" s="32">
        <f t="shared" ca="1" si="60"/>
        <v>0</v>
      </c>
      <c r="ER112" s="32">
        <f t="shared" ca="1" si="60"/>
        <v>0</v>
      </c>
    </row>
    <row r="113" spans="1:148" x14ac:dyDescent="0.25">
      <c r="A113" t="s">
        <v>441</v>
      </c>
      <c r="B113" s="1" t="s">
        <v>26</v>
      </c>
      <c r="C113" t="str">
        <f t="shared" ca="1" si="52"/>
        <v>SD1</v>
      </c>
      <c r="D113" t="str">
        <f t="shared" ca="1" si="53"/>
        <v>Sundance #1</v>
      </c>
      <c r="E113" s="51">
        <v>171679.269291</v>
      </c>
      <c r="F113" s="51">
        <v>163287.05874000001</v>
      </c>
      <c r="G113" s="51">
        <v>155339.6763547</v>
      </c>
      <c r="H113" s="51">
        <v>162332.05757030001</v>
      </c>
      <c r="I113" s="51">
        <v>169071.78335899999</v>
      </c>
      <c r="J113" s="51">
        <v>154130.43702400001</v>
      </c>
      <c r="K113" s="51">
        <v>42643.183475799997</v>
      </c>
      <c r="L113" s="51">
        <v>41.019453400000003</v>
      </c>
      <c r="M113" s="51">
        <v>138438.74605799999</v>
      </c>
      <c r="N113" s="51">
        <v>179330.21707000001</v>
      </c>
      <c r="O113" s="51">
        <v>189404.83927999999</v>
      </c>
      <c r="P113" s="51">
        <v>93065.105939999994</v>
      </c>
      <c r="Q113" s="32">
        <v>7634617.5800000001</v>
      </c>
      <c r="R113" s="32">
        <v>7266267</v>
      </c>
      <c r="S113" s="32">
        <v>5013214.55</v>
      </c>
      <c r="T113" s="32">
        <v>8379070.5</v>
      </c>
      <c r="U113" s="32">
        <v>24488706.550000001</v>
      </c>
      <c r="V113" s="32">
        <v>9342351.6400000006</v>
      </c>
      <c r="W113" s="32">
        <v>1156490.6399999999</v>
      </c>
      <c r="X113" s="32">
        <v>1027.74</v>
      </c>
      <c r="Y113" s="32">
        <v>4031355.8</v>
      </c>
      <c r="Z113" s="32">
        <v>5525261.5899999999</v>
      </c>
      <c r="AA113" s="32">
        <v>8704117.0999999996</v>
      </c>
      <c r="AB113" s="32">
        <v>6741497.0199999996</v>
      </c>
      <c r="AC113" s="2">
        <v>5.79</v>
      </c>
      <c r="AD113" s="2">
        <v>5.79</v>
      </c>
      <c r="AE113" s="2">
        <v>5.79</v>
      </c>
      <c r="AF113" s="2">
        <v>5.79</v>
      </c>
      <c r="AG113" s="2">
        <v>5.79</v>
      </c>
      <c r="AH113" s="2">
        <v>5.79</v>
      </c>
      <c r="AI113" s="2">
        <v>5.79</v>
      </c>
      <c r="AJ113" s="2">
        <v>5.79</v>
      </c>
      <c r="AK113" s="2">
        <v>5.79</v>
      </c>
      <c r="AL113" s="2">
        <v>5.79</v>
      </c>
      <c r="AM113" s="2">
        <v>5.79</v>
      </c>
      <c r="AN113" s="2">
        <v>5.79</v>
      </c>
      <c r="AO113" s="33">
        <v>442044.36</v>
      </c>
      <c r="AP113" s="33">
        <v>420716.86</v>
      </c>
      <c r="AQ113" s="33">
        <v>290265.12</v>
      </c>
      <c r="AR113" s="33">
        <v>485148.18</v>
      </c>
      <c r="AS113" s="33">
        <v>1417896.11</v>
      </c>
      <c r="AT113" s="33">
        <v>540922.16</v>
      </c>
      <c r="AU113" s="33">
        <v>66960.81</v>
      </c>
      <c r="AV113" s="33">
        <v>59.51</v>
      </c>
      <c r="AW113" s="33">
        <v>233415.5</v>
      </c>
      <c r="AX113" s="33">
        <v>319912.65000000002</v>
      </c>
      <c r="AY113" s="33">
        <v>503968.38</v>
      </c>
      <c r="AZ113" s="33">
        <v>390332.68</v>
      </c>
      <c r="BA113" s="31">
        <f t="shared" si="65"/>
        <v>-11451.93</v>
      </c>
      <c r="BB113" s="31">
        <f t="shared" si="65"/>
        <v>-10899.4</v>
      </c>
      <c r="BC113" s="31">
        <f t="shared" si="65"/>
        <v>-7519.82</v>
      </c>
      <c r="BD113" s="31">
        <f t="shared" si="63"/>
        <v>-6703.26</v>
      </c>
      <c r="BE113" s="31">
        <f t="shared" si="63"/>
        <v>-19590.97</v>
      </c>
      <c r="BF113" s="31">
        <f t="shared" si="63"/>
        <v>-7473.88</v>
      </c>
      <c r="BG113" s="31">
        <f t="shared" si="63"/>
        <v>4394.66</v>
      </c>
      <c r="BH113" s="31">
        <f t="shared" si="63"/>
        <v>3.91</v>
      </c>
      <c r="BI113" s="31">
        <f t="shared" si="63"/>
        <v>15319.15</v>
      </c>
      <c r="BJ113" s="31">
        <f t="shared" si="69"/>
        <v>26521.26</v>
      </c>
      <c r="BK113" s="31">
        <f t="shared" si="69"/>
        <v>41779.760000000002</v>
      </c>
      <c r="BL113" s="31">
        <f t="shared" si="69"/>
        <v>32359.19</v>
      </c>
      <c r="BM113" s="6">
        <f t="shared" ca="1" si="68"/>
        <v>0.08</v>
      </c>
      <c r="BN113" s="6">
        <f t="shared" ca="1" si="68"/>
        <v>0.08</v>
      </c>
      <c r="BO113" s="6">
        <f t="shared" ca="1" si="68"/>
        <v>0.08</v>
      </c>
      <c r="BP113" s="6">
        <f t="shared" ca="1" si="68"/>
        <v>0.08</v>
      </c>
      <c r="BQ113" s="6">
        <f t="shared" ca="1" si="68"/>
        <v>0.08</v>
      </c>
      <c r="BR113" s="6">
        <f t="shared" ca="1" si="68"/>
        <v>0.08</v>
      </c>
      <c r="BS113" s="6">
        <f t="shared" ca="1" si="68"/>
        <v>0.08</v>
      </c>
      <c r="BT113" s="6">
        <f t="shared" ca="1" si="68"/>
        <v>0.08</v>
      </c>
      <c r="BU113" s="6">
        <f t="shared" ca="1" si="68"/>
        <v>0.08</v>
      </c>
      <c r="BV113" s="6">
        <f t="shared" ca="1" si="68"/>
        <v>0.08</v>
      </c>
      <c r="BW113" s="6">
        <f t="shared" ca="1" si="68"/>
        <v>0.08</v>
      </c>
      <c r="BX113" s="6">
        <f t="shared" ca="1" si="68"/>
        <v>0.08</v>
      </c>
      <c r="BY113" s="31">
        <f t="shared" ref="BY113:CD142" ca="1" si="72">IFERROR(VLOOKUP($C113,DOSDetail,CELL("col",BY$4)+58,FALSE),ROUND(Q113*BM113,2))</f>
        <v>610769.41</v>
      </c>
      <c r="BZ113" s="31">
        <f t="shared" ca="1" si="72"/>
        <v>581301.36</v>
      </c>
      <c r="CA113" s="31">
        <f t="shared" ca="1" si="72"/>
        <v>401057.16</v>
      </c>
      <c r="CB113" s="31">
        <f t="shared" ca="1" si="70"/>
        <v>670325.64</v>
      </c>
      <c r="CC113" s="31">
        <f t="shared" ca="1" si="70"/>
        <v>1959096.52</v>
      </c>
      <c r="CD113" s="31">
        <f t="shared" ca="1" si="70"/>
        <v>747388.13</v>
      </c>
      <c r="CE113" s="31">
        <f t="shared" ca="1" si="70"/>
        <v>92519.25</v>
      </c>
      <c r="CF113" s="31">
        <f t="shared" ca="1" si="70"/>
        <v>82.22</v>
      </c>
      <c r="CG113" s="31">
        <f t="shared" ca="1" si="70"/>
        <v>322508.46000000002</v>
      </c>
      <c r="CH113" s="31">
        <f t="shared" ca="1" si="70"/>
        <v>442020.93</v>
      </c>
      <c r="CI113" s="31">
        <f t="shared" ca="1" si="70"/>
        <v>696329.37</v>
      </c>
      <c r="CJ113" s="31">
        <f t="shared" ca="1" si="70"/>
        <v>539319.76</v>
      </c>
      <c r="CK113" s="32">
        <f t="shared" ca="1" si="66"/>
        <v>15269.24</v>
      </c>
      <c r="CL113" s="32">
        <f t="shared" ca="1" si="66"/>
        <v>14532.53</v>
      </c>
      <c r="CM113" s="32">
        <f t="shared" ca="1" si="66"/>
        <v>10026.43</v>
      </c>
      <c r="CN113" s="32">
        <f t="shared" ca="1" si="64"/>
        <v>16758.14</v>
      </c>
      <c r="CO113" s="32">
        <f t="shared" ca="1" si="64"/>
        <v>48977.41</v>
      </c>
      <c r="CP113" s="32">
        <f t="shared" ca="1" si="64"/>
        <v>18684.7</v>
      </c>
      <c r="CQ113" s="32">
        <f t="shared" ca="1" si="64"/>
        <v>2312.98</v>
      </c>
      <c r="CR113" s="32">
        <f t="shared" ca="1" si="64"/>
        <v>2.06</v>
      </c>
      <c r="CS113" s="32">
        <f t="shared" ca="1" si="64"/>
        <v>8062.71</v>
      </c>
      <c r="CT113" s="32">
        <f t="shared" ca="1" si="71"/>
        <v>11050.52</v>
      </c>
      <c r="CU113" s="32">
        <f t="shared" ca="1" si="71"/>
        <v>17408.23</v>
      </c>
      <c r="CV113" s="32">
        <f t="shared" ca="1" si="71"/>
        <v>13482.99</v>
      </c>
      <c r="CW113" s="31">
        <f t="shared" ca="1" si="62"/>
        <v>195446.22000000003</v>
      </c>
      <c r="CX113" s="31">
        <f t="shared" ca="1" si="62"/>
        <v>186016.43000000002</v>
      </c>
      <c r="CY113" s="31">
        <f t="shared" ca="1" si="62"/>
        <v>128338.28999999998</v>
      </c>
      <c r="CZ113" s="31">
        <f t="shared" ca="1" si="62"/>
        <v>208638.86000000004</v>
      </c>
      <c r="DA113" s="31">
        <f t="shared" ca="1" si="62"/>
        <v>609768.7899999998</v>
      </c>
      <c r="DB113" s="31">
        <f t="shared" ca="1" si="62"/>
        <v>232624.54999999993</v>
      </c>
      <c r="DC113" s="31">
        <f t="shared" ca="1" si="56"/>
        <v>23476.76</v>
      </c>
      <c r="DD113" s="31">
        <f t="shared" ca="1" si="56"/>
        <v>20.860000000000003</v>
      </c>
      <c r="DE113" s="31">
        <f t="shared" ca="1" si="56"/>
        <v>81836.520000000048</v>
      </c>
      <c r="DF113" s="31">
        <f t="shared" ca="1" si="56"/>
        <v>106637.54</v>
      </c>
      <c r="DG113" s="31">
        <f t="shared" ca="1" si="56"/>
        <v>167989.45999999996</v>
      </c>
      <c r="DH113" s="31">
        <f t="shared" ca="1" si="56"/>
        <v>130110.88</v>
      </c>
      <c r="DI113" s="32">
        <f t="shared" ca="1" si="48"/>
        <v>9772.31</v>
      </c>
      <c r="DJ113" s="32">
        <f t="shared" ca="1" si="48"/>
        <v>9300.82</v>
      </c>
      <c r="DK113" s="32">
        <f t="shared" ca="1" si="48"/>
        <v>6416.91</v>
      </c>
      <c r="DL113" s="32">
        <f t="shared" ca="1" si="48"/>
        <v>10431.94</v>
      </c>
      <c r="DM113" s="32">
        <f t="shared" ca="1" si="48"/>
        <v>30488.44</v>
      </c>
      <c r="DN113" s="32">
        <f t="shared" ca="1" si="48"/>
        <v>11631.23</v>
      </c>
      <c r="DO113" s="32">
        <f t="shared" ca="1" si="58"/>
        <v>1173.8399999999999</v>
      </c>
      <c r="DP113" s="32">
        <f t="shared" ca="1" si="58"/>
        <v>1.04</v>
      </c>
      <c r="DQ113" s="32">
        <f t="shared" ca="1" si="58"/>
        <v>4091.83</v>
      </c>
      <c r="DR113" s="32">
        <f t="shared" ca="1" si="58"/>
        <v>5331.88</v>
      </c>
      <c r="DS113" s="32">
        <f t="shared" ca="1" si="58"/>
        <v>8399.4699999999993</v>
      </c>
      <c r="DT113" s="32">
        <f t="shared" ca="1" si="58"/>
        <v>6505.54</v>
      </c>
      <c r="DU113" s="31">
        <f t="shared" ca="1" si="49"/>
        <v>57826.44</v>
      </c>
      <c r="DV113" s="31">
        <f t="shared" ca="1" si="49"/>
        <v>54720.49</v>
      </c>
      <c r="DW113" s="31">
        <f t="shared" ca="1" si="49"/>
        <v>37556.400000000001</v>
      </c>
      <c r="DX113" s="31">
        <f t="shared" ca="1" si="49"/>
        <v>60700.83</v>
      </c>
      <c r="DY113" s="31">
        <f t="shared" ca="1" si="49"/>
        <v>176402.13</v>
      </c>
      <c r="DZ113" s="31">
        <f t="shared" ca="1" si="49"/>
        <v>66901.62</v>
      </c>
      <c r="EA113" s="31">
        <f t="shared" ca="1" si="59"/>
        <v>6708.38</v>
      </c>
      <c r="EB113" s="31">
        <f t="shared" ca="1" si="59"/>
        <v>5.92</v>
      </c>
      <c r="EC113" s="31">
        <f t="shared" ca="1" si="59"/>
        <v>23036.89</v>
      </c>
      <c r="ED113" s="31">
        <f t="shared" ca="1" si="59"/>
        <v>29777.33</v>
      </c>
      <c r="EE113" s="31">
        <f t="shared" ca="1" si="59"/>
        <v>46516.800000000003</v>
      </c>
      <c r="EF113" s="31">
        <f t="shared" ca="1" si="59"/>
        <v>35734.01</v>
      </c>
      <c r="EG113" s="32">
        <f t="shared" ca="1" si="50"/>
        <v>263044.97000000003</v>
      </c>
      <c r="EH113" s="32">
        <f t="shared" ca="1" si="50"/>
        <v>250037.74000000002</v>
      </c>
      <c r="EI113" s="32">
        <f t="shared" ca="1" si="50"/>
        <v>172311.59999999998</v>
      </c>
      <c r="EJ113" s="32">
        <f t="shared" ca="1" si="50"/>
        <v>279771.63000000006</v>
      </c>
      <c r="EK113" s="32">
        <f t="shared" ca="1" si="50"/>
        <v>816659.35999999975</v>
      </c>
      <c r="EL113" s="32">
        <f t="shared" ca="1" si="50"/>
        <v>311157.39999999991</v>
      </c>
      <c r="EM113" s="32">
        <f t="shared" ca="1" si="60"/>
        <v>31358.98</v>
      </c>
      <c r="EN113" s="32">
        <f t="shared" ca="1" si="60"/>
        <v>27.82</v>
      </c>
      <c r="EO113" s="32">
        <f t="shared" ca="1" si="60"/>
        <v>108965.24000000005</v>
      </c>
      <c r="EP113" s="32">
        <f t="shared" ca="1" si="60"/>
        <v>141746.75</v>
      </c>
      <c r="EQ113" s="32">
        <f t="shared" ca="1" si="60"/>
        <v>222905.72999999998</v>
      </c>
      <c r="ER113" s="32">
        <f t="shared" ca="1" si="60"/>
        <v>172350.43000000002</v>
      </c>
    </row>
    <row r="114" spans="1:148" x14ac:dyDescent="0.25">
      <c r="A114" t="s">
        <v>441</v>
      </c>
      <c r="B114" s="1" t="s">
        <v>27</v>
      </c>
      <c r="C114" t="str">
        <f t="shared" ca="1" si="52"/>
        <v>SD2</v>
      </c>
      <c r="D114" t="str">
        <f t="shared" ca="1" si="53"/>
        <v>Sundance #2</v>
      </c>
      <c r="E114" s="51">
        <v>164902.6601946</v>
      </c>
      <c r="F114" s="51">
        <v>163759.27533999999</v>
      </c>
      <c r="G114" s="51">
        <v>164891.24530000001</v>
      </c>
      <c r="H114" s="51">
        <v>167736.47416000001</v>
      </c>
      <c r="I114" s="51">
        <v>159941.43345859999</v>
      </c>
      <c r="J114" s="51">
        <v>155341.82288600001</v>
      </c>
      <c r="K114" s="51">
        <v>161098.20293</v>
      </c>
      <c r="L114" s="51">
        <v>148892.50683309999</v>
      </c>
      <c r="M114" s="51">
        <v>176348.77638</v>
      </c>
      <c r="N114" s="51">
        <v>178879.78159609999</v>
      </c>
      <c r="O114" s="51">
        <v>189208.49708</v>
      </c>
      <c r="P114" s="51">
        <v>94455.373061799997</v>
      </c>
      <c r="Q114" s="32">
        <v>7218541.9100000001</v>
      </c>
      <c r="R114" s="32">
        <v>7318614.2000000002</v>
      </c>
      <c r="S114" s="32">
        <v>5996114.7400000002</v>
      </c>
      <c r="T114" s="32">
        <v>8667796.2799999993</v>
      </c>
      <c r="U114" s="32">
        <v>23887811.82</v>
      </c>
      <c r="V114" s="32">
        <v>8456448.9199999999</v>
      </c>
      <c r="W114" s="32">
        <v>6675499.0800000001</v>
      </c>
      <c r="X114" s="32">
        <v>5854689.6100000003</v>
      </c>
      <c r="Y114" s="32">
        <v>5084503.6500000004</v>
      </c>
      <c r="Z114" s="32">
        <v>5503418.2400000002</v>
      </c>
      <c r="AA114" s="32">
        <v>8392557.1400000006</v>
      </c>
      <c r="AB114" s="32">
        <v>4901212.96</v>
      </c>
      <c r="AC114" s="2">
        <v>5.79</v>
      </c>
      <c r="AD114" s="2">
        <v>5.79</v>
      </c>
      <c r="AE114" s="2">
        <v>5.79</v>
      </c>
      <c r="AF114" s="2">
        <v>5.79</v>
      </c>
      <c r="AG114" s="2">
        <v>5.79</v>
      </c>
      <c r="AH114" s="2">
        <v>5.79</v>
      </c>
      <c r="AI114" s="2">
        <v>5.79</v>
      </c>
      <c r="AJ114" s="2">
        <v>5.79</v>
      </c>
      <c r="AK114" s="2">
        <v>5.79</v>
      </c>
      <c r="AL114" s="2">
        <v>5.79</v>
      </c>
      <c r="AM114" s="2">
        <v>5.79</v>
      </c>
      <c r="AN114" s="2">
        <v>5.79</v>
      </c>
      <c r="AO114" s="33">
        <v>417953.58</v>
      </c>
      <c r="AP114" s="33">
        <v>423747.76</v>
      </c>
      <c r="AQ114" s="33">
        <v>347175.04</v>
      </c>
      <c r="AR114" s="33">
        <v>501865.4</v>
      </c>
      <c r="AS114" s="33">
        <v>1383104.3</v>
      </c>
      <c r="AT114" s="33">
        <v>489628.39</v>
      </c>
      <c r="AU114" s="33">
        <v>386511.4</v>
      </c>
      <c r="AV114" s="33">
        <v>338986.53</v>
      </c>
      <c r="AW114" s="33">
        <v>294392.76</v>
      </c>
      <c r="AX114" s="33">
        <v>318647.92</v>
      </c>
      <c r="AY114" s="33">
        <v>485929.06</v>
      </c>
      <c r="AZ114" s="33">
        <v>283780.23</v>
      </c>
      <c r="BA114" s="31">
        <f t="shared" si="65"/>
        <v>-10827.81</v>
      </c>
      <c r="BB114" s="31">
        <f t="shared" si="65"/>
        <v>-10977.92</v>
      </c>
      <c r="BC114" s="31">
        <f t="shared" si="65"/>
        <v>-8994.17</v>
      </c>
      <c r="BD114" s="31">
        <f t="shared" si="63"/>
        <v>-6934.24</v>
      </c>
      <c r="BE114" s="31">
        <f t="shared" si="63"/>
        <v>-19110.25</v>
      </c>
      <c r="BF114" s="31">
        <f t="shared" si="63"/>
        <v>-6765.16</v>
      </c>
      <c r="BG114" s="31">
        <f t="shared" si="63"/>
        <v>25366.9</v>
      </c>
      <c r="BH114" s="31">
        <f t="shared" si="63"/>
        <v>22247.82</v>
      </c>
      <c r="BI114" s="31">
        <f t="shared" si="63"/>
        <v>19321.11</v>
      </c>
      <c r="BJ114" s="31">
        <f t="shared" si="69"/>
        <v>26416.41</v>
      </c>
      <c r="BK114" s="31">
        <f t="shared" si="69"/>
        <v>40284.269999999997</v>
      </c>
      <c r="BL114" s="31">
        <f t="shared" si="69"/>
        <v>23525.82</v>
      </c>
      <c r="BM114" s="6">
        <f t="shared" ca="1" si="68"/>
        <v>7.8600000000000003E-2</v>
      </c>
      <c r="BN114" s="6">
        <f t="shared" ca="1" si="68"/>
        <v>7.8600000000000003E-2</v>
      </c>
      <c r="BO114" s="6">
        <f t="shared" ca="1" si="68"/>
        <v>7.8600000000000003E-2</v>
      </c>
      <c r="BP114" s="6">
        <f t="shared" ca="1" si="68"/>
        <v>7.8600000000000003E-2</v>
      </c>
      <c r="BQ114" s="6">
        <f t="shared" ca="1" si="68"/>
        <v>7.8600000000000003E-2</v>
      </c>
      <c r="BR114" s="6">
        <f t="shared" ca="1" si="68"/>
        <v>7.8600000000000003E-2</v>
      </c>
      <c r="BS114" s="6">
        <f t="shared" ca="1" si="68"/>
        <v>7.8600000000000003E-2</v>
      </c>
      <c r="BT114" s="6">
        <f t="shared" ca="1" si="68"/>
        <v>7.8600000000000003E-2</v>
      </c>
      <c r="BU114" s="6">
        <f t="shared" ca="1" si="68"/>
        <v>7.8600000000000003E-2</v>
      </c>
      <c r="BV114" s="6">
        <f t="shared" ca="1" si="68"/>
        <v>7.8600000000000003E-2</v>
      </c>
      <c r="BW114" s="6">
        <f t="shared" ca="1" si="68"/>
        <v>7.8600000000000003E-2</v>
      </c>
      <c r="BX114" s="6">
        <f t="shared" ca="1" si="68"/>
        <v>7.8600000000000003E-2</v>
      </c>
      <c r="BY114" s="31">
        <f t="shared" ca="1" si="72"/>
        <v>567377.39</v>
      </c>
      <c r="BZ114" s="31">
        <f t="shared" ca="1" si="72"/>
        <v>575243.07999999996</v>
      </c>
      <c r="CA114" s="31">
        <f t="shared" ca="1" si="72"/>
        <v>471294.62</v>
      </c>
      <c r="CB114" s="31">
        <f t="shared" ca="1" si="70"/>
        <v>681288.79</v>
      </c>
      <c r="CC114" s="31">
        <f t="shared" ca="1" si="70"/>
        <v>1877582.01</v>
      </c>
      <c r="CD114" s="31">
        <f t="shared" ca="1" si="70"/>
        <v>664676.89</v>
      </c>
      <c r="CE114" s="31">
        <f t="shared" ca="1" si="70"/>
        <v>524694.23</v>
      </c>
      <c r="CF114" s="31">
        <f t="shared" ca="1" si="70"/>
        <v>460178.6</v>
      </c>
      <c r="CG114" s="31">
        <f t="shared" ca="1" si="70"/>
        <v>399641.99</v>
      </c>
      <c r="CH114" s="31">
        <f t="shared" ca="1" si="70"/>
        <v>432568.67</v>
      </c>
      <c r="CI114" s="31">
        <f t="shared" ca="1" si="70"/>
        <v>659654.99</v>
      </c>
      <c r="CJ114" s="31">
        <f t="shared" ca="1" si="70"/>
        <v>385235.34</v>
      </c>
      <c r="CK114" s="32">
        <f t="shared" ca="1" si="66"/>
        <v>14437.08</v>
      </c>
      <c r="CL114" s="32">
        <f t="shared" ca="1" si="66"/>
        <v>14637.23</v>
      </c>
      <c r="CM114" s="32">
        <f t="shared" ca="1" si="66"/>
        <v>11992.23</v>
      </c>
      <c r="CN114" s="32">
        <f t="shared" ca="1" si="64"/>
        <v>17335.59</v>
      </c>
      <c r="CO114" s="32">
        <f t="shared" ca="1" si="64"/>
        <v>47775.62</v>
      </c>
      <c r="CP114" s="32">
        <f t="shared" ca="1" si="64"/>
        <v>16912.900000000001</v>
      </c>
      <c r="CQ114" s="32">
        <f t="shared" ca="1" si="64"/>
        <v>13351</v>
      </c>
      <c r="CR114" s="32">
        <f t="shared" ca="1" si="64"/>
        <v>11709.38</v>
      </c>
      <c r="CS114" s="32">
        <f t="shared" ca="1" si="64"/>
        <v>10169.01</v>
      </c>
      <c r="CT114" s="32">
        <f t="shared" ca="1" si="71"/>
        <v>11006.84</v>
      </c>
      <c r="CU114" s="32">
        <f t="shared" ca="1" si="71"/>
        <v>16785.11</v>
      </c>
      <c r="CV114" s="32">
        <f t="shared" ca="1" si="71"/>
        <v>9802.43</v>
      </c>
      <c r="CW114" s="31">
        <f t="shared" ca="1" si="62"/>
        <v>174688.69999999995</v>
      </c>
      <c r="CX114" s="31">
        <f t="shared" ca="1" si="62"/>
        <v>177110.46999999994</v>
      </c>
      <c r="CY114" s="31">
        <f t="shared" ca="1" si="62"/>
        <v>145105.98000000001</v>
      </c>
      <c r="CZ114" s="31">
        <f t="shared" ca="1" si="62"/>
        <v>203693.21999999997</v>
      </c>
      <c r="DA114" s="31">
        <f t="shared" ca="1" si="62"/>
        <v>561363.58000000007</v>
      </c>
      <c r="DB114" s="31">
        <f t="shared" ca="1" si="62"/>
        <v>198726.56000000003</v>
      </c>
      <c r="DC114" s="31">
        <f t="shared" ca="1" si="56"/>
        <v>126166.92999999996</v>
      </c>
      <c r="DD114" s="31">
        <f t="shared" ca="1" si="56"/>
        <v>110653.62999999995</v>
      </c>
      <c r="DE114" s="31">
        <f t="shared" ca="1" si="56"/>
        <v>96097.12999999999</v>
      </c>
      <c r="DF114" s="31">
        <f t="shared" ca="1" si="56"/>
        <v>98511.180000000022</v>
      </c>
      <c r="DG114" s="31">
        <f t="shared" ca="1" si="56"/>
        <v>150226.76999999999</v>
      </c>
      <c r="DH114" s="31">
        <f t="shared" ca="1" si="56"/>
        <v>87731.72000000003</v>
      </c>
      <c r="DI114" s="32">
        <f t="shared" ca="1" si="48"/>
        <v>8734.44</v>
      </c>
      <c r="DJ114" s="32">
        <f t="shared" ca="1" si="48"/>
        <v>8855.52</v>
      </c>
      <c r="DK114" s="32">
        <f t="shared" ca="1" si="48"/>
        <v>7255.3</v>
      </c>
      <c r="DL114" s="32">
        <f t="shared" ca="1" si="48"/>
        <v>10184.66</v>
      </c>
      <c r="DM114" s="32">
        <f t="shared" ca="1" si="48"/>
        <v>28068.18</v>
      </c>
      <c r="DN114" s="32">
        <f t="shared" ca="1" si="48"/>
        <v>9936.33</v>
      </c>
      <c r="DO114" s="32">
        <f t="shared" ca="1" si="58"/>
        <v>6308.35</v>
      </c>
      <c r="DP114" s="32">
        <f t="shared" ca="1" si="58"/>
        <v>5532.68</v>
      </c>
      <c r="DQ114" s="32">
        <f t="shared" ca="1" si="58"/>
        <v>4804.8599999999997</v>
      </c>
      <c r="DR114" s="32">
        <f t="shared" ca="1" si="58"/>
        <v>4925.5600000000004</v>
      </c>
      <c r="DS114" s="32">
        <f t="shared" ca="1" si="58"/>
        <v>7511.34</v>
      </c>
      <c r="DT114" s="32">
        <f t="shared" ca="1" si="58"/>
        <v>4386.59</v>
      </c>
      <c r="DU114" s="31">
        <f t="shared" ca="1" si="49"/>
        <v>51684.94</v>
      </c>
      <c r="DV114" s="31">
        <f t="shared" ca="1" si="49"/>
        <v>52100.62</v>
      </c>
      <c r="DW114" s="31">
        <f t="shared" ca="1" si="49"/>
        <v>42463.22</v>
      </c>
      <c r="DX114" s="31">
        <f t="shared" ca="1" si="49"/>
        <v>59261.96</v>
      </c>
      <c r="DY114" s="31">
        <f t="shared" ca="1" si="49"/>
        <v>162398.82</v>
      </c>
      <c r="DZ114" s="31">
        <f t="shared" ca="1" si="49"/>
        <v>57152.73</v>
      </c>
      <c r="EA114" s="31">
        <f t="shared" ca="1" si="59"/>
        <v>36051.64</v>
      </c>
      <c r="EB114" s="31">
        <f t="shared" ca="1" si="59"/>
        <v>31383.83</v>
      </c>
      <c r="EC114" s="31">
        <f t="shared" ca="1" si="59"/>
        <v>27051.24</v>
      </c>
      <c r="ED114" s="31">
        <f t="shared" ca="1" si="59"/>
        <v>27508.13</v>
      </c>
      <c r="EE114" s="31">
        <f t="shared" ca="1" si="59"/>
        <v>41598.25</v>
      </c>
      <c r="EF114" s="31">
        <f t="shared" ca="1" si="59"/>
        <v>24094.880000000001</v>
      </c>
      <c r="EG114" s="32">
        <f t="shared" ca="1" si="50"/>
        <v>235108.07999999996</v>
      </c>
      <c r="EH114" s="32">
        <f t="shared" ca="1" si="50"/>
        <v>238066.60999999993</v>
      </c>
      <c r="EI114" s="32">
        <f t="shared" ca="1" si="50"/>
        <v>194824.5</v>
      </c>
      <c r="EJ114" s="32">
        <f t="shared" ca="1" si="50"/>
        <v>273139.83999999997</v>
      </c>
      <c r="EK114" s="32">
        <f t="shared" ca="1" si="50"/>
        <v>751830.58000000007</v>
      </c>
      <c r="EL114" s="32">
        <f t="shared" ca="1" si="50"/>
        <v>265815.62</v>
      </c>
      <c r="EM114" s="32">
        <f t="shared" ca="1" si="60"/>
        <v>168526.91999999998</v>
      </c>
      <c r="EN114" s="32">
        <f t="shared" ca="1" si="60"/>
        <v>147570.13999999996</v>
      </c>
      <c r="EO114" s="32">
        <f t="shared" ca="1" si="60"/>
        <v>127953.23</v>
      </c>
      <c r="EP114" s="32">
        <f t="shared" ca="1" si="60"/>
        <v>130944.87000000002</v>
      </c>
      <c r="EQ114" s="32">
        <f t="shared" ca="1" si="60"/>
        <v>199336.36</v>
      </c>
      <c r="ER114" s="32">
        <f t="shared" ca="1" si="60"/>
        <v>116213.19000000003</v>
      </c>
    </row>
    <row r="115" spans="1:148" x14ac:dyDescent="0.25">
      <c r="A115" t="s">
        <v>475</v>
      </c>
      <c r="B115" s="1" t="s">
        <v>23</v>
      </c>
      <c r="C115" t="str">
        <f t="shared" ca="1" si="52"/>
        <v>SD3</v>
      </c>
      <c r="D115" t="str">
        <f t="shared" ca="1" si="53"/>
        <v>Sundance #3</v>
      </c>
      <c r="E115" s="51">
        <v>223791.34497000001</v>
      </c>
      <c r="F115" s="51">
        <v>207230.65919000001</v>
      </c>
      <c r="G115" s="51">
        <v>223797.22284</v>
      </c>
      <c r="H115" s="51">
        <v>196256.32746999999</v>
      </c>
      <c r="I115" s="51">
        <v>46426.789100000002</v>
      </c>
      <c r="J115" s="51">
        <v>62488.945524000002</v>
      </c>
      <c r="K115" s="51">
        <v>230442.17639800001</v>
      </c>
      <c r="L115" s="51">
        <v>237134.58955</v>
      </c>
      <c r="M115" s="51">
        <v>209547.76339450001</v>
      </c>
      <c r="N115" s="51">
        <v>235153.89744</v>
      </c>
      <c r="O115" s="51">
        <v>209442.372064</v>
      </c>
      <c r="P115" s="51">
        <v>238931.96994000001</v>
      </c>
      <c r="Q115" s="32">
        <v>9738251.0399999991</v>
      </c>
      <c r="R115" s="32">
        <v>9126413.2699999996</v>
      </c>
      <c r="S115" s="32">
        <v>8060630.4800000004</v>
      </c>
      <c r="T115" s="32">
        <v>10105162.98</v>
      </c>
      <c r="U115" s="32">
        <v>3265445.85</v>
      </c>
      <c r="V115" s="32">
        <v>3620189.84</v>
      </c>
      <c r="W115" s="32">
        <v>8518901.1600000001</v>
      </c>
      <c r="X115" s="32">
        <v>9166539.8399999999</v>
      </c>
      <c r="Y115" s="32">
        <v>5982791.8700000001</v>
      </c>
      <c r="Z115" s="32">
        <v>7277115.3700000001</v>
      </c>
      <c r="AA115" s="32">
        <v>10280930.42</v>
      </c>
      <c r="AB115" s="32">
        <v>14119922.16</v>
      </c>
      <c r="AC115" s="2">
        <v>5.79</v>
      </c>
      <c r="AD115" s="2">
        <v>5.79</v>
      </c>
      <c r="AE115" s="2">
        <v>5.79</v>
      </c>
      <c r="AF115" s="2">
        <v>5.79</v>
      </c>
      <c r="AG115" s="2">
        <v>5.79</v>
      </c>
      <c r="AH115" s="2">
        <v>5.79</v>
      </c>
      <c r="AI115" s="2">
        <v>5.79</v>
      </c>
      <c r="AJ115" s="2">
        <v>5.79</v>
      </c>
      <c r="AK115" s="2">
        <v>5.79</v>
      </c>
      <c r="AL115" s="2">
        <v>5.79</v>
      </c>
      <c r="AM115" s="2">
        <v>5.79</v>
      </c>
      <c r="AN115" s="2">
        <v>5.79</v>
      </c>
      <c r="AO115" s="33">
        <v>563844.74</v>
      </c>
      <c r="AP115" s="33">
        <v>528419.32999999996</v>
      </c>
      <c r="AQ115" s="33">
        <v>466710.5</v>
      </c>
      <c r="AR115" s="33">
        <v>585088.93999999994</v>
      </c>
      <c r="AS115" s="33">
        <v>189069.31</v>
      </c>
      <c r="AT115" s="33">
        <v>209608.99</v>
      </c>
      <c r="AU115" s="33">
        <v>493244.38</v>
      </c>
      <c r="AV115" s="33">
        <v>530742.66</v>
      </c>
      <c r="AW115" s="33">
        <v>346403.65</v>
      </c>
      <c r="AX115" s="33">
        <v>421344.98</v>
      </c>
      <c r="AY115" s="33">
        <v>595265.87</v>
      </c>
      <c r="AZ115" s="33">
        <v>817543.49</v>
      </c>
      <c r="BA115" s="31">
        <f t="shared" si="65"/>
        <v>-14607.38</v>
      </c>
      <c r="BB115" s="31">
        <f t="shared" si="65"/>
        <v>-13689.62</v>
      </c>
      <c r="BC115" s="31">
        <f t="shared" si="65"/>
        <v>-12090.95</v>
      </c>
      <c r="BD115" s="31">
        <f t="shared" si="63"/>
        <v>-8084.13</v>
      </c>
      <c r="BE115" s="31">
        <f t="shared" si="63"/>
        <v>-2612.36</v>
      </c>
      <c r="BF115" s="31">
        <f t="shared" si="63"/>
        <v>-2896.15</v>
      </c>
      <c r="BG115" s="31">
        <f t="shared" si="63"/>
        <v>32371.82</v>
      </c>
      <c r="BH115" s="31">
        <f t="shared" si="63"/>
        <v>34832.85</v>
      </c>
      <c r="BI115" s="31">
        <f t="shared" si="63"/>
        <v>22734.61</v>
      </c>
      <c r="BJ115" s="31">
        <f t="shared" si="69"/>
        <v>34930.15</v>
      </c>
      <c r="BK115" s="31">
        <f t="shared" si="69"/>
        <v>49348.47</v>
      </c>
      <c r="BL115" s="31">
        <f t="shared" si="69"/>
        <v>67775.63</v>
      </c>
      <c r="BM115" s="6">
        <f t="shared" ca="1" si="68"/>
        <v>7.6600000000000001E-2</v>
      </c>
      <c r="BN115" s="6">
        <f t="shared" ca="1" si="68"/>
        <v>7.6600000000000001E-2</v>
      </c>
      <c r="BO115" s="6">
        <f t="shared" ca="1" si="68"/>
        <v>7.6600000000000001E-2</v>
      </c>
      <c r="BP115" s="6">
        <f t="shared" ca="1" si="68"/>
        <v>7.6600000000000001E-2</v>
      </c>
      <c r="BQ115" s="6">
        <f t="shared" ca="1" si="68"/>
        <v>7.6600000000000001E-2</v>
      </c>
      <c r="BR115" s="6">
        <f t="shared" ca="1" si="68"/>
        <v>7.6600000000000001E-2</v>
      </c>
      <c r="BS115" s="6">
        <f t="shared" ca="1" si="68"/>
        <v>7.6600000000000001E-2</v>
      </c>
      <c r="BT115" s="6">
        <f t="shared" ca="1" si="68"/>
        <v>7.6600000000000001E-2</v>
      </c>
      <c r="BU115" s="6">
        <f t="shared" ca="1" si="68"/>
        <v>7.6600000000000001E-2</v>
      </c>
      <c r="BV115" s="6">
        <f t="shared" ca="1" si="68"/>
        <v>7.6600000000000001E-2</v>
      </c>
      <c r="BW115" s="6">
        <f t="shared" ca="1" si="68"/>
        <v>7.6600000000000001E-2</v>
      </c>
      <c r="BX115" s="6">
        <f t="shared" ca="1" si="68"/>
        <v>7.6600000000000001E-2</v>
      </c>
      <c r="BY115" s="31">
        <f t="shared" ca="1" si="72"/>
        <v>745950.03</v>
      </c>
      <c r="BZ115" s="31">
        <f t="shared" ca="1" si="72"/>
        <v>699083.26</v>
      </c>
      <c r="CA115" s="31">
        <f t="shared" ca="1" si="72"/>
        <v>617444.29</v>
      </c>
      <c r="CB115" s="31">
        <f t="shared" ca="1" si="70"/>
        <v>774055.48</v>
      </c>
      <c r="CC115" s="31">
        <f t="shared" ca="1" si="70"/>
        <v>250133.15</v>
      </c>
      <c r="CD115" s="31">
        <f t="shared" ca="1" si="70"/>
        <v>277306.53999999998</v>
      </c>
      <c r="CE115" s="31">
        <f t="shared" ca="1" si="70"/>
        <v>652547.82999999996</v>
      </c>
      <c r="CF115" s="31">
        <f t="shared" ca="1" si="70"/>
        <v>702156.95</v>
      </c>
      <c r="CG115" s="31">
        <f t="shared" ca="1" si="70"/>
        <v>458281.86</v>
      </c>
      <c r="CH115" s="31">
        <f t="shared" ca="1" si="70"/>
        <v>557427.04</v>
      </c>
      <c r="CI115" s="31">
        <f t="shared" ca="1" si="70"/>
        <v>787519.27</v>
      </c>
      <c r="CJ115" s="31">
        <f t="shared" ca="1" si="70"/>
        <v>1081586.04</v>
      </c>
      <c r="CK115" s="32">
        <f t="shared" ca="1" si="66"/>
        <v>19476.5</v>
      </c>
      <c r="CL115" s="32">
        <f t="shared" ca="1" si="66"/>
        <v>18252.830000000002</v>
      </c>
      <c r="CM115" s="32">
        <f t="shared" ca="1" si="66"/>
        <v>16121.26</v>
      </c>
      <c r="CN115" s="32">
        <f t="shared" ca="1" si="64"/>
        <v>20210.330000000002</v>
      </c>
      <c r="CO115" s="32">
        <f t="shared" ca="1" si="64"/>
        <v>6530.89</v>
      </c>
      <c r="CP115" s="32">
        <f t="shared" ca="1" si="64"/>
        <v>7240.38</v>
      </c>
      <c r="CQ115" s="32">
        <f t="shared" ca="1" si="64"/>
        <v>17037.8</v>
      </c>
      <c r="CR115" s="32">
        <f t="shared" ca="1" si="64"/>
        <v>18333.080000000002</v>
      </c>
      <c r="CS115" s="32">
        <f t="shared" ca="1" si="64"/>
        <v>11965.58</v>
      </c>
      <c r="CT115" s="32">
        <f t="shared" ca="1" si="71"/>
        <v>14554.23</v>
      </c>
      <c r="CU115" s="32">
        <f t="shared" ca="1" si="71"/>
        <v>20561.86</v>
      </c>
      <c r="CV115" s="32">
        <f t="shared" ca="1" si="71"/>
        <v>28239.84</v>
      </c>
      <c r="CW115" s="31">
        <f t="shared" ca="1" si="62"/>
        <v>216189.17000000004</v>
      </c>
      <c r="CX115" s="31">
        <f t="shared" ca="1" si="62"/>
        <v>202606.38</v>
      </c>
      <c r="CY115" s="31">
        <f t="shared" ca="1" si="62"/>
        <v>178946.00000000006</v>
      </c>
      <c r="CZ115" s="31">
        <f t="shared" ca="1" si="62"/>
        <v>217261</v>
      </c>
      <c r="DA115" s="31">
        <f t="shared" ca="1" si="62"/>
        <v>70207.090000000011</v>
      </c>
      <c r="DB115" s="31">
        <f t="shared" ca="1" si="62"/>
        <v>77834.079999999987</v>
      </c>
      <c r="DC115" s="31">
        <f t="shared" ca="1" si="56"/>
        <v>143969.43</v>
      </c>
      <c r="DD115" s="31">
        <f t="shared" ca="1" si="56"/>
        <v>154914.51999999987</v>
      </c>
      <c r="DE115" s="31">
        <f t="shared" ca="1" si="56"/>
        <v>101109.17999999998</v>
      </c>
      <c r="DF115" s="31">
        <f t="shared" ref="DF115:DH142" ca="1" si="73">CH115+CT115-AX115-BJ115</f>
        <v>115706.14000000004</v>
      </c>
      <c r="DG115" s="31">
        <f t="shared" ca="1" si="73"/>
        <v>163466.79</v>
      </c>
      <c r="DH115" s="31">
        <f t="shared" ca="1" si="73"/>
        <v>224506.76000000013</v>
      </c>
      <c r="DI115" s="32">
        <f t="shared" ca="1" si="48"/>
        <v>10809.46</v>
      </c>
      <c r="DJ115" s="32">
        <f t="shared" ca="1" si="48"/>
        <v>10130.32</v>
      </c>
      <c r="DK115" s="32">
        <f t="shared" ca="1" si="48"/>
        <v>8947.2999999999993</v>
      </c>
      <c r="DL115" s="32">
        <f t="shared" ca="1" si="48"/>
        <v>10863.05</v>
      </c>
      <c r="DM115" s="32">
        <f t="shared" ca="1" si="48"/>
        <v>3510.35</v>
      </c>
      <c r="DN115" s="32">
        <f t="shared" ca="1" si="48"/>
        <v>3891.7</v>
      </c>
      <c r="DO115" s="32">
        <f t="shared" ca="1" si="58"/>
        <v>7198.47</v>
      </c>
      <c r="DP115" s="32">
        <f t="shared" ca="1" si="58"/>
        <v>7745.73</v>
      </c>
      <c r="DQ115" s="32">
        <f t="shared" ca="1" si="58"/>
        <v>5055.46</v>
      </c>
      <c r="DR115" s="32">
        <f t="shared" ca="1" si="58"/>
        <v>5785.31</v>
      </c>
      <c r="DS115" s="32">
        <f t="shared" ca="1" si="58"/>
        <v>8173.34</v>
      </c>
      <c r="DT115" s="32">
        <f t="shared" ca="1" si="58"/>
        <v>11225.34</v>
      </c>
      <c r="DU115" s="31">
        <f t="shared" ca="1" si="49"/>
        <v>63963.63</v>
      </c>
      <c r="DV115" s="31">
        <f t="shared" ca="1" si="49"/>
        <v>59600.76</v>
      </c>
      <c r="DW115" s="31">
        <f t="shared" ca="1" si="49"/>
        <v>52366.03</v>
      </c>
      <c r="DX115" s="31">
        <f t="shared" ca="1" si="49"/>
        <v>63209.33</v>
      </c>
      <c r="DY115" s="31">
        <f t="shared" ca="1" si="49"/>
        <v>20310.45</v>
      </c>
      <c r="DZ115" s="31">
        <f t="shared" ca="1" si="49"/>
        <v>22384.68</v>
      </c>
      <c r="EA115" s="31">
        <f t="shared" ca="1" si="59"/>
        <v>41138.620000000003</v>
      </c>
      <c r="EB115" s="31">
        <f t="shared" ca="1" si="59"/>
        <v>43937.2</v>
      </c>
      <c r="EC115" s="31">
        <f t="shared" ca="1" si="59"/>
        <v>28462.13</v>
      </c>
      <c r="ED115" s="31">
        <f t="shared" ca="1" si="59"/>
        <v>32309.63</v>
      </c>
      <c r="EE115" s="31">
        <f t="shared" ca="1" si="59"/>
        <v>45264.45</v>
      </c>
      <c r="EF115" s="31">
        <f t="shared" ca="1" si="59"/>
        <v>61659.16</v>
      </c>
      <c r="EG115" s="32">
        <f t="shared" ca="1" si="50"/>
        <v>290962.26</v>
      </c>
      <c r="EH115" s="32">
        <f t="shared" ca="1" si="50"/>
        <v>272337.46000000002</v>
      </c>
      <c r="EI115" s="32">
        <f t="shared" ca="1" si="50"/>
        <v>240259.33000000005</v>
      </c>
      <c r="EJ115" s="32">
        <f t="shared" ca="1" si="50"/>
        <v>291333.38</v>
      </c>
      <c r="EK115" s="32">
        <f t="shared" ca="1" si="50"/>
        <v>94027.890000000014</v>
      </c>
      <c r="EL115" s="32">
        <f t="shared" ca="1" si="50"/>
        <v>104110.45999999999</v>
      </c>
      <c r="EM115" s="32">
        <f t="shared" ca="1" si="60"/>
        <v>192306.52</v>
      </c>
      <c r="EN115" s="32">
        <f t="shared" ca="1" si="60"/>
        <v>206597.4499999999</v>
      </c>
      <c r="EO115" s="32">
        <f t="shared" ca="1" si="60"/>
        <v>134626.76999999999</v>
      </c>
      <c r="EP115" s="32">
        <f t="shared" ca="1" si="60"/>
        <v>153801.08000000005</v>
      </c>
      <c r="EQ115" s="32">
        <f t="shared" ca="1" si="60"/>
        <v>216904.58000000002</v>
      </c>
      <c r="ER115" s="32">
        <f t="shared" ca="1" si="60"/>
        <v>297391.26000000013</v>
      </c>
    </row>
    <row r="116" spans="1:148" x14ac:dyDescent="0.25">
      <c r="A116" t="s">
        <v>475</v>
      </c>
      <c r="B116" s="1" t="s">
        <v>24</v>
      </c>
      <c r="C116" t="str">
        <f t="shared" ca="1" si="52"/>
        <v>SD4</v>
      </c>
      <c r="D116" t="str">
        <f t="shared" ca="1" si="53"/>
        <v>Sundance #4</v>
      </c>
      <c r="E116" s="51">
        <v>226438.04388730001</v>
      </c>
      <c r="F116" s="51">
        <v>215386.0313687</v>
      </c>
      <c r="G116" s="51">
        <v>211867.29149830001</v>
      </c>
      <c r="H116" s="51">
        <v>11603.751120000001</v>
      </c>
      <c r="I116" s="51">
        <v>97665.253385000004</v>
      </c>
      <c r="J116" s="51">
        <v>248986.24992</v>
      </c>
      <c r="K116" s="51">
        <v>242689.54629999999</v>
      </c>
      <c r="L116" s="51">
        <v>228014.54681999999</v>
      </c>
      <c r="M116" s="51">
        <v>253698.31241000001</v>
      </c>
      <c r="N116" s="51">
        <v>266377.97606999998</v>
      </c>
      <c r="O116" s="51">
        <v>270875.46509999997</v>
      </c>
      <c r="P116" s="51">
        <v>285340.98637</v>
      </c>
      <c r="Q116" s="32">
        <v>9951049.1400000006</v>
      </c>
      <c r="R116" s="32">
        <v>9386597.25</v>
      </c>
      <c r="S116" s="32">
        <v>7728569.0099999998</v>
      </c>
      <c r="T116" s="32">
        <v>364897.11</v>
      </c>
      <c r="U116" s="32">
        <v>4480551.8</v>
      </c>
      <c r="V116" s="32">
        <v>15259224.300000001</v>
      </c>
      <c r="W116" s="32">
        <v>10157792.52</v>
      </c>
      <c r="X116" s="32">
        <v>8896029.4600000009</v>
      </c>
      <c r="Y116" s="32">
        <v>7371126.5700000003</v>
      </c>
      <c r="Z116" s="32">
        <v>8163077.4500000002</v>
      </c>
      <c r="AA116" s="32">
        <v>13399960.26</v>
      </c>
      <c r="AB116" s="32">
        <v>16949158.379999999</v>
      </c>
      <c r="AC116" s="2">
        <v>5.79</v>
      </c>
      <c r="AD116" s="2">
        <v>5.79</v>
      </c>
      <c r="AE116" s="2">
        <v>5.79</v>
      </c>
      <c r="AF116" s="2">
        <v>5.79</v>
      </c>
      <c r="AG116" s="2">
        <v>5.79</v>
      </c>
      <c r="AH116" s="2">
        <v>5.79</v>
      </c>
      <c r="AI116" s="2">
        <v>5.79</v>
      </c>
      <c r="AJ116" s="2">
        <v>5.79</v>
      </c>
      <c r="AK116" s="2">
        <v>5.79</v>
      </c>
      <c r="AL116" s="2">
        <v>5.79</v>
      </c>
      <c r="AM116" s="2">
        <v>5.79</v>
      </c>
      <c r="AN116" s="2">
        <v>5.79</v>
      </c>
      <c r="AO116" s="33">
        <v>576165.75</v>
      </c>
      <c r="AP116" s="33">
        <v>543483.98</v>
      </c>
      <c r="AQ116" s="33">
        <v>447484.15</v>
      </c>
      <c r="AR116" s="33">
        <v>21127.54</v>
      </c>
      <c r="AS116" s="33">
        <v>259423.95</v>
      </c>
      <c r="AT116" s="33">
        <v>883509.09</v>
      </c>
      <c r="AU116" s="33">
        <v>588136.18999999994</v>
      </c>
      <c r="AV116" s="33">
        <v>515080.11</v>
      </c>
      <c r="AW116" s="33">
        <v>426788.23</v>
      </c>
      <c r="AX116" s="33">
        <v>472642.18</v>
      </c>
      <c r="AY116" s="33">
        <v>775857.7</v>
      </c>
      <c r="AZ116" s="33">
        <v>981356.27</v>
      </c>
      <c r="BA116" s="31">
        <f t="shared" si="65"/>
        <v>-14926.57</v>
      </c>
      <c r="BB116" s="31">
        <f t="shared" si="65"/>
        <v>-14079.9</v>
      </c>
      <c r="BC116" s="31">
        <f t="shared" si="65"/>
        <v>-11592.85</v>
      </c>
      <c r="BD116" s="31">
        <f t="shared" si="63"/>
        <v>-291.92</v>
      </c>
      <c r="BE116" s="31">
        <f t="shared" si="63"/>
        <v>-3584.44</v>
      </c>
      <c r="BF116" s="31">
        <f t="shared" si="63"/>
        <v>-12207.38</v>
      </c>
      <c r="BG116" s="31">
        <f t="shared" si="63"/>
        <v>38599.61</v>
      </c>
      <c r="BH116" s="31">
        <f t="shared" si="63"/>
        <v>33804.910000000003</v>
      </c>
      <c r="BI116" s="31">
        <f t="shared" si="63"/>
        <v>28010.28</v>
      </c>
      <c r="BJ116" s="31">
        <f t="shared" si="69"/>
        <v>39182.769999999997</v>
      </c>
      <c r="BK116" s="31">
        <f t="shared" si="69"/>
        <v>64319.81</v>
      </c>
      <c r="BL116" s="31">
        <f t="shared" si="69"/>
        <v>81355.960000000006</v>
      </c>
      <c r="BM116" s="6">
        <f t="shared" ca="1" si="68"/>
        <v>7.7700000000000005E-2</v>
      </c>
      <c r="BN116" s="6">
        <f t="shared" ca="1" si="68"/>
        <v>7.7700000000000005E-2</v>
      </c>
      <c r="BO116" s="6">
        <f t="shared" ca="1" si="68"/>
        <v>7.7700000000000005E-2</v>
      </c>
      <c r="BP116" s="6">
        <f t="shared" ca="1" si="68"/>
        <v>7.7700000000000005E-2</v>
      </c>
      <c r="BQ116" s="6">
        <f t="shared" ca="1" si="68"/>
        <v>7.7700000000000005E-2</v>
      </c>
      <c r="BR116" s="6">
        <f t="shared" ca="1" si="68"/>
        <v>7.7700000000000005E-2</v>
      </c>
      <c r="BS116" s="6">
        <f t="shared" ca="1" si="68"/>
        <v>7.7700000000000005E-2</v>
      </c>
      <c r="BT116" s="6">
        <f t="shared" ca="1" si="68"/>
        <v>7.7700000000000005E-2</v>
      </c>
      <c r="BU116" s="6">
        <f t="shared" ca="1" si="68"/>
        <v>7.7700000000000005E-2</v>
      </c>
      <c r="BV116" s="6">
        <f t="shared" ca="1" si="68"/>
        <v>7.7700000000000005E-2</v>
      </c>
      <c r="BW116" s="6">
        <f t="shared" ca="1" si="68"/>
        <v>7.7700000000000005E-2</v>
      </c>
      <c r="BX116" s="6">
        <f t="shared" ca="1" si="68"/>
        <v>7.7700000000000005E-2</v>
      </c>
      <c r="BY116" s="31">
        <f t="shared" ca="1" si="72"/>
        <v>773196.52</v>
      </c>
      <c r="BZ116" s="31">
        <f t="shared" ca="1" si="72"/>
        <v>729338.61</v>
      </c>
      <c r="CA116" s="31">
        <f t="shared" ca="1" si="72"/>
        <v>600509.81000000006</v>
      </c>
      <c r="CB116" s="31">
        <f t="shared" ca="1" si="70"/>
        <v>28352.51</v>
      </c>
      <c r="CC116" s="31">
        <f t="shared" ca="1" si="70"/>
        <v>348138.87</v>
      </c>
      <c r="CD116" s="31">
        <f t="shared" ca="1" si="70"/>
        <v>1185641.73</v>
      </c>
      <c r="CE116" s="31">
        <f t="shared" ca="1" si="70"/>
        <v>789260.48</v>
      </c>
      <c r="CF116" s="31">
        <f t="shared" ca="1" si="70"/>
        <v>691221.49</v>
      </c>
      <c r="CG116" s="31">
        <f t="shared" ca="1" si="70"/>
        <v>572736.53</v>
      </c>
      <c r="CH116" s="31">
        <f t="shared" ca="1" si="70"/>
        <v>634271.12</v>
      </c>
      <c r="CI116" s="31">
        <f t="shared" ca="1" si="70"/>
        <v>1041176.91</v>
      </c>
      <c r="CJ116" s="31">
        <f t="shared" ca="1" si="70"/>
        <v>1316949.6100000001</v>
      </c>
      <c r="CK116" s="32">
        <f t="shared" ca="1" si="66"/>
        <v>19902.099999999999</v>
      </c>
      <c r="CL116" s="32">
        <f t="shared" ca="1" si="66"/>
        <v>18773.189999999999</v>
      </c>
      <c r="CM116" s="32">
        <f t="shared" ca="1" si="66"/>
        <v>15457.14</v>
      </c>
      <c r="CN116" s="32">
        <f t="shared" ca="1" si="64"/>
        <v>729.79</v>
      </c>
      <c r="CO116" s="32">
        <f t="shared" ca="1" si="64"/>
        <v>8961.1</v>
      </c>
      <c r="CP116" s="32">
        <f t="shared" ca="1" si="64"/>
        <v>30518.45</v>
      </c>
      <c r="CQ116" s="32">
        <f t="shared" ca="1" si="64"/>
        <v>20315.59</v>
      </c>
      <c r="CR116" s="32">
        <f t="shared" ca="1" si="64"/>
        <v>17792.060000000001</v>
      </c>
      <c r="CS116" s="32">
        <f t="shared" ca="1" si="64"/>
        <v>14742.25</v>
      </c>
      <c r="CT116" s="32">
        <f t="shared" ca="1" si="71"/>
        <v>16326.15</v>
      </c>
      <c r="CU116" s="32">
        <f t="shared" ca="1" si="71"/>
        <v>26799.919999999998</v>
      </c>
      <c r="CV116" s="32">
        <f t="shared" ca="1" si="71"/>
        <v>33898.32</v>
      </c>
      <c r="CW116" s="31">
        <f t="shared" ca="1" si="62"/>
        <v>231859.44</v>
      </c>
      <c r="CX116" s="31">
        <f t="shared" ca="1" si="62"/>
        <v>218707.71999999994</v>
      </c>
      <c r="CY116" s="31">
        <f t="shared" ca="1" si="62"/>
        <v>180075.65000000005</v>
      </c>
      <c r="CZ116" s="31">
        <f t="shared" ca="1" si="62"/>
        <v>8246.6799999999985</v>
      </c>
      <c r="DA116" s="31">
        <f t="shared" ca="1" si="62"/>
        <v>101260.45999999996</v>
      </c>
      <c r="DB116" s="31">
        <f t="shared" ca="1" si="62"/>
        <v>344858.47</v>
      </c>
      <c r="DC116" s="31">
        <f t="shared" ca="1" si="62"/>
        <v>182840.27000000002</v>
      </c>
      <c r="DD116" s="31">
        <f t="shared" ca="1" si="62"/>
        <v>160128.53000000006</v>
      </c>
      <c r="DE116" s="31">
        <f t="shared" ca="1" si="62"/>
        <v>132680.27000000005</v>
      </c>
      <c r="DF116" s="31">
        <f t="shared" ca="1" si="73"/>
        <v>138772.32000000004</v>
      </c>
      <c r="DG116" s="31">
        <f t="shared" ca="1" si="73"/>
        <v>227799.32000000012</v>
      </c>
      <c r="DH116" s="31">
        <f t="shared" ca="1" si="73"/>
        <v>288135.70000000013</v>
      </c>
      <c r="DI116" s="32">
        <f t="shared" ca="1" si="48"/>
        <v>11592.97</v>
      </c>
      <c r="DJ116" s="32">
        <f t="shared" ca="1" si="48"/>
        <v>10935.39</v>
      </c>
      <c r="DK116" s="32">
        <f t="shared" ca="1" si="48"/>
        <v>9003.7800000000007</v>
      </c>
      <c r="DL116" s="32">
        <f t="shared" ca="1" si="48"/>
        <v>412.33</v>
      </c>
      <c r="DM116" s="32">
        <f t="shared" ca="1" si="48"/>
        <v>5063.0200000000004</v>
      </c>
      <c r="DN116" s="32">
        <f t="shared" ca="1" si="48"/>
        <v>17242.919999999998</v>
      </c>
      <c r="DO116" s="32">
        <f t="shared" ca="1" si="58"/>
        <v>9142.01</v>
      </c>
      <c r="DP116" s="32">
        <f t="shared" ca="1" si="58"/>
        <v>8006.43</v>
      </c>
      <c r="DQ116" s="32">
        <f t="shared" ca="1" si="58"/>
        <v>6634.01</v>
      </c>
      <c r="DR116" s="32">
        <f t="shared" ca="1" si="58"/>
        <v>6938.62</v>
      </c>
      <c r="DS116" s="32">
        <f t="shared" ca="1" si="58"/>
        <v>11389.97</v>
      </c>
      <c r="DT116" s="32">
        <f t="shared" ca="1" si="58"/>
        <v>14406.79</v>
      </c>
      <c r="DU116" s="31">
        <f t="shared" ca="1" si="49"/>
        <v>68599.98</v>
      </c>
      <c r="DV116" s="31">
        <f t="shared" ca="1" si="49"/>
        <v>64337.29</v>
      </c>
      <c r="DW116" s="31">
        <f t="shared" ca="1" si="49"/>
        <v>52696.61</v>
      </c>
      <c r="DX116" s="31">
        <f t="shared" ca="1" si="49"/>
        <v>2399.27</v>
      </c>
      <c r="DY116" s="31">
        <f t="shared" ca="1" si="49"/>
        <v>29293.99</v>
      </c>
      <c r="DZ116" s="31">
        <f t="shared" ca="1" si="49"/>
        <v>99179.520000000004</v>
      </c>
      <c r="EA116" s="31">
        <f t="shared" ca="1" si="59"/>
        <v>52245.79</v>
      </c>
      <c r="EB116" s="31">
        <f t="shared" ca="1" si="59"/>
        <v>45416.01</v>
      </c>
      <c r="EC116" s="31">
        <f t="shared" ca="1" si="59"/>
        <v>37349.360000000001</v>
      </c>
      <c r="ED116" s="31">
        <f t="shared" ca="1" si="59"/>
        <v>38750.6</v>
      </c>
      <c r="EE116" s="31">
        <f t="shared" ca="1" si="59"/>
        <v>63078.33</v>
      </c>
      <c r="EF116" s="31">
        <f t="shared" ca="1" si="59"/>
        <v>79134.39</v>
      </c>
      <c r="EG116" s="32">
        <f t="shared" ca="1" si="50"/>
        <v>312052.39</v>
      </c>
      <c r="EH116" s="32">
        <f t="shared" ca="1" si="50"/>
        <v>293980.39999999991</v>
      </c>
      <c r="EI116" s="32">
        <f t="shared" ca="1" si="50"/>
        <v>241776.04000000004</v>
      </c>
      <c r="EJ116" s="32">
        <f t="shared" ca="1" si="50"/>
        <v>11058.279999999999</v>
      </c>
      <c r="EK116" s="32">
        <f t="shared" ca="1" si="50"/>
        <v>135617.46999999997</v>
      </c>
      <c r="EL116" s="32">
        <f t="shared" ca="1" si="50"/>
        <v>461280.91</v>
      </c>
      <c r="EM116" s="32">
        <f t="shared" ca="1" si="60"/>
        <v>244228.07000000004</v>
      </c>
      <c r="EN116" s="32">
        <f t="shared" ca="1" si="60"/>
        <v>213550.97000000006</v>
      </c>
      <c r="EO116" s="32">
        <f t="shared" ca="1" si="60"/>
        <v>176663.64000000007</v>
      </c>
      <c r="EP116" s="32">
        <f t="shared" ca="1" si="60"/>
        <v>184461.54000000004</v>
      </c>
      <c r="EQ116" s="32">
        <f t="shared" ca="1" si="60"/>
        <v>302267.62000000011</v>
      </c>
      <c r="ER116" s="32">
        <f t="shared" ca="1" si="60"/>
        <v>381676.88000000012</v>
      </c>
    </row>
    <row r="117" spans="1:148" x14ac:dyDescent="0.25">
      <c r="A117" t="s">
        <v>476</v>
      </c>
      <c r="B117" s="1" t="s">
        <v>28</v>
      </c>
      <c r="C117" t="str">
        <f t="shared" ca="1" si="52"/>
        <v>SD5</v>
      </c>
      <c r="D117" t="str">
        <f t="shared" ca="1" si="53"/>
        <v>Sundance #5</v>
      </c>
      <c r="E117" s="51">
        <v>244849.70100279999</v>
      </c>
      <c r="F117" s="51">
        <v>252292.29801999999</v>
      </c>
      <c r="G117" s="51">
        <v>283102.25721000001</v>
      </c>
      <c r="H117" s="51">
        <v>266115.2216096</v>
      </c>
      <c r="I117" s="51">
        <v>290154.30284999998</v>
      </c>
      <c r="J117" s="51">
        <v>270408.04089</v>
      </c>
      <c r="K117" s="51">
        <v>225591.9038806</v>
      </c>
      <c r="L117" s="51">
        <v>286996.63059000002</v>
      </c>
      <c r="M117" s="51">
        <v>279359.43638999999</v>
      </c>
      <c r="N117" s="51">
        <v>273078.19462999998</v>
      </c>
      <c r="O117" s="51">
        <v>219692.0145822</v>
      </c>
      <c r="P117" s="51">
        <v>275954.82280000002</v>
      </c>
      <c r="Q117" s="32">
        <v>10629459.51</v>
      </c>
      <c r="R117" s="32">
        <v>11096936.76</v>
      </c>
      <c r="S117" s="32">
        <v>9946404.5199999996</v>
      </c>
      <c r="T117" s="32">
        <v>13090950.029999999</v>
      </c>
      <c r="U117" s="32">
        <v>39291355.979999997</v>
      </c>
      <c r="V117" s="32">
        <v>16056127.779999999</v>
      </c>
      <c r="W117" s="32">
        <v>8598138.6899999995</v>
      </c>
      <c r="X117" s="32">
        <v>11188375.529999999</v>
      </c>
      <c r="Y117" s="32">
        <v>8036140.29</v>
      </c>
      <c r="Z117" s="32">
        <v>8446683.1099999994</v>
      </c>
      <c r="AA117" s="32">
        <v>8822379.3900000006</v>
      </c>
      <c r="AB117" s="32">
        <v>16408076.09</v>
      </c>
      <c r="AC117" s="2">
        <v>5.79</v>
      </c>
      <c r="AD117" s="2">
        <v>5.79</v>
      </c>
      <c r="AE117" s="2">
        <v>5.79</v>
      </c>
      <c r="AF117" s="2">
        <v>5.79</v>
      </c>
      <c r="AG117" s="2">
        <v>5.79</v>
      </c>
      <c r="AH117" s="2">
        <v>5.79</v>
      </c>
      <c r="AI117" s="2">
        <v>5.79</v>
      </c>
      <c r="AJ117" s="2">
        <v>5.79</v>
      </c>
      <c r="AK117" s="2">
        <v>5.79</v>
      </c>
      <c r="AL117" s="2">
        <v>5.79</v>
      </c>
      <c r="AM117" s="2">
        <v>5.79</v>
      </c>
      <c r="AN117" s="2">
        <v>5.79</v>
      </c>
      <c r="AO117" s="33">
        <v>615445.71</v>
      </c>
      <c r="AP117" s="33">
        <v>642512.64000000001</v>
      </c>
      <c r="AQ117" s="33">
        <v>575896.81999999995</v>
      </c>
      <c r="AR117" s="33">
        <v>757966.01</v>
      </c>
      <c r="AS117" s="33">
        <v>2274969.5099999998</v>
      </c>
      <c r="AT117" s="33">
        <v>929649.8</v>
      </c>
      <c r="AU117" s="33">
        <v>497832.23</v>
      </c>
      <c r="AV117" s="33">
        <v>647806.93999999994</v>
      </c>
      <c r="AW117" s="33">
        <v>465292.52</v>
      </c>
      <c r="AX117" s="33">
        <v>489062.95</v>
      </c>
      <c r="AY117" s="33">
        <v>510815.77</v>
      </c>
      <c r="AZ117" s="33">
        <v>950027.61</v>
      </c>
      <c r="BA117" s="31">
        <f t="shared" si="65"/>
        <v>-15944.19</v>
      </c>
      <c r="BB117" s="31">
        <f t="shared" si="65"/>
        <v>-16645.41</v>
      </c>
      <c r="BC117" s="31">
        <f t="shared" si="65"/>
        <v>-14919.61</v>
      </c>
      <c r="BD117" s="31">
        <f t="shared" si="63"/>
        <v>-10472.76</v>
      </c>
      <c r="BE117" s="31">
        <f t="shared" si="63"/>
        <v>-31433.08</v>
      </c>
      <c r="BF117" s="31">
        <f t="shared" si="63"/>
        <v>-12844.9</v>
      </c>
      <c r="BG117" s="31">
        <f t="shared" si="63"/>
        <v>32672.93</v>
      </c>
      <c r="BH117" s="31">
        <f t="shared" si="63"/>
        <v>42515.83</v>
      </c>
      <c r="BI117" s="31">
        <f t="shared" si="63"/>
        <v>30537.33</v>
      </c>
      <c r="BJ117" s="31">
        <f t="shared" si="69"/>
        <v>40544.080000000002</v>
      </c>
      <c r="BK117" s="31">
        <f t="shared" si="69"/>
        <v>42347.42</v>
      </c>
      <c r="BL117" s="31">
        <f t="shared" si="69"/>
        <v>78758.77</v>
      </c>
      <c r="BM117" s="6">
        <f t="shared" ca="1" si="68"/>
        <v>7.4300000000000005E-2</v>
      </c>
      <c r="BN117" s="6">
        <f t="shared" ca="1" si="68"/>
        <v>7.4300000000000005E-2</v>
      </c>
      <c r="BO117" s="6">
        <f t="shared" ca="1" si="68"/>
        <v>7.4300000000000005E-2</v>
      </c>
      <c r="BP117" s="6">
        <f t="shared" ca="1" si="68"/>
        <v>7.4300000000000005E-2</v>
      </c>
      <c r="BQ117" s="6">
        <f t="shared" ca="1" si="68"/>
        <v>7.4300000000000005E-2</v>
      </c>
      <c r="BR117" s="6">
        <f t="shared" ca="1" si="68"/>
        <v>7.4300000000000005E-2</v>
      </c>
      <c r="BS117" s="6">
        <f t="shared" ca="1" si="68"/>
        <v>7.4300000000000005E-2</v>
      </c>
      <c r="BT117" s="6">
        <f t="shared" ca="1" si="68"/>
        <v>7.4300000000000005E-2</v>
      </c>
      <c r="BU117" s="6">
        <f t="shared" ca="1" si="68"/>
        <v>7.4300000000000005E-2</v>
      </c>
      <c r="BV117" s="6">
        <f t="shared" ca="1" si="68"/>
        <v>7.4300000000000005E-2</v>
      </c>
      <c r="BW117" s="6">
        <f t="shared" ca="1" si="68"/>
        <v>7.4300000000000005E-2</v>
      </c>
      <c r="BX117" s="6">
        <f t="shared" ca="1" si="68"/>
        <v>7.4300000000000005E-2</v>
      </c>
      <c r="BY117" s="31">
        <f t="shared" ca="1" si="72"/>
        <v>789768.84</v>
      </c>
      <c r="BZ117" s="31">
        <f t="shared" ca="1" si="72"/>
        <v>824502.4</v>
      </c>
      <c r="CA117" s="31">
        <f t="shared" ca="1" si="72"/>
        <v>739017.86</v>
      </c>
      <c r="CB117" s="31">
        <f t="shared" ca="1" si="70"/>
        <v>972657.59</v>
      </c>
      <c r="CC117" s="31">
        <f t="shared" ca="1" si="70"/>
        <v>2919347.75</v>
      </c>
      <c r="CD117" s="31">
        <f t="shared" ca="1" si="70"/>
        <v>1192970.29</v>
      </c>
      <c r="CE117" s="31">
        <f t="shared" ca="1" si="70"/>
        <v>638841.69999999995</v>
      </c>
      <c r="CF117" s="31">
        <f t="shared" ca="1" si="70"/>
        <v>831296.3</v>
      </c>
      <c r="CG117" s="31">
        <f t="shared" ca="1" si="70"/>
        <v>597085.22</v>
      </c>
      <c r="CH117" s="31">
        <f t="shared" ca="1" si="70"/>
        <v>627588.56000000006</v>
      </c>
      <c r="CI117" s="31">
        <f t="shared" ca="1" si="70"/>
        <v>655502.79</v>
      </c>
      <c r="CJ117" s="31">
        <f t="shared" ca="1" si="70"/>
        <v>1219120.05</v>
      </c>
      <c r="CK117" s="32">
        <f t="shared" ca="1" si="66"/>
        <v>21258.92</v>
      </c>
      <c r="CL117" s="32">
        <f t="shared" ca="1" si="66"/>
        <v>22193.87</v>
      </c>
      <c r="CM117" s="32">
        <f t="shared" ca="1" si="66"/>
        <v>19892.810000000001</v>
      </c>
      <c r="CN117" s="32">
        <f t="shared" ca="1" si="64"/>
        <v>26181.9</v>
      </c>
      <c r="CO117" s="32">
        <f t="shared" ca="1" si="64"/>
        <v>78582.710000000006</v>
      </c>
      <c r="CP117" s="32">
        <f t="shared" ca="1" si="64"/>
        <v>32112.26</v>
      </c>
      <c r="CQ117" s="32">
        <f t="shared" ca="1" si="64"/>
        <v>17196.28</v>
      </c>
      <c r="CR117" s="32">
        <f t="shared" ca="1" si="64"/>
        <v>22376.75</v>
      </c>
      <c r="CS117" s="32">
        <f t="shared" ca="1" si="64"/>
        <v>16072.28</v>
      </c>
      <c r="CT117" s="32">
        <f t="shared" ca="1" si="71"/>
        <v>16893.37</v>
      </c>
      <c r="CU117" s="32">
        <f t="shared" ca="1" si="71"/>
        <v>17644.759999999998</v>
      </c>
      <c r="CV117" s="32">
        <f t="shared" ca="1" si="71"/>
        <v>32816.15</v>
      </c>
      <c r="CW117" s="31">
        <f t="shared" ca="1" si="62"/>
        <v>211526.24000000005</v>
      </c>
      <c r="CX117" s="31">
        <f t="shared" ca="1" si="62"/>
        <v>220829.04</v>
      </c>
      <c r="CY117" s="31">
        <f t="shared" ca="1" si="62"/>
        <v>197933.46000000008</v>
      </c>
      <c r="CZ117" s="31">
        <f t="shared" ca="1" si="62"/>
        <v>251346.24</v>
      </c>
      <c r="DA117" s="31">
        <f t="shared" ca="1" si="62"/>
        <v>754394.03000000014</v>
      </c>
      <c r="DB117" s="31">
        <f t="shared" ca="1" si="62"/>
        <v>308277.65000000002</v>
      </c>
      <c r="DC117" s="31">
        <f t="shared" ca="1" si="62"/>
        <v>125532.82</v>
      </c>
      <c r="DD117" s="31">
        <f t="shared" ca="1" si="62"/>
        <v>163350.28000000009</v>
      </c>
      <c r="DE117" s="31">
        <f t="shared" ca="1" si="62"/>
        <v>117327.64999999998</v>
      </c>
      <c r="DF117" s="31">
        <f t="shared" ca="1" si="73"/>
        <v>114874.90000000004</v>
      </c>
      <c r="DG117" s="31">
        <f t="shared" ca="1" si="73"/>
        <v>119984.36000000003</v>
      </c>
      <c r="DH117" s="31">
        <f t="shared" ca="1" si="73"/>
        <v>223149.81999999995</v>
      </c>
      <c r="DI117" s="32">
        <f t="shared" ca="1" si="48"/>
        <v>10576.31</v>
      </c>
      <c r="DJ117" s="32">
        <f t="shared" ca="1" si="48"/>
        <v>11041.45</v>
      </c>
      <c r="DK117" s="32">
        <f t="shared" ca="1" si="48"/>
        <v>9896.67</v>
      </c>
      <c r="DL117" s="32">
        <f t="shared" ca="1" si="48"/>
        <v>12567.31</v>
      </c>
      <c r="DM117" s="32">
        <f t="shared" ca="1" si="48"/>
        <v>37719.699999999997</v>
      </c>
      <c r="DN117" s="32">
        <f t="shared" ca="1" si="48"/>
        <v>15413.88</v>
      </c>
      <c r="DO117" s="32">
        <f t="shared" ca="1" si="58"/>
        <v>6276.64</v>
      </c>
      <c r="DP117" s="32">
        <f t="shared" ca="1" si="58"/>
        <v>8167.51</v>
      </c>
      <c r="DQ117" s="32">
        <f t="shared" ca="1" si="58"/>
        <v>5866.38</v>
      </c>
      <c r="DR117" s="32">
        <f t="shared" ca="1" si="58"/>
        <v>5743.75</v>
      </c>
      <c r="DS117" s="32">
        <f t="shared" ca="1" si="58"/>
        <v>5999.22</v>
      </c>
      <c r="DT117" s="32">
        <f t="shared" ca="1" si="58"/>
        <v>11157.49</v>
      </c>
      <c r="DU117" s="31">
        <f t="shared" ca="1" si="49"/>
        <v>62584.02</v>
      </c>
      <c r="DV117" s="31">
        <f t="shared" ca="1" si="49"/>
        <v>64961.32</v>
      </c>
      <c r="DW117" s="31">
        <f t="shared" ca="1" si="49"/>
        <v>57922.44</v>
      </c>
      <c r="DX117" s="31">
        <f t="shared" ca="1" si="49"/>
        <v>73126</v>
      </c>
      <c r="DY117" s="31">
        <f t="shared" ca="1" si="49"/>
        <v>218241.27</v>
      </c>
      <c r="DZ117" s="31">
        <f t="shared" ca="1" si="49"/>
        <v>88659.06</v>
      </c>
      <c r="EA117" s="31">
        <f t="shared" ca="1" si="59"/>
        <v>35870.44</v>
      </c>
      <c r="EB117" s="31">
        <f t="shared" ca="1" si="59"/>
        <v>46329.77</v>
      </c>
      <c r="EC117" s="31">
        <f t="shared" ca="1" si="59"/>
        <v>33027.61</v>
      </c>
      <c r="ED117" s="31">
        <f t="shared" ca="1" si="59"/>
        <v>32077.52</v>
      </c>
      <c r="EE117" s="31">
        <f t="shared" ca="1" si="59"/>
        <v>33224.04</v>
      </c>
      <c r="EF117" s="31">
        <f t="shared" ca="1" si="59"/>
        <v>61286.49</v>
      </c>
      <c r="EG117" s="32">
        <f t="shared" ca="1" si="50"/>
        <v>284686.57000000007</v>
      </c>
      <c r="EH117" s="32">
        <f t="shared" ca="1" si="50"/>
        <v>296831.81</v>
      </c>
      <c r="EI117" s="32">
        <f t="shared" ca="1" si="50"/>
        <v>265752.57000000007</v>
      </c>
      <c r="EJ117" s="32">
        <f t="shared" ca="1" si="50"/>
        <v>337039.55</v>
      </c>
      <c r="EK117" s="32">
        <f t="shared" ca="1" si="50"/>
        <v>1010355.0000000001</v>
      </c>
      <c r="EL117" s="32">
        <f t="shared" ca="1" si="50"/>
        <v>412350.59</v>
      </c>
      <c r="EM117" s="32">
        <f t="shared" ca="1" si="60"/>
        <v>167679.90000000002</v>
      </c>
      <c r="EN117" s="32">
        <f t="shared" ca="1" si="60"/>
        <v>217847.56000000008</v>
      </c>
      <c r="EO117" s="32">
        <f t="shared" ca="1" si="60"/>
        <v>156221.63999999998</v>
      </c>
      <c r="EP117" s="32">
        <f t="shared" ca="1" si="60"/>
        <v>152696.17000000004</v>
      </c>
      <c r="EQ117" s="32">
        <f t="shared" ca="1" si="60"/>
        <v>159207.62000000002</v>
      </c>
      <c r="ER117" s="32">
        <f t="shared" ca="1" si="60"/>
        <v>295593.79999999993</v>
      </c>
    </row>
    <row r="118" spans="1:148" x14ac:dyDescent="0.25">
      <c r="A118" t="s">
        <v>476</v>
      </c>
      <c r="B118" s="1" t="s">
        <v>29</v>
      </c>
      <c r="C118" t="str">
        <f t="shared" ca="1" si="52"/>
        <v>SD6</v>
      </c>
      <c r="D118" t="str">
        <f t="shared" ca="1" si="53"/>
        <v>Sundance #6</v>
      </c>
      <c r="E118" s="51">
        <v>269916.02841000003</v>
      </c>
      <c r="F118" s="51">
        <v>235501.79131</v>
      </c>
      <c r="G118" s="51">
        <v>224062.59358859999</v>
      </c>
      <c r="H118" s="51">
        <v>217476.95264040001</v>
      </c>
      <c r="I118" s="51">
        <v>245008.62956520001</v>
      </c>
      <c r="J118" s="51">
        <v>222758.97153949999</v>
      </c>
      <c r="K118" s="51">
        <v>154197.6891705</v>
      </c>
      <c r="L118" s="51">
        <v>262683.82867159997</v>
      </c>
      <c r="M118" s="51">
        <v>236609.94152190001</v>
      </c>
      <c r="N118" s="51">
        <v>267200.73266799998</v>
      </c>
      <c r="O118" s="51">
        <v>227172.56115160001</v>
      </c>
      <c r="P118" s="51">
        <v>260004.16912000001</v>
      </c>
      <c r="Q118" s="32">
        <v>11725008.5</v>
      </c>
      <c r="R118" s="32">
        <v>10351141.43</v>
      </c>
      <c r="S118" s="32">
        <v>7697170.1200000001</v>
      </c>
      <c r="T118" s="32">
        <v>10569687.65</v>
      </c>
      <c r="U118" s="32">
        <v>25419395.59</v>
      </c>
      <c r="V118" s="32">
        <v>11196762.26</v>
      </c>
      <c r="W118" s="32">
        <v>5770683.25</v>
      </c>
      <c r="X118" s="32">
        <v>10217629.060000001</v>
      </c>
      <c r="Y118" s="32">
        <v>6697469.0599999996</v>
      </c>
      <c r="Z118" s="32">
        <v>8123979.4199999999</v>
      </c>
      <c r="AA118" s="32">
        <v>8186809.9199999999</v>
      </c>
      <c r="AB118" s="32">
        <v>13204394.369999999</v>
      </c>
      <c r="AC118" s="2">
        <v>5.79</v>
      </c>
      <c r="AD118" s="2">
        <v>5.79</v>
      </c>
      <c r="AE118" s="2">
        <v>5.79</v>
      </c>
      <c r="AF118" s="2">
        <v>5.79</v>
      </c>
      <c r="AG118" s="2">
        <v>5.79</v>
      </c>
      <c r="AH118" s="2">
        <v>5.79</v>
      </c>
      <c r="AI118" s="2">
        <v>5.79</v>
      </c>
      <c r="AJ118" s="2">
        <v>5.79</v>
      </c>
      <c r="AK118" s="2">
        <v>5.79</v>
      </c>
      <c r="AL118" s="2">
        <v>5.79</v>
      </c>
      <c r="AM118" s="2">
        <v>5.79</v>
      </c>
      <c r="AN118" s="2">
        <v>5.79</v>
      </c>
      <c r="AO118" s="33">
        <v>678877.99</v>
      </c>
      <c r="AP118" s="33">
        <v>599331.09</v>
      </c>
      <c r="AQ118" s="33">
        <v>445666.15</v>
      </c>
      <c r="AR118" s="33">
        <v>611984.91</v>
      </c>
      <c r="AS118" s="33">
        <v>1471783</v>
      </c>
      <c r="AT118" s="33">
        <v>648292.53</v>
      </c>
      <c r="AU118" s="33">
        <v>334122.56</v>
      </c>
      <c r="AV118" s="33">
        <v>591600.72</v>
      </c>
      <c r="AW118" s="33">
        <v>387783.46</v>
      </c>
      <c r="AX118" s="33">
        <v>470378.41</v>
      </c>
      <c r="AY118" s="33">
        <v>474016.29</v>
      </c>
      <c r="AZ118" s="33">
        <v>764534.43</v>
      </c>
      <c r="BA118" s="31">
        <f t="shared" si="65"/>
        <v>-17587.509999999998</v>
      </c>
      <c r="BB118" s="31">
        <f t="shared" si="65"/>
        <v>-15526.71</v>
      </c>
      <c r="BC118" s="31">
        <f t="shared" si="65"/>
        <v>-11545.76</v>
      </c>
      <c r="BD118" s="31">
        <f t="shared" si="63"/>
        <v>-8455.75</v>
      </c>
      <c r="BE118" s="31">
        <f t="shared" si="63"/>
        <v>-20335.52</v>
      </c>
      <c r="BF118" s="31">
        <f t="shared" si="63"/>
        <v>-8957.41</v>
      </c>
      <c r="BG118" s="31">
        <f t="shared" si="63"/>
        <v>21928.6</v>
      </c>
      <c r="BH118" s="31">
        <f t="shared" si="63"/>
        <v>38826.99</v>
      </c>
      <c r="BI118" s="31">
        <f t="shared" si="63"/>
        <v>25450.38</v>
      </c>
      <c r="BJ118" s="31">
        <f t="shared" si="69"/>
        <v>38995.1</v>
      </c>
      <c r="BK118" s="31">
        <f t="shared" si="69"/>
        <v>39296.69</v>
      </c>
      <c r="BL118" s="31">
        <f t="shared" si="69"/>
        <v>63381.09</v>
      </c>
      <c r="BM118" s="6">
        <f t="shared" ca="1" si="68"/>
        <v>7.5899999999999995E-2</v>
      </c>
      <c r="BN118" s="6">
        <f t="shared" ca="1" si="68"/>
        <v>7.5899999999999995E-2</v>
      </c>
      <c r="BO118" s="6">
        <f t="shared" ca="1" si="68"/>
        <v>7.5899999999999995E-2</v>
      </c>
      <c r="BP118" s="6">
        <f t="shared" ca="1" si="68"/>
        <v>7.5899999999999995E-2</v>
      </c>
      <c r="BQ118" s="6">
        <f t="shared" ca="1" si="68"/>
        <v>7.5899999999999995E-2</v>
      </c>
      <c r="BR118" s="6">
        <f t="shared" ca="1" si="68"/>
        <v>7.5899999999999995E-2</v>
      </c>
      <c r="BS118" s="6">
        <f t="shared" ca="1" si="68"/>
        <v>7.5899999999999995E-2</v>
      </c>
      <c r="BT118" s="6">
        <f t="shared" ca="1" si="68"/>
        <v>7.5899999999999995E-2</v>
      </c>
      <c r="BU118" s="6">
        <f t="shared" ca="1" si="68"/>
        <v>7.5899999999999995E-2</v>
      </c>
      <c r="BV118" s="6">
        <f t="shared" ca="1" si="68"/>
        <v>7.5899999999999995E-2</v>
      </c>
      <c r="BW118" s="6">
        <f t="shared" ca="1" si="68"/>
        <v>7.5899999999999995E-2</v>
      </c>
      <c r="BX118" s="6">
        <f t="shared" ca="1" si="68"/>
        <v>7.5899999999999995E-2</v>
      </c>
      <c r="BY118" s="31">
        <f t="shared" ca="1" si="72"/>
        <v>889928.15</v>
      </c>
      <c r="BZ118" s="31">
        <f t="shared" ca="1" si="72"/>
        <v>785651.63</v>
      </c>
      <c r="CA118" s="31">
        <f t="shared" ca="1" si="72"/>
        <v>584215.21</v>
      </c>
      <c r="CB118" s="31">
        <f t="shared" ca="1" si="70"/>
        <v>802239.29</v>
      </c>
      <c r="CC118" s="31">
        <f t="shared" ca="1" si="70"/>
        <v>1929332.13</v>
      </c>
      <c r="CD118" s="31">
        <f t="shared" ca="1" si="70"/>
        <v>849834.26</v>
      </c>
      <c r="CE118" s="31">
        <f t="shared" ca="1" si="70"/>
        <v>437994.86</v>
      </c>
      <c r="CF118" s="31">
        <f t="shared" ca="1" si="70"/>
        <v>775518.05</v>
      </c>
      <c r="CG118" s="31">
        <f t="shared" ca="1" si="70"/>
        <v>508337.9</v>
      </c>
      <c r="CH118" s="31">
        <f t="shared" ca="1" si="70"/>
        <v>616610.04</v>
      </c>
      <c r="CI118" s="31">
        <f t="shared" ca="1" si="70"/>
        <v>621378.87</v>
      </c>
      <c r="CJ118" s="31">
        <f t="shared" ca="1" si="70"/>
        <v>1002213.53</v>
      </c>
      <c r="CK118" s="32">
        <f t="shared" ca="1" si="66"/>
        <v>23450.02</v>
      </c>
      <c r="CL118" s="32">
        <f t="shared" ca="1" si="66"/>
        <v>20702.28</v>
      </c>
      <c r="CM118" s="32">
        <f t="shared" ca="1" si="66"/>
        <v>15394.34</v>
      </c>
      <c r="CN118" s="32">
        <f t="shared" ca="1" si="64"/>
        <v>21139.38</v>
      </c>
      <c r="CO118" s="32">
        <f t="shared" ca="1" si="64"/>
        <v>50838.79</v>
      </c>
      <c r="CP118" s="32">
        <f t="shared" ca="1" si="64"/>
        <v>22393.52</v>
      </c>
      <c r="CQ118" s="32">
        <f t="shared" ca="1" si="64"/>
        <v>11541.37</v>
      </c>
      <c r="CR118" s="32">
        <f t="shared" ca="1" si="64"/>
        <v>20435.259999999998</v>
      </c>
      <c r="CS118" s="32">
        <f t="shared" ca="1" si="64"/>
        <v>13394.94</v>
      </c>
      <c r="CT118" s="32">
        <f t="shared" ca="1" si="71"/>
        <v>16247.96</v>
      </c>
      <c r="CU118" s="32">
        <f t="shared" ca="1" si="71"/>
        <v>16373.62</v>
      </c>
      <c r="CV118" s="32">
        <f t="shared" ca="1" si="71"/>
        <v>26408.79</v>
      </c>
      <c r="CW118" s="31">
        <f t="shared" ca="1" si="62"/>
        <v>252087.69000000006</v>
      </c>
      <c r="CX118" s="31">
        <f t="shared" ca="1" si="62"/>
        <v>222549.53000000006</v>
      </c>
      <c r="CY118" s="31">
        <f t="shared" ca="1" si="62"/>
        <v>165489.15999999992</v>
      </c>
      <c r="CZ118" s="31">
        <f t="shared" ca="1" si="62"/>
        <v>219849.51</v>
      </c>
      <c r="DA118" s="31">
        <f t="shared" ca="1" si="62"/>
        <v>528723.43999999994</v>
      </c>
      <c r="DB118" s="31">
        <f t="shared" ca="1" si="62"/>
        <v>232892.66</v>
      </c>
      <c r="DC118" s="31">
        <f t="shared" ca="1" si="62"/>
        <v>93485.069999999978</v>
      </c>
      <c r="DD118" s="31">
        <f t="shared" ca="1" si="62"/>
        <v>165525.60000000009</v>
      </c>
      <c r="DE118" s="31">
        <f t="shared" ca="1" si="62"/>
        <v>108499</v>
      </c>
      <c r="DF118" s="31">
        <f t="shared" ca="1" si="73"/>
        <v>123484.49000000002</v>
      </c>
      <c r="DG118" s="31">
        <f t="shared" ca="1" si="73"/>
        <v>124439.51000000001</v>
      </c>
      <c r="DH118" s="31">
        <f t="shared" ca="1" si="73"/>
        <v>200706.80000000002</v>
      </c>
      <c r="DI118" s="32">
        <f t="shared" ca="1" si="48"/>
        <v>12604.38</v>
      </c>
      <c r="DJ118" s="32">
        <f t="shared" ca="1" si="48"/>
        <v>11127.48</v>
      </c>
      <c r="DK118" s="32">
        <f t="shared" ca="1" si="48"/>
        <v>8274.4599999999991</v>
      </c>
      <c r="DL118" s="32">
        <f t="shared" ca="1" si="48"/>
        <v>10992.48</v>
      </c>
      <c r="DM118" s="32">
        <f t="shared" ca="1" si="48"/>
        <v>26436.17</v>
      </c>
      <c r="DN118" s="32">
        <f t="shared" ca="1" si="48"/>
        <v>11644.63</v>
      </c>
      <c r="DO118" s="32">
        <f t="shared" ca="1" si="58"/>
        <v>4674.25</v>
      </c>
      <c r="DP118" s="32">
        <f t="shared" ca="1" si="58"/>
        <v>8276.2800000000007</v>
      </c>
      <c r="DQ118" s="32">
        <f t="shared" ca="1" si="58"/>
        <v>5424.95</v>
      </c>
      <c r="DR118" s="32">
        <f t="shared" ca="1" si="58"/>
        <v>6174.22</v>
      </c>
      <c r="DS118" s="32">
        <f t="shared" ca="1" si="58"/>
        <v>6221.98</v>
      </c>
      <c r="DT118" s="32">
        <f t="shared" ca="1" si="58"/>
        <v>10035.34</v>
      </c>
      <c r="DU118" s="31">
        <f t="shared" ca="1" si="49"/>
        <v>74584.89</v>
      </c>
      <c r="DV118" s="31">
        <f t="shared" ca="1" si="49"/>
        <v>65467.44</v>
      </c>
      <c r="DW118" s="31">
        <f t="shared" ca="1" si="49"/>
        <v>48428.08</v>
      </c>
      <c r="DX118" s="31">
        <f t="shared" ca="1" si="49"/>
        <v>63962.42</v>
      </c>
      <c r="DY118" s="31">
        <f t="shared" ca="1" si="49"/>
        <v>152956.24</v>
      </c>
      <c r="DZ118" s="31">
        <f t="shared" ca="1" si="49"/>
        <v>66978.73</v>
      </c>
      <c r="EA118" s="31">
        <f t="shared" ca="1" si="59"/>
        <v>26712.94</v>
      </c>
      <c r="EB118" s="31">
        <f t="shared" ca="1" si="59"/>
        <v>46946.74</v>
      </c>
      <c r="EC118" s="31">
        <f t="shared" ca="1" si="59"/>
        <v>30542.35</v>
      </c>
      <c r="ED118" s="31">
        <f t="shared" ca="1" si="59"/>
        <v>34481.65</v>
      </c>
      <c r="EE118" s="31">
        <f t="shared" ca="1" si="59"/>
        <v>34457.68</v>
      </c>
      <c r="EF118" s="31">
        <f t="shared" ca="1" si="59"/>
        <v>55122.68</v>
      </c>
      <c r="EG118" s="32">
        <f t="shared" ca="1" si="50"/>
        <v>339276.96000000008</v>
      </c>
      <c r="EH118" s="32">
        <f t="shared" ca="1" si="50"/>
        <v>299144.45000000007</v>
      </c>
      <c r="EI118" s="32">
        <f t="shared" ca="1" si="50"/>
        <v>222191.6999999999</v>
      </c>
      <c r="EJ118" s="32">
        <f t="shared" ca="1" si="50"/>
        <v>294804.41000000003</v>
      </c>
      <c r="EK118" s="32">
        <f t="shared" ca="1" si="50"/>
        <v>708115.85</v>
      </c>
      <c r="EL118" s="32">
        <f t="shared" ca="1" si="50"/>
        <v>311516.02</v>
      </c>
      <c r="EM118" s="32">
        <f t="shared" ca="1" si="60"/>
        <v>124872.25999999998</v>
      </c>
      <c r="EN118" s="32">
        <f t="shared" ca="1" si="60"/>
        <v>220748.62000000008</v>
      </c>
      <c r="EO118" s="32">
        <f t="shared" ca="1" si="60"/>
        <v>144466.29999999999</v>
      </c>
      <c r="EP118" s="32">
        <f t="shared" ca="1" si="60"/>
        <v>164140.36000000002</v>
      </c>
      <c r="EQ118" s="32">
        <f t="shared" ca="1" si="60"/>
        <v>165119.17000000001</v>
      </c>
      <c r="ER118" s="32">
        <f t="shared" ca="1" si="60"/>
        <v>265864.82</v>
      </c>
    </row>
    <row r="119" spans="1:148" x14ac:dyDescent="0.25">
      <c r="A119" t="s">
        <v>441</v>
      </c>
      <c r="B119" s="1" t="s">
        <v>30</v>
      </c>
      <c r="C119" t="str">
        <f t="shared" ca="1" si="52"/>
        <v>SH1</v>
      </c>
      <c r="D119" t="str">
        <f t="shared" ca="1" si="53"/>
        <v>Sheerness #1</v>
      </c>
      <c r="E119" s="51">
        <v>204025.99559999999</v>
      </c>
      <c r="F119" s="51">
        <v>42255.5772</v>
      </c>
      <c r="G119" s="51">
        <v>187648.0428</v>
      </c>
      <c r="H119" s="51">
        <v>175869.96109999999</v>
      </c>
      <c r="I119" s="51">
        <v>192319.9161</v>
      </c>
      <c r="J119" s="51">
        <v>219491.86360000001</v>
      </c>
      <c r="K119" s="51">
        <v>219838.99080699999</v>
      </c>
      <c r="L119" s="51">
        <v>191043.71555220001</v>
      </c>
      <c r="M119" s="51">
        <v>204289.22115309999</v>
      </c>
      <c r="N119" s="51">
        <v>189831.44049479999</v>
      </c>
      <c r="O119" s="51">
        <v>245874.41750479999</v>
      </c>
      <c r="P119" s="51">
        <v>226598.53017409999</v>
      </c>
      <c r="Q119" s="32">
        <v>9031563.5700000003</v>
      </c>
      <c r="R119" s="32">
        <v>1565213.3</v>
      </c>
      <c r="S119" s="32">
        <v>7268113.9800000004</v>
      </c>
      <c r="T119" s="32">
        <v>9014880.7599999998</v>
      </c>
      <c r="U119" s="32">
        <v>29664914.440000001</v>
      </c>
      <c r="V119" s="32">
        <v>14043680.539999999</v>
      </c>
      <c r="W119" s="32">
        <v>9762816.0199999996</v>
      </c>
      <c r="X119" s="32">
        <v>7132392.4900000002</v>
      </c>
      <c r="Y119" s="32">
        <v>5991026.4000000004</v>
      </c>
      <c r="Z119" s="32">
        <v>5719212.8300000001</v>
      </c>
      <c r="AA119" s="32">
        <v>10537846.460000001</v>
      </c>
      <c r="AB119" s="32">
        <v>13009866.59</v>
      </c>
      <c r="AC119" s="2">
        <v>4.03</v>
      </c>
      <c r="AD119" s="2">
        <v>4.03</v>
      </c>
      <c r="AE119" s="2">
        <v>4.03</v>
      </c>
      <c r="AF119" s="2">
        <v>4.03</v>
      </c>
      <c r="AG119" s="2">
        <v>4.03</v>
      </c>
      <c r="AH119" s="2">
        <v>4.03</v>
      </c>
      <c r="AI119" s="2">
        <v>4.03</v>
      </c>
      <c r="AJ119" s="2">
        <v>4.03</v>
      </c>
      <c r="AK119" s="2">
        <v>4.03</v>
      </c>
      <c r="AL119" s="2">
        <v>4.03</v>
      </c>
      <c r="AM119" s="2">
        <v>4.03</v>
      </c>
      <c r="AN119" s="2">
        <v>4.03</v>
      </c>
      <c r="AO119" s="33">
        <v>363972.01</v>
      </c>
      <c r="AP119" s="33">
        <v>63078.1</v>
      </c>
      <c r="AQ119" s="33">
        <v>292904.99</v>
      </c>
      <c r="AR119" s="33">
        <v>363299.69</v>
      </c>
      <c r="AS119" s="33">
        <v>1195496.05</v>
      </c>
      <c r="AT119" s="33">
        <v>565960.32999999996</v>
      </c>
      <c r="AU119" s="33">
        <v>393441.49</v>
      </c>
      <c r="AV119" s="33">
        <v>287435.42</v>
      </c>
      <c r="AW119" s="33">
        <v>241438.36</v>
      </c>
      <c r="AX119" s="33">
        <v>230484.28</v>
      </c>
      <c r="AY119" s="33">
        <v>424675.21</v>
      </c>
      <c r="AZ119" s="33">
        <v>524297.62</v>
      </c>
      <c r="BA119" s="31">
        <f t="shared" si="65"/>
        <v>-13547.35</v>
      </c>
      <c r="BB119" s="31">
        <f t="shared" si="65"/>
        <v>-2347.8200000000002</v>
      </c>
      <c r="BC119" s="31">
        <f t="shared" si="65"/>
        <v>-10902.17</v>
      </c>
      <c r="BD119" s="31">
        <f t="shared" si="63"/>
        <v>-7211.9</v>
      </c>
      <c r="BE119" s="31">
        <f t="shared" si="63"/>
        <v>-23731.93</v>
      </c>
      <c r="BF119" s="31">
        <f t="shared" si="63"/>
        <v>-11234.94</v>
      </c>
      <c r="BG119" s="31">
        <f t="shared" si="63"/>
        <v>37098.699999999997</v>
      </c>
      <c r="BH119" s="31">
        <f t="shared" si="63"/>
        <v>27103.09</v>
      </c>
      <c r="BI119" s="31">
        <f t="shared" si="63"/>
        <v>22765.9</v>
      </c>
      <c r="BJ119" s="31">
        <f t="shared" si="69"/>
        <v>27452.22</v>
      </c>
      <c r="BK119" s="31">
        <f t="shared" si="69"/>
        <v>50581.66</v>
      </c>
      <c r="BL119" s="31">
        <f t="shared" si="69"/>
        <v>62447.360000000001</v>
      </c>
      <c r="BM119" s="6">
        <f t="shared" ca="1" si="68"/>
        <v>2.0799999999999999E-2</v>
      </c>
      <c r="BN119" s="6">
        <f t="shared" ca="1" si="68"/>
        <v>2.0799999999999999E-2</v>
      </c>
      <c r="BO119" s="6">
        <f t="shared" ca="1" si="68"/>
        <v>2.0799999999999999E-2</v>
      </c>
      <c r="BP119" s="6">
        <f t="shared" ca="1" si="68"/>
        <v>2.0799999999999999E-2</v>
      </c>
      <c r="BQ119" s="6">
        <f t="shared" ca="1" si="68"/>
        <v>2.0799999999999999E-2</v>
      </c>
      <c r="BR119" s="6">
        <f t="shared" ca="1" si="68"/>
        <v>2.0799999999999999E-2</v>
      </c>
      <c r="BS119" s="6">
        <f t="shared" ca="1" si="68"/>
        <v>2.0799999999999999E-2</v>
      </c>
      <c r="BT119" s="6">
        <f t="shared" ca="1" si="68"/>
        <v>2.0799999999999999E-2</v>
      </c>
      <c r="BU119" s="6">
        <f t="shared" ca="1" si="68"/>
        <v>2.0799999999999999E-2</v>
      </c>
      <c r="BV119" s="6">
        <f t="shared" ca="1" si="68"/>
        <v>2.0799999999999999E-2</v>
      </c>
      <c r="BW119" s="6">
        <f t="shared" ca="1" si="68"/>
        <v>2.0799999999999999E-2</v>
      </c>
      <c r="BX119" s="6">
        <f t="shared" ca="1" si="68"/>
        <v>2.0799999999999999E-2</v>
      </c>
      <c r="BY119" s="31">
        <f t="shared" ca="1" si="72"/>
        <v>187856.52</v>
      </c>
      <c r="BZ119" s="31">
        <f t="shared" ca="1" si="72"/>
        <v>32556.44</v>
      </c>
      <c r="CA119" s="31">
        <f t="shared" ca="1" si="72"/>
        <v>151176.76999999999</v>
      </c>
      <c r="CB119" s="31">
        <f t="shared" ca="1" si="70"/>
        <v>187509.52</v>
      </c>
      <c r="CC119" s="31">
        <f t="shared" ca="1" si="70"/>
        <v>617030.22</v>
      </c>
      <c r="CD119" s="31">
        <f t="shared" ca="1" si="70"/>
        <v>292108.56</v>
      </c>
      <c r="CE119" s="31">
        <f t="shared" ca="1" si="70"/>
        <v>203066.57</v>
      </c>
      <c r="CF119" s="31">
        <f t="shared" ca="1" si="70"/>
        <v>148353.76</v>
      </c>
      <c r="CG119" s="31">
        <f t="shared" ca="1" si="70"/>
        <v>124613.35</v>
      </c>
      <c r="CH119" s="31">
        <f t="shared" ca="1" si="70"/>
        <v>118959.63</v>
      </c>
      <c r="CI119" s="31">
        <f t="shared" ca="1" si="70"/>
        <v>219187.21</v>
      </c>
      <c r="CJ119" s="31">
        <f t="shared" ca="1" si="70"/>
        <v>270605.23</v>
      </c>
      <c r="CK119" s="32">
        <f t="shared" ca="1" si="66"/>
        <v>18063.13</v>
      </c>
      <c r="CL119" s="32">
        <f t="shared" ca="1" si="66"/>
        <v>3130.43</v>
      </c>
      <c r="CM119" s="32">
        <f t="shared" ca="1" si="66"/>
        <v>14536.23</v>
      </c>
      <c r="CN119" s="32">
        <f t="shared" ca="1" si="64"/>
        <v>18029.759999999998</v>
      </c>
      <c r="CO119" s="32">
        <f t="shared" ca="1" si="64"/>
        <v>59329.83</v>
      </c>
      <c r="CP119" s="32">
        <f t="shared" ca="1" si="64"/>
        <v>28087.360000000001</v>
      </c>
      <c r="CQ119" s="32">
        <f t="shared" ca="1" si="64"/>
        <v>19525.63</v>
      </c>
      <c r="CR119" s="32">
        <f t="shared" ca="1" si="64"/>
        <v>14264.78</v>
      </c>
      <c r="CS119" s="32">
        <f t="shared" ca="1" si="64"/>
        <v>11982.05</v>
      </c>
      <c r="CT119" s="32">
        <f t="shared" ca="1" si="71"/>
        <v>11438.43</v>
      </c>
      <c r="CU119" s="32">
        <f t="shared" ca="1" si="71"/>
        <v>21075.69</v>
      </c>
      <c r="CV119" s="32">
        <f t="shared" ca="1" si="71"/>
        <v>26019.73</v>
      </c>
      <c r="CW119" s="31">
        <f t="shared" ca="1" si="62"/>
        <v>-144505.01</v>
      </c>
      <c r="CX119" s="31">
        <f t="shared" ca="1" si="62"/>
        <v>-25043.410000000003</v>
      </c>
      <c r="CY119" s="31">
        <f t="shared" ca="1" si="62"/>
        <v>-116289.81999999999</v>
      </c>
      <c r="CZ119" s="31">
        <f t="shared" ca="1" si="62"/>
        <v>-150548.51</v>
      </c>
      <c r="DA119" s="31">
        <f t="shared" ca="1" si="62"/>
        <v>-495404.07000000012</v>
      </c>
      <c r="DB119" s="31">
        <f t="shared" ca="1" si="62"/>
        <v>-234529.46999999997</v>
      </c>
      <c r="DC119" s="31">
        <f t="shared" ca="1" si="62"/>
        <v>-207947.99</v>
      </c>
      <c r="DD119" s="31">
        <f t="shared" ca="1" si="62"/>
        <v>-151919.96999999997</v>
      </c>
      <c r="DE119" s="31">
        <f t="shared" ca="1" si="62"/>
        <v>-127608.85999999999</v>
      </c>
      <c r="DF119" s="31">
        <f t="shared" ca="1" si="73"/>
        <v>-127538.44</v>
      </c>
      <c r="DG119" s="31">
        <f t="shared" ca="1" si="73"/>
        <v>-234993.97000000003</v>
      </c>
      <c r="DH119" s="31">
        <f t="shared" ca="1" si="73"/>
        <v>-290120.02</v>
      </c>
      <c r="DI119" s="32">
        <f t="shared" ca="1" si="48"/>
        <v>-7225.25</v>
      </c>
      <c r="DJ119" s="32">
        <f t="shared" ca="1" si="48"/>
        <v>-1252.17</v>
      </c>
      <c r="DK119" s="32">
        <f t="shared" ca="1" si="48"/>
        <v>-5814.49</v>
      </c>
      <c r="DL119" s="32">
        <f t="shared" ref="DL119:DQ142" ca="1" si="74">ROUND(CZ119*5%,2)</f>
        <v>-7527.43</v>
      </c>
      <c r="DM119" s="32">
        <f t="shared" ca="1" si="74"/>
        <v>-24770.2</v>
      </c>
      <c r="DN119" s="32">
        <f t="shared" ca="1" si="74"/>
        <v>-11726.47</v>
      </c>
      <c r="DO119" s="32">
        <f t="shared" ca="1" si="58"/>
        <v>-10397.4</v>
      </c>
      <c r="DP119" s="32">
        <f t="shared" ca="1" si="58"/>
        <v>-7596</v>
      </c>
      <c r="DQ119" s="32">
        <f t="shared" ca="1" si="58"/>
        <v>-6380.44</v>
      </c>
      <c r="DR119" s="32">
        <f t="shared" ca="1" si="58"/>
        <v>-6376.92</v>
      </c>
      <c r="DS119" s="32">
        <f t="shared" ca="1" si="58"/>
        <v>-11749.7</v>
      </c>
      <c r="DT119" s="32">
        <f t="shared" ca="1" si="58"/>
        <v>-14506</v>
      </c>
      <c r="DU119" s="31">
        <f t="shared" ca="1" si="49"/>
        <v>-42754.53</v>
      </c>
      <c r="DV119" s="31">
        <f t="shared" ca="1" si="49"/>
        <v>-7367.02</v>
      </c>
      <c r="DW119" s="31">
        <f t="shared" ca="1" si="49"/>
        <v>-34030.58</v>
      </c>
      <c r="DX119" s="31">
        <f t="shared" ref="DX119:EC142" ca="1" si="75">ROUND(CZ119*DX$3,2)</f>
        <v>-43800.18</v>
      </c>
      <c r="DY119" s="31">
        <f t="shared" ca="1" si="75"/>
        <v>-143317.16</v>
      </c>
      <c r="DZ119" s="31">
        <f t="shared" ca="1" si="75"/>
        <v>-67449.47</v>
      </c>
      <c r="EA119" s="31">
        <f t="shared" ca="1" si="59"/>
        <v>-59420.21</v>
      </c>
      <c r="EB119" s="31">
        <f t="shared" ca="1" si="59"/>
        <v>-43087.88</v>
      </c>
      <c r="EC119" s="31">
        <f t="shared" ca="1" si="59"/>
        <v>-35921.760000000002</v>
      </c>
      <c r="ED119" s="31">
        <f t="shared" ca="1" si="59"/>
        <v>-35613.67</v>
      </c>
      <c r="EE119" s="31">
        <f t="shared" ca="1" si="59"/>
        <v>-65070.55</v>
      </c>
      <c r="EF119" s="31">
        <f t="shared" ca="1" si="59"/>
        <v>-79679.37</v>
      </c>
      <c r="EG119" s="32">
        <f t="shared" ca="1" si="50"/>
        <v>-194484.79</v>
      </c>
      <c r="EH119" s="32">
        <f t="shared" ca="1" si="50"/>
        <v>-33662.600000000006</v>
      </c>
      <c r="EI119" s="32">
        <f t="shared" ca="1" si="50"/>
        <v>-156134.89000000001</v>
      </c>
      <c r="EJ119" s="32">
        <f t="shared" ref="EJ119:EO142" ca="1" si="76">CZ119+DL119+DX119</f>
        <v>-201876.12</v>
      </c>
      <c r="EK119" s="32">
        <f t="shared" ca="1" si="76"/>
        <v>-663491.43000000017</v>
      </c>
      <c r="EL119" s="32">
        <f t="shared" ca="1" si="76"/>
        <v>-313705.40999999997</v>
      </c>
      <c r="EM119" s="32">
        <f t="shared" ca="1" si="60"/>
        <v>-277765.59999999998</v>
      </c>
      <c r="EN119" s="32">
        <f t="shared" ca="1" si="60"/>
        <v>-202603.84999999998</v>
      </c>
      <c r="EO119" s="32">
        <f t="shared" ca="1" si="60"/>
        <v>-169911.06</v>
      </c>
      <c r="EP119" s="32">
        <f t="shared" ca="1" si="60"/>
        <v>-169529.03000000003</v>
      </c>
      <c r="EQ119" s="32">
        <f t="shared" ca="1" si="60"/>
        <v>-311814.22000000003</v>
      </c>
      <c r="ER119" s="32">
        <f t="shared" ca="1" si="60"/>
        <v>-384305.39</v>
      </c>
    </row>
    <row r="120" spans="1:148" x14ac:dyDescent="0.25">
      <c r="A120" t="s">
        <v>441</v>
      </c>
      <c r="B120" s="1" t="s">
        <v>31</v>
      </c>
      <c r="C120" t="str">
        <f t="shared" ca="1" si="52"/>
        <v>SH2</v>
      </c>
      <c r="D120" t="str">
        <f t="shared" ca="1" si="53"/>
        <v>Sheerness #2</v>
      </c>
      <c r="E120" s="51">
        <v>234860.09510000001</v>
      </c>
      <c r="F120" s="51">
        <v>231533.41829999999</v>
      </c>
      <c r="G120" s="51">
        <v>116485.1602</v>
      </c>
      <c r="H120" s="51">
        <v>165925.55540000001</v>
      </c>
      <c r="I120" s="51">
        <v>186771.69560000001</v>
      </c>
      <c r="J120" s="51">
        <v>223263.239</v>
      </c>
      <c r="K120" s="51">
        <v>214192.80589330001</v>
      </c>
      <c r="L120" s="51">
        <v>217594.55877530001</v>
      </c>
      <c r="M120" s="51">
        <v>221749.9078785</v>
      </c>
      <c r="N120" s="51">
        <v>222540.22349999999</v>
      </c>
      <c r="O120" s="51">
        <v>229517.16313130001</v>
      </c>
      <c r="P120" s="51">
        <v>231002.3832786</v>
      </c>
      <c r="Q120" s="32">
        <v>10532996.57</v>
      </c>
      <c r="R120" s="32">
        <v>10409783.41</v>
      </c>
      <c r="S120" s="32">
        <v>3633049.25</v>
      </c>
      <c r="T120" s="32">
        <v>8534818.9600000009</v>
      </c>
      <c r="U120" s="32">
        <v>24307445.600000001</v>
      </c>
      <c r="V120" s="32">
        <v>14411217.310000001</v>
      </c>
      <c r="W120" s="32">
        <v>9611289.2200000007</v>
      </c>
      <c r="X120" s="32">
        <v>8603323.8300000001</v>
      </c>
      <c r="Y120" s="32">
        <v>6560446.3899999997</v>
      </c>
      <c r="Z120" s="32">
        <v>6716109.3499999996</v>
      </c>
      <c r="AA120" s="32">
        <v>10068054.699999999</v>
      </c>
      <c r="AB120" s="32">
        <v>13261697.17</v>
      </c>
      <c r="AC120" s="2">
        <v>4.03</v>
      </c>
      <c r="AD120" s="2">
        <v>4.03</v>
      </c>
      <c r="AE120" s="2">
        <v>4.03</v>
      </c>
      <c r="AF120" s="2">
        <v>4.03</v>
      </c>
      <c r="AG120" s="2">
        <v>4.03</v>
      </c>
      <c r="AH120" s="2">
        <v>4.03</v>
      </c>
      <c r="AI120" s="2">
        <v>4.03</v>
      </c>
      <c r="AJ120" s="2">
        <v>4.03</v>
      </c>
      <c r="AK120" s="2">
        <v>4.03</v>
      </c>
      <c r="AL120" s="2">
        <v>4.03</v>
      </c>
      <c r="AM120" s="2">
        <v>4.03</v>
      </c>
      <c r="AN120" s="2">
        <v>4.03</v>
      </c>
      <c r="AO120" s="33">
        <v>424479.76</v>
      </c>
      <c r="AP120" s="33">
        <v>419514.27</v>
      </c>
      <c r="AQ120" s="33">
        <v>146411.88</v>
      </c>
      <c r="AR120" s="33">
        <v>343953.2</v>
      </c>
      <c r="AS120" s="33">
        <v>979590.06</v>
      </c>
      <c r="AT120" s="33">
        <v>580772.06000000006</v>
      </c>
      <c r="AU120" s="33">
        <v>387334.96</v>
      </c>
      <c r="AV120" s="33">
        <v>346713.95</v>
      </c>
      <c r="AW120" s="33">
        <v>264385.99</v>
      </c>
      <c r="AX120" s="33">
        <v>270659.21000000002</v>
      </c>
      <c r="AY120" s="33">
        <v>405742.6</v>
      </c>
      <c r="AZ120" s="33">
        <v>534446.4</v>
      </c>
      <c r="BA120" s="31">
        <f t="shared" si="65"/>
        <v>-15799.49</v>
      </c>
      <c r="BB120" s="31">
        <f t="shared" si="65"/>
        <v>-15614.68</v>
      </c>
      <c r="BC120" s="31">
        <f t="shared" si="65"/>
        <v>-5449.57</v>
      </c>
      <c r="BD120" s="31">
        <f t="shared" si="63"/>
        <v>-6827.86</v>
      </c>
      <c r="BE120" s="31">
        <f t="shared" si="63"/>
        <v>-19445.96</v>
      </c>
      <c r="BF120" s="31">
        <f t="shared" si="63"/>
        <v>-11528.97</v>
      </c>
      <c r="BG120" s="31">
        <f t="shared" si="63"/>
        <v>36522.9</v>
      </c>
      <c r="BH120" s="31">
        <f t="shared" si="63"/>
        <v>32692.63</v>
      </c>
      <c r="BI120" s="31">
        <f t="shared" si="63"/>
        <v>24929.7</v>
      </c>
      <c r="BJ120" s="31">
        <f t="shared" si="69"/>
        <v>32237.32</v>
      </c>
      <c r="BK120" s="31">
        <f t="shared" si="69"/>
        <v>48326.66</v>
      </c>
      <c r="BL120" s="31">
        <f t="shared" si="69"/>
        <v>63656.15</v>
      </c>
      <c r="BM120" s="6">
        <f t="shared" ca="1" si="68"/>
        <v>1.38E-2</v>
      </c>
      <c r="BN120" s="6">
        <f t="shared" ca="1" si="68"/>
        <v>1.38E-2</v>
      </c>
      <c r="BO120" s="6">
        <f t="shared" ca="1" si="68"/>
        <v>1.38E-2</v>
      </c>
      <c r="BP120" s="6">
        <f t="shared" ca="1" si="68"/>
        <v>1.38E-2</v>
      </c>
      <c r="BQ120" s="6">
        <f t="shared" ca="1" si="68"/>
        <v>1.38E-2</v>
      </c>
      <c r="BR120" s="6">
        <f t="shared" ca="1" si="68"/>
        <v>1.38E-2</v>
      </c>
      <c r="BS120" s="6">
        <f t="shared" ca="1" si="68"/>
        <v>1.38E-2</v>
      </c>
      <c r="BT120" s="6">
        <f t="shared" ca="1" si="68"/>
        <v>1.38E-2</v>
      </c>
      <c r="BU120" s="6">
        <f t="shared" ca="1" si="68"/>
        <v>1.38E-2</v>
      </c>
      <c r="BV120" s="6">
        <f t="shared" ca="1" si="68"/>
        <v>1.38E-2</v>
      </c>
      <c r="BW120" s="6">
        <f t="shared" ca="1" si="68"/>
        <v>1.38E-2</v>
      </c>
      <c r="BX120" s="6">
        <f t="shared" ca="1" si="68"/>
        <v>1.38E-2</v>
      </c>
      <c r="BY120" s="31">
        <f t="shared" ca="1" si="72"/>
        <v>145355.35</v>
      </c>
      <c r="BZ120" s="31">
        <f t="shared" ca="1" si="72"/>
        <v>143655.01</v>
      </c>
      <c r="CA120" s="31">
        <f t="shared" ca="1" si="72"/>
        <v>50136.08</v>
      </c>
      <c r="CB120" s="31">
        <f t="shared" ca="1" si="70"/>
        <v>117780.5</v>
      </c>
      <c r="CC120" s="31">
        <f t="shared" ca="1" si="70"/>
        <v>335442.75</v>
      </c>
      <c r="CD120" s="31">
        <f t="shared" ca="1" si="70"/>
        <v>198874.8</v>
      </c>
      <c r="CE120" s="31">
        <f t="shared" ca="1" si="70"/>
        <v>132635.79</v>
      </c>
      <c r="CF120" s="31">
        <f t="shared" ca="1" si="70"/>
        <v>118725.87</v>
      </c>
      <c r="CG120" s="31">
        <f t="shared" ca="1" si="70"/>
        <v>90534.16</v>
      </c>
      <c r="CH120" s="31">
        <f t="shared" ca="1" si="70"/>
        <v>92682.31</v>
      </c>
      <c r="CI120" s="31">
        <f t="shared" ca="1" si="70"/>
        <v>138939.15</v>
      </c>
      <c r="CJ120" s="31">
        <f t="shared" ca="1" si="70"/>
        <v>183011.42</v>
      </c>
      <c r="CK120" s="32">
        <f t="shared" ca="1" si="66"/>
        <v>21065.99</v>
      </c>
      <c r="CL120" s="32">
        <f t="shared" ca="1" si="66"/>
        <v>20819.57</v>
      </c>
      <c r="CM120" s="32">
        <f t="shared" ca="1" si="66"/>
        <v>7266.1</v>
      </c>
      <c r="CN120" s="32">
        <f t="shared" ca="1" si="64"/>
        <v>17069.64</v>
      </c>
      <c r="CO120" s="32">
        <f t="shared" ca="1" si="64"/>
        <v>48614.89</v>
      </c>
      <c r="CP120" s="32">
        <f t="shared" ca="1" si="64"/>
        <v>28822.43</v>
      </c>
      <c r="CQ120" s="32">
        <f t="shared" ca="1" si="64"/>
        <v>19222.580000000002</v>
      </c>
      <c r="CR120" s="32">
        <f t="shared" ca="1" si="64"/>
        <v>17206.650000000001</v>
      </c>
      <c r="CS120" s="32">
        <f t="shared" ca="1" si="64"/>
        <v>13120.89</v>
      </c>
      <c r="CT120" s="32">
        <f t="shared" ca="1" si="71"/>
        <v>13432.22</v>
      </c>
      <c r="CU120" s="32">
        <f t="shared" ca="1" si="71"/>
        <v>20136.11</v>
      </c>
      <c r="CV120" s="32">
        <f t="shared" ca="1" si="71"/>
        <v>26523.39</v>
      </c>
      <c r="CW120" s="31">
        <f t="shared" ca="1" si="62"/>
        <v>-242258.93000000002</v>
      </c>
      <c r="CX120" s="31">
        <f t="shared" ca="1" si="62"/>
        <v>-239425.01</v>
      </c>
      <c r="CY120" s="31">
        <f t="shared" ca="1" si="62"/>
        <v>-83560.13</v>
      </c>
      <c r="CZ120" s="31">
        <f t="shared" ca="1" si="62"/>
        <v>-202275.20000000001</v>
      </c>
      <c r="DA120" s="31">
        <f t="shared" ca="1" si="62"/>
        <v>-576086.46000000008</v>
      </c>
      <c r="DB120" s="31">
        <f t="shared" ca="1" si="62"/>
        <v>-341545.8600000001</v>
      </c>
      <c r="DC120" s="31">
        <f t="shared" ca="1" si="62"/>
        <v>-271999.49000000005</v>
      </c>
      <c r="DD120" s="31">
        <f t="shared" ca="1" si="62"/>
        <v>-243474.06000000003</v>
      </c>
      <c r="DE120" s="31">
        <f t="shared" ca="1" si="62"/>
        <v>-185660.64</v>
      </c>
      <c r="DF120" s="31">
        <f t="shared" ca="1" si="73"/>
        <v>-196782.00000000003</v>
      </c>
      <c r="DG120" s="31">
        <f t="shared" ca="1" si="73"/>
        <v>-294994</v>
      </c>
      <c r="DH120" s="31">
        <f t="shared" ca="1" si="73"/>
        <v>-388567.74000000005</v>
      </c>
      <c r="DI120" s="32">
        <f t="shared" ref="DI120:DK142" ca="1" si="77">ROUND(CW120*5%,2)</f>
        <v>-12112.95</v>
      </c>
      <c r="DJ120" s="32">
        <f t="shared" ca="1" si="77"/>
        <v>-11971.25</v>
      </c>
      <c r="DK120" s="32">
        <f t="shared" ca="1" si="77"/>
        <v>-4178.01</v>
      </c>
      <c r="DL120" s="32">
        <f t="shared" ca="1" si="74"/>
        <v>-10113.76</v>
      </c>
      <c r="DM120" s="32">
        <f t="shared" ca="1" si="74"/>
        <v>-28804.32</v>
      </c>
      <c r="DN120" s="32">
        <f t="shared" ca="1" si="74"/>
        <v>-17077.29</v>
      </c>
      <c r="DO120" s="32">
        <f t="shared" ca="1" si="58"/>
        <v>-13599.97</v>
      </c>
      <c r="DP120" s="32">
        <f t="shared" ca="1" si="58"/>
        <v>-12173.7</v>
      </c>
      <c r="DQ120" s="32">
        <f t="shared" ca="1" si="58"/>
        <v>-9283.0300000000007</v>
      </c>
      <c r="DR120" s="32">
        <f t="shared" ca="1" si="58"/>
        <v>-9839.1</v>
      </c>
      <c r="DS120" s="32">
        <f t="shared" ca="1" si="58"/>
        <v>-14749.7</v>
      </c>
      <c r="DT120" s="32">
        <f t="shared" ca="1" si="58"/>
        <v>-19428.39</v>
      </c>
      <c r="DU120" s="31">
        <f t="shared" ref="DU120:DW142" ca="1" si="78">ROUND(CW120*DU$3,2)</f>
        <v>-71676.86</v>
      </c>
      <c r="DV120" s="31">
        <f t="shared" ca="1" si="78"/>
        <v>-70431.7</v>
      </c>
      <c r="DW120" s="31">
        <f t="shared" ca="1" si="78"/>
        <v>-24452.7</v>
      </c>
      <c r="DX120" s="31">
        <f t="shared" ca="1" si="75"/>
        <v>-58849.4</v>
      </c>
      <c r="DY120" s="31">
        <f t="shared" ca="1" si="75"/>
        <v>-166658.04999999999</v>
      </c>
      <c r="DZ120" s="31">
        <f t="shared" ca="1" si="75"/>
        <v>-98226.83</v>
      </c>
      <c r="EA120" s="31">
        <f t="shared" ca="1" si="59"/>
        <v>-77722.64</v>
      </c>
      <c r="EB120" s="31">
        <f t="shared" ca="1" si="59"/>
        <v>-69054.66</v>
      </c>
      <c r="EC120" s="31">
        <f t="shared" ca="1" si="59"/>
        <v>-52263.28</v>
      </c>
      <c r="ED120" s="31">
        <f t="shared" ca="1" si="59"/>
        <v>-54949.15</v>
      </c>
      <c r="EE120" s="31">
        <f t="shared" ca="1" si="59"/>
        <v>-81684.740000000005</v>
      </c>
      <c r="EF120" s="31">
        <f t="shared" ca="1" si="59"/>
        <v>-106717.33</v>
      </c>
      <c r="EG120" s="32">
        <f t="shared" ref="EG120:EI142" ca="1" si="79">CW120+DI120+DU120</f>
        <v>-326048.74000000005</v>
      </c>
      <c r="EH120" s="32">
        <f t="shared" ca="1" si="79"/>
        <v>-321827.96000000002</v>
      </c>
      <c r="EI120" s="32">
        <f t="shared" ca="1" si="79"/>
        <v>-112190.84</v>
      </c>
      <c r="EJ120" s="32">
        <f t="shared" ca="1" si="76"/>
        <v>-271238.36000000004</v>
      </c>
      <c r="EK120" s="32">
        <f t="shared" ca="1" si="76"/>
        <v>-771548.83000000007</v>
      </c>
      <c r="EL120" s="32">
        <f t="shared" ca="1" si="76"/>
        <v>-456849.9800000001</v>
      </c>
      <c r="EM120" s="32">
        <f t="shared" ca="1" si="60"/>
        <v>-363322.10000000003</v>
      </c>
      <c r="EN120" s="32">
        <f t="shared" ca="1" si="60"/>
        <v>-324702.42000000004</v>
      </c>
      <c r="EO120" s="32">
        <f t="shared" ca="1" si="60"/>
        <v>-247206.95</v>
      </c>
      <c r="EP120" s="32">
        <f t="shared" ca="1" si="60"/>
        <v>-261570.25000000003</v>
      </c>
      <c r="EQ120" s="32">
        <f t="shared" ca="1" si="60"/>
        <v>-391428.44</v>
      </c>
      <c r="ER120" s="32">
        <f t="shared" ca="1" si="60"/>
        <v>-514713.46000000008</v>
      </c>
    </row>
    <row r="121" spans="1:148" x14ac:dyDescent="0.25">
      <c r="A121" t="s">
        <v>544</v>
      </c>
      <c r="B121" s="1" t="s">
        <v>41</v>
      </c>
      <c r="C121" t="str">
        <f t="shared" ca="1" si="52"/>
        <v>BCHIMP</v>
      </c>
      <c r="D121" t="str">
        <f t="shared" ca="1" si="53"/>
        <v>Alberta-BC Intertie - Import</v>
      </c>
      <c r="M121" s="51">
        <v>25</v>
      </c>
      <c r="N121" s="51">
        <v>150</v>
      </c>
      <c r="O121" s="51">
        <v>225</v>
      </c>
      <c r="Q121" s="32"/>
      <c r="R121" s="32"/>
      <c r="S121" s="32"/>
      <c r="T121" s="32"/>
      <c r="U121" s="32"/>
      <c r="V121" s="32"/>
      <c r="W121" s="32"/>
      <c r="X121" s="32"/>
      <c r="Y121" s="32">
        <v>792</v>
      </c>
      <c r="Z121" s="32">
        <v>9124.25</v>
      </c>
      <c r="AA121" s="32">
        <v>8443.75</v>
      </c>
      <c r="AB121" s="32"/>
      <c r="AK121" s="2">
        <v>1.0900000000000001</v>
      </c>
      <c r="AL121" s="2">
        <v>1.0900000000000001</v>
      </c>
      <c r="AM121" s="2">
        <v>1.0900000000000001</v>
      </c>
      <c r="AO121" s="33"/>
      <c r="AP121" s="33"/>
      <c r="AQ121" s="33"/>
      <c r="AR121" s="33"/>
      <c r="AS121" s="33"/>
      <c r="AT121" s="33"/>
      <c r="AU121" s="33"/>
      <c r="AV121" s="33"/>
      <c r="AW121" s="33">
        <v>8.6300000000000008</v>
      </c>
      <c r="AX121" s="33">
        <v>99.45</v>
      </c>
      <c r="AY121" s="33">
        <v>92.04</v>
      </c>
      <c r="AZ121" s="33"/>
      <c r="BA121" s="31">
        <f t="shared" si="65"/>
        <v>0</v>
      </c>
      <c r="BB121" s="31">
        <f t="shared" si="65"/>
        <v>0</v>
      </c>
      <c r="BC121" s="31">
        <f t="shared" si="65"/>
        <v>0</v>
      </c>
      <c r="BD121" s="31">
        <f t="shared" si="63"/>
        <v>0</v>
      </c>
      <c r="BE121" s="31">
        <f t="shared" si="63"/>
        <v>0</v>
      </c>
      <c r="BF121" s="31">
        <f t="shared" si="63"/>
        <v>0</v>
      </c>
      <c r="BG121" s="31">
        <f t="shared" si="63"/>
        <v>0</v>
      </c>
      <c r="BH121" s="31">
        <f t="shared" si="63"/>
        <v>0</v>
      </c>
      <c r="BI121" s="31">
        <f t="shared" si="63"/>
        <v>3.01</v>
      </c>
      <c r="BJ121" s="31">
        <f t="shared" si="69"/>
        <v>43.8</v>
      </c>
      <c r="BK121" s="31">
        <f t="shared" si="69"/>
        <v>40.53</v>
      </c>
      <c r="BL121" s="31">
        <f t="shared" si="69"/>
        <v>0</v>
      </c>
      <c r="BM121" s="6">
        <f t="shared" ca="1" si="68"/>
        <v>-1.4E-2</v>
      </c>
      <c r="BN121" s="6">
        <f t="shared" ca="1" si="68"/>
        <v>-1.4E-2</v>
      </c>
      <c r="BO121" s="6">
        <f t="shared" ca="1" si="68"/>
        <v>-1.4E-2</v>
      </c>
      <c r="BP121" s="6">
        <f t="shared" ca="1" si="68"/>
        <v>-1.4E-2</v>
      </c>
      <c r="BQ121" s="6">
        <f t="shared" ca="1" si="68"/>
        <v>-1.4E-2</v>
      </c>
      <c r="BR121" s="6">
        <f t="shared" ca="1" si="68"/>
        <v>-1.4E-2</v>
      </c>
      <c r="BS121" s="6">
        <f t="shared" ca="1" si="68"/>
        <v>-1.4E-2</v>
      </c>
      <c r="BT121" s="6">
        <f t="shared" ca="1" si="68"/>
        <v>-1.4E-2</v>
      </c>
      <c r="BU121" s="6">
        <f t="shared" ca="1" si="68"/>
        <v>-1.4E-2</v>
      </c>
      <c r="BV121" s="6">
        <f t="shared" ca="1" si="68"/>
        <v>-1.4E-2</v>
      </c>
      <c r="BW121" s="6">
        <f t="shared" ca="1" si="68"/>
        <v>-1.4E-2</v>
      </c>
      <c r="BX121" s="6">
        <f t="shared" ca="1" si="68"/>
        <v>-1.4E-2</v>
      </c>
      <c r="BY121" s="31">
        <f t="shared" ca="1" si="72"/>
        <v>0</v>
      </c>
      <c r="BZ121" s="31">
        <f t="shared" ca="1" si="72"/>
        <v>0</v>
      </c>
      <c r="CA121" s="31">
        <f t="shared" ca="1" si="72"/>
        <v>0</v>
      </c>
      <c r="CB121" s="31">
        <f t="shared" ca="1" si="70"/>
        <v>0</v>
      </c>
      <c r="CC121" s="31">
        <f t="shared" ca="1" si="70"/>
        <v>0</v>
      </c>
      <c r="CD121" s="31">
        <f t="shared" ca="1" si="70"/>
        <v>0</v>
      </c>
      <c r="CE121" s="31">
        <f t="shared" ca="1" si="70"/>
        <v>0</v>
      </c>
      <c r="CF121" s="31">
        <f t="shared" ca="1" si="70"/>
        <v>0</v>
      </c>
      <c r="CG121" s="31">
        <f t="shared" ca="1" si="70"/>
        <v>-11.09</v>
      </c>
      <c r="CH121" s="31">
        <f t="shared" ca="1" si="70"/>
        <v>-127.74</v>
      </c>
      <c r="CI121" s="31">
        <f t="shared" ca="1" si="70"/>
        <v>-118.21</v>
      </c>
      <c r="CJ121" s="31">
        <f t="shared" ca="1" si="70"/>
        <v>0</v>
      </c>
      <c r="CK121" s="32">
        <f t="shared" ca="1" si="66"/>
        <v>0</v>
      </c>
      <c r="CL121" s="32">
        <f t="shared" ca="1" si="66"/>
        <v>0</v>
      </c>
      <c r="CM121" s="32">
        <f t="shared" ca="1" si="66"/>
        <v>0</v>
      </c>
      <c r="CN121" s="32">
        <f t="shared" ca="1" si="64"/>
        <v>0</v>
      </c>
      <c r="CO121" s="32">
        <f t="shared" ca="1" si="64"/>
        <v>0</v>
      </c>
      <c r="CP121" s="32">
        <f t="shared" ca="1" si="64"/>
        <v>0</v>
      </c>
      <c r="CQ121" s="32">
        <f t="shared" ca="1" si="64"/>
        <v>0</v>
      </c>
      <c r="CR121" s="32">
        <f t="shared" ca="1" si="64"/>
        <v>0</v>
      </c>
      <c r="CS121" s="32">
        <f t="shared" ca="1" si="64"/>
        <v>1.58</v>
      </c>
      <c r="CT121" s="32">
        <f t="shared" ca="1" si="71"/>
        <v>18.25</v>
      </c>
      <c r="CU121" s="32">
        <f t="shared" ca="1" si="71"/>
        <v>16.89</v>
      </c>
      <c r="CV121" s="32">
        <f t="shared" ca="1" si="71"/>
        <v>0</v>
      </c>
      <c r="CW121" s="31">
        <f t="shared" ca="1" si="62"/>
        <v>0</v>
      </c>
      <c r="CX121" s="31">
        <f t="shared" ca="1" si="62"/>
        <v>0</v>
      </c>
      <c r="CY121" s="31">
        <f t="shared" ca="1" si="62"/>
        <v>0</v>
      </c>
      <c r="CZ121" s="31">
        <f t="shared" ca="1" si="62"/>
        <v>0</v>
      </c>
      <c r="DA121" s="31">
        <f t="shared" ca="1" si="62"/>
        <v>0</v>
      </c>
      <c r="DB121" s="31">
        <f t="shared" ca="1" si="62"/>
        <v>0</v>
      </c>
      <c r="DC121" s="31">
        <f t="shared" ca="1" si="62"/>
        <v>0</v>
      </c>
      <c r="DD121" s="31">
        <f t="shared" ca="1" si="62"/>
        <v>0</v>
      </c>
      <c r="DE121" s="31">
        <f t="shared" ca="1" si="62"/>
        <v>-21.15</v>
      </c>
      <c r="DF121" s="31">
        <f t="shared" ca="1" si="73"/>
        <v>-252.74</v>
      </c>
      <c r="DG121" s="31">
        <f t="shared" ca="1" si="73"/>
        <v>-233.89000000000001</v>
      </c>
      <c r="DH121" s="31">
        <f t="shared" ca="1" si="73"/>
        <v>0</v>
      </c>
      <c r="DI121" s="32">
        <f t="shared" ca="1" si="77"/>
        <v>0</v>
      </c>
      <c r="DJ121" s="32">
        <f t="shared" ca="1" si="77"/>
        <v>0</v>
      </c>
      <c r="DK121" s="32">
        <f t="shared" ca="1" si="77"/>
        <v>0</v>
      </c>
      <c r="DL121" s="32">
        <f t="shared" ca="1" si="74"/>
        <v>0</v>
      </c>
      <c r="DM121" s="32">
        <f t="shared" ca="1" si="74"/>
        <v>0</v>
      </c>
      <c r="DN121" s="32">
        <f t="shared" ca="1" si="74"/>
        <v>0</v>
      </c>
      <c r="DO121" s="32">
        <f t="shared" ca="1" si="58"/>
        <v>0</v>
      </c>
      <c r="DP121" s="32">
        <f t="shared" ca="1" si="58"/>
        <v>0</v>
      </c>
      <c r="DQ121" s="32">
        <f t="shared" ca="1" si="58"/>
        <v>-1.06</v>
      </c>
      <c r="DR121" s="32">
        <f t="shared" ca="1" si="58"/>
        <v>-12.64</v>
      </c>
      <c r="DS121" s="32">
        <f t="shared" ca="1" si="58"/>
        <v>-11.69</v>
      </c>
      <c r="DT121" s="32">
        <f t="shared" ca="1" si="58"/>
        <v>0</v>
      </c>
      <c r="DU121" s="31">
        <f t="shared" ca="1" si="78"/>
        <v>0</v>
      </c>
      <c r="DV121" s="31">
        <f t="shared" ca="1" si="78"/>
        <v>0</v>
      </c>
      <c r="DW121" s="31">
        <f t="shared" ca="1" si="78"/>
        <v>0</v>
      </c>
      <c r="DX121" s="31">
        <f t="shared" ca="1" si="75"/>
        <v>0</v>
      </c>
      <c r="DY121" s="31">
        <f t="shared" ca="1" si="75"/>
        <v>0</v>
      </c>
      <c r="DZ121" s="31">
        <f t="shared" ca="1" si="75"/>
        <v>0</v>
      </c>
      <c r="EA121" s="31">
        <f t="shared" ca="1" si="59"/>
        <v>0</v>
      </c>
      <c r="EB121" s="31">
        <f t="shared" ca="1" si="59"/>
        <v>0</v>
      </c>
      <c r="EC121" s="31">
        <f t="shared" ca="1" si="59"/>
        <v>-5.95</v>
      </c>
      <c r="ED121" s="31">
        <f t="shared" ca="1" si="59"/>
        <v>-70.569999999999993</v>
      </c>
      <c r="EE121" s="31">
        <f t="shared" ca="1" si="59"/>
        <v>-64.760000000000005</v>
      </c>
      <c r="EF121" s="31">
        <f t="shared" ca="1" si="59"/>
        <v>0</v>
      </c>
      <c r="EG121" s="32">
        <f t="shared" ca="1" si="79"/>
        <v>0</v>
      </c>
      <c r="EH121" s="32">
        <f t="shared" ca="1" si="79"/>
        <v>0</v>
      </c>
      <c r="EI121" s="32">
        <f t="shared" ca="1" si="79"/>
        <v>0</v>
      </c>
      <c r="EJ121" s="32">
        <f t="shared" ca="1" si="76"/>
        <v>0</v>
      </c>
      <c r="EK121" s="32">
        <f t="shared" ca="1" si="76"/>
        <v>0</v>
      </c>
      <c r="EL121" s="32">
        <f t="shared" ca="1" si="76"/>
        <v>0</v>
      </c>
      <c r="EM121" s="32">
        <f t="shared" ca="1" si="60"/>
        <v>0</v>
      </c>
      <c r="EN121" s="32">
        <f t="shared" ca="1" si="60"/>
        <v>0</v>
      </c>
      <c r="EO121" s="32">
        <f t="shared" ca="1" si="60"/>
        <v>-28.159999999999997</v>
      </c>
      <c r="EP121" s="32">
        <f t="shared" ca="1" si="60"/>
        <v>-335.95</v>
      </c>
      <c r="EQ121" s="32">
        <f t="shared" ca="1" si="60"/>
        <v>-310.34000000000003</v>
      </c>
      <c r="ER121" s="32">
        <f t="shared" ca="1" si="60"/>
        <v>0</v>
      </c>
    </row>
    <row r="122" spans="1:148" x14ac:dyDescent="0.25">
      <c r="A122" t="s">
        <v>474</v>
      </c>
      <c r="B122" s="1" t="s">
        <v>117</v>
      </c>
      <c r="C122" t="str">
        <f t="shared" ca="1" si="52"/>
        <v>SHCG</v>
      </c>
      <c r="D122" t="str">
        <f t="shared" ca="1" si="53"/>
        <v>Shell Caroline</v>
      </c>
      <c r="E122" s="51">
        <v>114.4813</v>
      </c>
      <c r="F122" s="51">
        <v>903.46609999999998</v>
      </c>
      <c r="G122" s="51">
        <v>1201.8538000000001</v>
      </c>
      <c r="H122" s="51">
        <v>955.5806</v>
      </c>
      <c r="I122" s="51">
        <v>499.8682</v>
      </c>
      <c r="J122" s="51">
        <v>355.34030000000001</v>
      </c>
      <c r="K122" s="51">
        <v>135.6498</v>
      </c>
      <c r="L122" s="51">
        <v>229.16669999999999</v>
      </c>
      <c r="M122" s="51">
        <v>1416.9060999999999</v>
      </c>
      <c r="N122" s="51">
        <v>468.6388</v>
      </c>
      <c r="O122" s="51">
        <v>0</v>
      </c>
      <c r="P122" s="51">
        <v>0.89539999999999997</v>
      </c>
      <c r="Q122" s="32">
        <v>5428.21</v>
      </c>
      <c r="R122" s="32">
        <v>38927.300000000003</v>
      </c>
      <c r="S122" s="32">
        <v>42052.28</v>
      </c>
      <c r="T122" s="32">
        <v>42092.88</v>
      </c>
      <c r="U122" s="32">
        <v>24615.03</v>
      </c>
      <c r="V122" s="32">
        <v>14289.27</v>
      </c>
      <c r="W122" s="32">
        <v>3705.21</v>
      </c>
      <c r="X122" s="32">
        <v>6766.76</v>
      </c>
      <c r="Y122" s="32">
        <v>41539.980000000003</v>
      </c>
      <c r="Z122" s="32">
        <v>13727.79</v>
      </c>
      <c r="AA122" s="32">
        <v>0</v>
      </c>
      <c r="AB122" s="32">
        <v>30.48</v>
      </c>
      <c r="AC122" s="2">
        <v>-0.71</v>
      </c>
      <c r="AD122" s="2">
        <v>-0.71</v>
      </c>
      <c r="AE122" s="2">
        <v>-0.71</v>
      </c>
      <c r="AF122" s="2">
        <v>-0.71</v>
      </c>
      <c r="AG122" s="2">
        <v>-0.71</v>
      </c>
      <c r="AH122" s="2">
        <v>-0.71</v>
      </c>
      <c r="AI122" s="2">
        <v>-0.71</v>
      </c>
      <c r="AJ122" s="2">
        <v>-0.71</v>
      </c>
      <c r="AK122" s="2">
        <v>-0.71</v>
      </c>
      <c r="AL122" s="2">
        <v>-0.71</v>
      </c>
      <c r="AM122" s="2">
        <v>-0.71</v>
      </c>
      <c r="AN122" s="2">
        <v>-0.71</v>
      </c>
      <c r="AO122" s="33">
        <v>-38.54</v>
      </c>
      <c r="AP122" s="33">
        <v>-276.38</v>
      </c>
      <c r="AQ122" s="33">
        <v>-298.57</v>
      </c>
      <c r="AR122" s="33">
        <v>-298.86</v>
      </c>
      <c r="AS122" s="33">
        <v>-174.77</v>
      </c>
      <c r="AT122" s="33">
        <v>-101.45</v>
      </c>
      <c r="AU122" s="33">
        <v>-26.31</v>
      </c>
      <c r="AV122" s="33">
        <v>-48.04</v>
      </c>
      <c r="AW122" s="33">
        <v>-294.93</v>
      </c>
      <c r="AX122" s="33">
        <v>-97.47</v>
      </c>
      <c r="AY122" s="33">
        <v>0</v>
      </c>
      <c r="AZ122" s="33">
        <v>-0.22</v>
      </c>
      <c r="BA122" s="31">
        <f t="shared" si="65"/>
        <v>-8.14</v>
      </c>
      <c r="BB122" s="31">
        <f t="shared" si="65"/>
        <v>-58.39</v>
      </c>
      <c r="BC122" s="31">
        <f t="shared" si="65"/>
        <v>-63.08</v>
      </c>
      <c r="BD122" s="31">
        <f t="shared" si="63"/>
        <v>-33.67</v>
      </c>
      <c r="BE122" s="31">
        <f t="shared" si="63"/>
        <v>-19.690000000000001</v>
      </c>
      <c r="BF122" s="31">
        <f t="shared" si="63"/>
        <v>-11.43</v>
      </c>
      <c r="BG122" s="31">
        <f t="shared" si="63"/>
        <v>14.08</v>
      </c>
      <c r="BH122" s="31">
        <f t="shared" si="63"/>
        <v>25.71</v>
      </c>
      <c r="BI122" s="31">
        <f t="shared" si="63"/>
        <v>157.85</v>
      </c>
      <c r="BJ122" s="31">
        <f t="shared" si="69"/>
        <v>65.89</v>
      </c>
      <c r="BK122" s="31">
        <f t="shared" si="69"/>
        <v>0</v>
      </c>
      <c r="BL122" s="31">
        <f t="shared" si="69"/>
        <v>0.15</v>
      </c>
      <c r="BM122" s="6">
        <f t="shared" ca="1" si="68"/>
        <v>-2.3400000000000001E-2</v>
      </c>
      <c r="BN122" s="6">
        <f t="shared" ca="1" si="68"/>
        <v>-2.3400000000000001E-2</v>
      </c>
      <c r="BO122" s="6">
        <f t="shared" ca="1" si="68"/>
        <v>-2.3400000000000001E-2</v>
      </c>
      <c r="BP122" s="6">
        <f t="shared" ca="1" si="68"/>
        <v>-2.3400000000000001E-2</v>
      </c>
      <c r="BQ122" s="6">
        <f t="shared" ca="1" si="68"/>
        <v>-2.3400000000000001E-2</v>
      </c>
      <c r="BR122" s="6">
        <f t="shared" ca="1" si="68"/>
        <v>-2.3400000000000001E-2</v>
      </c>
      <c r="BS122" s="6">
        <f t="shared" ca="1" si="68"/>
        <v>-2.3400000000000001E-2</v>
      </c>
      <c r="BT122" s="6">
        <f t="shared" ca="1" si="68"/>
        <v>-2.3400000000000001E-2</v>
      </c>
      <c r="BU122" s="6">
        <f t="shared" ca="1" si="68"/>
        <v>-2.3400000000000001E-2</v>
      </c>
      <c r="BV122" s="6">
        <f t="shared" ca="1" si="68"/>
        <v>-2.3400000000000001E-2</v>
      </c>
      <c r="BW122" s="6">
        <f t="shared" ca="1" si="68"/>
        <v>-2.3400000000000001E-2</v>
      </c>
      <c r="BX122" s="6">
        <f t="shared" ca="1" si="68"/>
        <v>-2.3400000000000001E-2</v>
      </c>
      <c r="BY122" s="31">
        <f t="shared" ca="1" si="72"/>
        <v>-127.02</v>
      </c>
      <c r="BZ122" s="31">
        <f t="shared" ca="1" si="72"/>
        <v>-910.9</v>
      </c>
      <c r="CA122" s="31">
        <f t="shared" ca="1" si="72"/>
        <v>-984.02</v>
      </c>
      <c r="CB122" s="31">
        <f t="shared" ca="1" si="70"/>
        <v>-984.97</v>
      </c>
      <c r="CC122" s="31">
        <f t="shared" ca="1" si="70"/>
        <v>-575.99</v>
      </c>
      <c r="CD122" s="31">
        <f t="shared" ca="1" si="70"/>
        <v>-334.37</v>
      </c>
      <c r="CE122" s="31">
        <f t="shared" ca="1" si="70"/>
        <v>-86.7</v>
      </c>
      <c r="CF122" s="31">
        <f t="shared" ca="1" si="70"/>
        <v>-158.34</v>
      </c>
      <c r="CG122" s="31">
        <f t="shared" ca="1" si="70"/>
        <v>-972.04</v>
      </c>
      <c r="CH122" s="31">
        <f t="shared" ca="1" si="70"/>
        <v>-321.23</v>
      </c>
      <c r="CI122" s="31">
        <f t="shared" ca="1" si="70"/>
        <v>0</v>
      </c>
      <c r="CJ122" s="31">
        <f t="shared" ca="1" si="70"/>
        <v>-0.71</v>
      </c>
      <c r="CK122" s="32">
        <f t="shared" ca="1" si="66"/>
        <v>10.86</v>
      </c>
      <c r="CL122" s="32">
        <f t="shared" ca="1" si="66"/>
        <v>77.849999999999994</v>
      </c>
      <c r="CM122" s="32">
        <f t="shared" ca="1" si="66"/>
        <v>84.1</v>
      </c>
      <c r="CN122" s="32">
        <f t="shared" ca="1" si="64"/>
        <v>84.19</v>
      </c>
      <c r="CO122" s="32">
        <f t="shared" ca="1" si="64"/>
        <v>49.23</v>
      </c>
      <c r="CP122" s="32">
        <f t="shared" ca="1" si="64"/>
        <v>28.58</v>
      </c>
      <c r="CQ122" s="32">
        <f t="shared" ca="1" si="64"/>
        <v>7.41</v>
      </c>
      <c r="CR122" s="32">
        <f t="shared" ca="1" si="64"/>
        <v>13.53</v>
      </c>
      <c r="CS122" s="32">
        <f t="shared" ca="1" si="64"/>
        <v>83.08</v>
      </c>
      <c r="CT122" s="32">
        <f t="shared" ca="1" si="71"/>
        <v>27.46</v>
      </c>
      <c r="CU122" s="32">
        <f t="shared" ca="1" si="71"/>
        <v>0</v>
      </c>
      <c r="CV122" s="32">
        <f t="shared" ca="1" si="71"/>
        <v>0.06</v>
      </c>
      <c r="CW122" s="31">
        <f t="shared" ca="1" si="62"/>
        <v>-69.48</v>
      </c>
      <c r="CX122" s="31">
        <f t="shared" ca="1" si="62"/>
        <v>-498.28</v>
      </c>
      <c r="CY122" s="31">
        <f t="shared" ca="1" si="62"/>
        <v>-538.26999999999987</v>
      </c>
      <c r="CZ122" s="31">
        <f t="shared" ca="1" si="62"/>
        <v>-568.25</v>
      </c>
      <c r="DA122" s="31">
        <f t="shared" ca="1" si="62"/>
        <v>-332.3</v>
      </c>
      <c r="DB122" s="31">
        <f t="shared" ca="1" si="62"/>
        <v>-192.91000000000003</v>
      </c>
      <c r="DC122" s="31">
        <f t="shared" ca="1" si="62"/>
        <v>-67.06</v>
      </c>
      <c r="DD122" s="31">
        <f t="shared" ca="1" si="62"/>
        <v>-122.48000000000002</v>
      </c>
      <c r="DE122" s="31">
        <f t="shared" ca="1" si="62"/>
        <v>-751.88</v>
      </c>
      <c r="DF122" s="31">
        <f t="shared" ca="1" si="73"/>
        <v>-262.19000000000005</v>
      </c>
      <c r="DG122" s="31">
        <f t="shared" ca="1" si="73"/>
        <v>0</v>
      </c>
      <c r="DH122" s="31">
        <f t="shared" ca="1" si="73"/>
        <v>-0.57999999999999996</v>
      </c>
      <c r="DI122" s="32">
        <f t="shared" ca="1" si="77"/>
        <v>-3.47</v>
      </c>
      <c r="DJ122" s="32">
        <f t="shared" ca="1" si="77"/>
        <v>-24.91</v>
      </c>
      <c r="DK122" s="32">
        <f t="shared" ca="1" si="77"/>
        <v>-26.91</v>
      </c>
      <c r="DL122" s="32">
        <f t="shared" ca="1" si="74"/>
        <v>-28.41</v>
      </c>
      <c r="DM122" s="32">
        <f t="shared" ca="1" si="74"/>
        <v>-16.62</v>
      </c>
      <c r="DN122" s="32">
        <f t="shared" ca="1" si="74"/>
        <v>-9.65</v>
      </c>
      <c r="DO122" s="32">
        <f t="shared" ca="1" si="58"/>
        <v>-3.35</v>
      </c>
      <c r="DP122" s="32">
        <f t="shared" ca="1" si="58"/>
        <v>-6.12</v>
      </c>
      <c r="DQ122" s="32">
        <f t="shared" ca="1" si="58"/>
        <v>-37.590000000000003</v>
      </c>
      <c r="DR122" s="32">
        <f t="shared" ca="1" si="58"/>
        <v>-13.11</v>
      </c>
      <c r="DS122" s="32">
        <f t="shared" ca="1" si="58"/>
        <v>0</v>
      </c>
      <c r="DT122" s="32">
        <f t="shared" ca="1" si="58"/>
        <v>-0.03</v>
      </c>
      <c r="DU122" s="31">
        <f t="shared" ca="1" si="78"/>
        <v>-20.56</v>
      </c>
      <c r="DV122" s="31">
        <f t="shared" ca="1" si="78"/>
        <v>-146.58000000000001</v>
      </c>
      <c r="DW122" s="31">
        <f t="shared" ca="1" si="78"/>
        <v>-157.52000000000001</v>
      </c>
      <c r="DX122" s="31">
        <f t="shared" ca="1" si="75"/>
        <v>-165.33</v>
      </c>
      <c r="DY122" s="31">
        <f t="shared" ca="1" si="75"/>
        <v>-96.13</v>
      </c>
      <c r="DZ122" s="31">
        <f t="shared" ca="1" si="75"/>
        <v>-55.48</v>
      </c>
      <c r="EA122" s="31">
        <f t="shared" ca="1" si="59"/>
        <v>-19.16</v>
      </c>
      <c r="EB122" s="31">
        <f t="shared" ca="1" si="59"/>
        <v>-34.74</v>
      </c>
      <c r="EC122" s="31">
        <f t="shared" ca="1" si="59"/>
        <v>-211.65</v>
      </c>
      <c r="ED122" s="31">
        <f t="shared" ca="1" si="59"/>
        <v>-73.209999999999994</v>
      </c>
      <c r="EE122" s="31">
        <f t="shared" ca="1" si="59"/>
        <v>0</v>
      </c>
      <c r="EF122" s="31">
        <f t="shared" ca="1" si="59"/>
        <v>-0.16</v>
      </c>
      <c r="EG122" s="32">
        <f t="shared" ca="1" si="79"/>
        <v>-93.51</v>
      </c>
      <c r="EH122" s="32">
        <f t="shared" ca="1" si="79"/>
        <v>-669.77</v>
      </c>
      <c r="EI122" s="32">
        <f t="shared" ca="1" si="79"/>
        <v>-722.69999999999982</v>
      </c>
      <c r="EJ122" s="32">
        <f t="shared" ca="1" si="76"/>
        <v>-761.99</v>
      </c>
      <c r="EK122" s="32">
        <f t="shared" ca="1" si="76"/>
        <v>-445.05</v>
      </c>
      <c r="EL122" s="32">
        <f t="shared" ca="1" si="76"/>
        <v>-258.04000000000002</v>
      </c>
      <c r="EM122" s="32">
        <f t="shared" ca="1" si="60"/>
        <v>-89.57</v>
      </c>
      <c r="EN122" s="32">
        <f t="shared" ca="1" si="60"/>
        <v>-163.34000000000003</v>
      </c>
      <c r="EO122" s="32">
        <f t="shared" ca="1" si="60"/>
        <v>-1001.12</v>
      </c>
      <c r="EP122" s="32">
        <f t="shared" ca="1" si="60"/>
        <v>-348.51000000000005</v>
      </c>
      <c r="EQ122" s="32">
        <f t="shared" ca="1" si="60"/>
        <v>0</v>
      </c>
      <c r="ER122" s="32">
        <f t="shared" ca="1" si="60"/>
        <v>-0.77</v>
      </c>
    </row>
    <row r="123" spans="1:148" x14ac:dyDescent="0.25">
      <c r="A123" t="s">
        <v>544</v>
      </c>
      <c r="B123" s="1" t="s">
        <v>42</v>
      </c>
      <c r="C123" t="str">
        <f t="shared" ca="1" si="52"/>
        <v>BCHEXP</v>
      </c>
      <c r="D123" t="str">
        <f t="shared" ca="1" si="53"/>
        <v>Alberta-BC Intertie - Export</v>
      </c>
      <c r="M123" s="51">
        <v>825</v>
      </c>
      <c r="N123" s="51">
        <v>3754.25</v>
      </c>
      <c r="O123" s="51">
        <v>2322.5</v>
      </c>
      <c r="P123" s="51">
        <v>3273</v>
      </c>
      <c r="Q123" s="32"/>
      <c r="R123" s="32"/>
      <c r="S123" s="32"/>
      <c r="T123" s="32"/>
      <c r="U123" s="32"/>
      <c r="V123" s="32"/>
      <c r="W123" s="32"/>
      <c r="X123" s="32"/>
      <c r="Y123" s="32">
        <v>15920.5</v>
      </c>
      <c r="Z123" s="32">
        <v>80927.649999999994</v>
      </c>
      <c r="AA123" s="32">
        <v>51930.84</v>
      </c>
      <c r="AB123" s="32">
        <v>83336.88</v>
      </c>
      <c r="AK123" s="2">
        <v>0.95</v>
      </c>
      <c r="AL123" s="2">
        <v>0.95</v>
      </c>
      <c r="AM123" s="2">
        <v>0.95</v>
      </c>
      <c r="AN123" s="2">
        <v>0.95</v>
      </c>
      <c r="AO123" s="33"/>
      <c r="AP123" s="33"/>
      <c r="AQ123" s="33"/>
      <c r="AR123" s="33"/>
      <c r="AS123" s="33"/>
      <c r="AT123" s="33"/>
      <c r="AU123" s="33"/>
      <c r="AV123" s="33"/>
      <c r="AW123" s="33">
        <v>151.24</v>
      </c>
      <c r="AX123" s="33">
        <v>768.81</v>
      </c>
      <c r="AY123" s="33">
        <v>493.34</v>
      </c>
      <c r="AZ123" s="33">
        <v>791.7</v>
      </c>
      <c r="BA123" s="31">
        <f t="shared" si="65"/>
        <v>0</v>
      </c>
      <c r="BB123" s="31">
        <f t="shared" si="65"/>
        <v>0</v>
      </c>
      <c r="BC123" s="31">
        <f t="shared" si="65"/>
        <v>0</v>
      </c>
      <c r="BD123" s="31">
        <f t="shared" si="63"/>
        <v>0</v>
      </c>
      <c r="BE123" s="31">
        <f t="shared" si="63"/>
        <v>0</v>
      </c>
      <c r="BF123" s="31">
        <f t="shared" si="63"/>
        <v>0</v>
      </c>
      <c r="BG123" s="31">
        <f t="shared" si="63"/>
        <v>0</v>
      </c>
      <c r="BH123" s="31">
        <f t="shared" si="63"/>
        <v>0</v>
      </c>
      <c r="BI123" s="31">
        <f t="shared" si="63"/>
        <v>60.5</v>
      </c>
      <c r="BJ123" s="31">
        <f t="shared" si="69"/>
        <v>388.45</v>
      </c>
      <c r="BK123" s="31">
        <f t="shared" si="69"/>
        <v>249.27</v>
      </c>
      <c r="BL123" s="31">
        <f t="shared" si="69"/>
        <v>400.02</v>
      </c>
      <c r="BM123" s="6">
        <f t="shared" ref="BM123:BX142" ca="1" si="80">VLOOKUP($C123,LossFactorLookup,3,FALSE)</f>
        <v>1.06E-2</v>
      </c>
      <c r="BN123" s="6">
        <f t="shared" ca="1" si="80"/>
        <v>1.06E-2</v>
      </c>
      <c r="BO123" s="6">
        <f t="shared" ca="1" si="80"/>
        <v>1.06E-2</v>
      </c>
      <c r="BP123" s="6">
        <f t="shared" ca="1" si="80"/>
        <v>1.06E-2</v>
      </c>
      <c r="BQ123" s="6">
        <f t="shared" ca="1" si="80"/>
        <v>1.06E-2</v>
      </c>
      <c r="BR123" s="6">
        <f t="shared" ca="1" si="80"/>
        <v>1.06E-2</v>
      </c>
      <c r="BS123" s="6">
        <f t="shared" ca="1" si="80"/>
        <v>1.06E-2</v>
      </c>
      <c r="BT123" s="6">
        <f t="shared" ca="1" si="80"/>
        <v>1.06E-2</v>
      </c>
      <c r="BU123" s="6">
        <f t="shared" ca="1" si="80"/>
        <v>1.06E-2</v>
      </c>
      <c r="BV123" s="6">
        <f t="shared" ca="1" si="80"/>
        <v>1.06E-2</v>
      </c>
      <c r="BW123" s="6">
        <f t="shared" ca="1" si="80"/>
        <v>1.06E-2</v>
      </c>
      <c r="BX123" s="6">
        <f t="shared" ca="1" si="80"/>
        <v>1.06E-2</v>
      </c>
      <c r="BY123" s="31">
        <f t="shared" ca="1" si="72"/>
        <v>0</v>
      </c>
      <c r="BZ123" s="31">
        <f t="shared" ca="1" si="72"/>
        <v>0</v>
      </c>
      <c r="CA123" s="31">
        <f t="shared" ca="1" si="72"/>
        <v>0</v>
      </c>
      <c r="CB123" s="31">
        <f t="shared" ca="1" si="70"/>
        <v>0</v>
      </c>
      <c r="CC123" s="31">
        <f t="shared" ca="1" si="70"/>
        <v>0</v>
      </c>
      <c r="CD123" s="31">
        <f t="shared" ca="1" si="70"/>
        <v>0</v>
      </c>
      <c r="CE123" s="31">
        <f t="shared" ca="1" si="70"/>
        <v>0</v>
      </c>
      <c r="CF123" s="31">
        <f t="shared" ca="1" si="70"/>
        <v>0</v>
      </c>
      <c r="CG123" s="31">
        <f t="shared" ca="1" si="70"/>
        <v>168.76</v>
      </c>
      <c r="CH123" s="31">
        <f t="shared" ca="1" si="70"/>
        <v>857.83</v>
      </c>
      <c r="CI123" s="31">
        <f t="shared" ca="1" si="70"/>
        <v>550.47</v>
      </c>
      <c r="CJ123" s="31">
        <f t="shared" ca="1" si="70"/>
        <v>883.37</v>
      </c>
      <c r="CK123" s="32">
        <f t="shared" ca="1" si="66"/>
        <v>0</v>
      </c>
      <c r="CL123" s="32">
        <f t="shared" ca="1" si="66"/>
        <v>0</v>
      </c>
      <c r="CM123" s="32">
        <f t="shared" ca="1" si="66"/>
        <v>0</v>
      </c>
      <c r="CN123" s="32">
        <f t="shared" ca="1" si="64"/>
        <v>0</v>
      </c>
      <c r="CO123" s="32">
        <f t="shared" ca="1" si="64"/>
        <v>0</v>
      </c>
      <c r="CP123" s="32">
        <f t="shared" ca="1" si="64"/>
        <v>0</v>
      </c>
      <c r="CQ123" s="32">
        <f t="shared" ca="1" si="64"/>
        <v>0</v>
      </c>
      <c r="CR123" s="32">
        <f t="shared" ca="1" si="64"/>
        <v>0</v>
      </c>
      <c r="CS123" s="32">
        <f t="shared" ca="1" si="64"/>
        <v>31.84</v>
      </c>
      <c r="CT123" s="32">
        <f t="shared" ca="1" si="71"/>
        <v>161.86000000000001</v>
      </c>
      <c r="CU123" s="32">
        <f t="shared" ca="1" si="71"/>
        <v>103.86</v>
      </c>
      <c r="CV123" s="32">
        <f t="shared" ca="1" si="71"/>
        <v>166.67</v>
      </c>
      <c r="CW123" s="31">
        <f t="shared" ca="1" si="62"/>
        <v>0</v>
      </c>
      <c r="CX123" s="31">
        <f t="shared" ca="1" si="62"/>
        <v>0</v>
      </c>
      <c r="CY123" s="31">
        <f t="shared" ca="1" si="62"/>
        <v>0</v>
      </c>
      <c r="CZ123" s="31">
        <f t="shared" ca="1" si="62"/>
        <v>0</v>
      </c>
      <c r="DA123" s="31">
        <f t="shared" ca="1" si="62"/>
        <v>0</v>
      </c>
      <c r="DB123" s="31">
        <f t="shared" ca="1" si="62"/>
        <v>0</v>
      </c>
      <c r="DC123" s="31">
        <f t="shared" ca="1" si="62"/>
        <v>0</v>
      </c>
      <c r="DD123" s="31">
        <f t="shared" ca="1" si="62"/>
        <v>0</v>
      </c>
      <c r="DE123" s="31">
        <f t="shared" ca="1" si="62"/>
        <v>-11.140000000000015</v>
      </c>
      <c r="DF123" s="31">
        <f t="shared" ca="1" si="73"/>
        <v>-137.56999999999988</v>
      </c>
      <c r="DG123" s="31">
        <f t="shared" ca="1" si="73"/>
        <v>-88.279999999999944</v>
      </c>
      <c r="DH123" s="31">
        <f t="shared" ca="1" si="73"/>
        <v>-141.68000000000006</v>
      </c>
      <c r="DI123" s="32">
        <f t="shared" ca="1" si="77"/>
        <v>0</v>
      </c>
      <c r="DJ123" s="32">
        <f t="shared" ca="1" si="77"/>
        <v>0</v>
      </c>
      <c r="DK123" s="32">
        <f t="shared" ca="1" si="77"/>
        <v>0</v>
      </c>
      <c r="DL123" s="32">
        <f t="shared" ca="1" si="74"/>
        <v>0</v>
      </c>
      <c r="DM123" s="32">
        <f t="shared" ca="1" si="74"/>
        <v>0</v>
      </c>
      <c r="DN123" s="32">
        <f t="shared" ca="1" si="74"/>
        <v>0</v>
      </c>
      <c r="DO123" s="32">
        <f t="shared" ca="1" si="58"/>
        <v>0</v>
      </c>
      <c r="DP123" s="32">
        <f t="shared" ca="1" si="58"/>
        <v>0</v>
      </c>
      <c r="DQ123" s="32">
        <f t="shared" ca="1" si="58"/>
        <v>-0.56000000000000005</v>
      </c>
      <c r="DR123" s="32">
        <f t="shared" ca="1" si="58"/>
        <v>-6.88</v>
      </c>
      <c r="DS123" s="32">
        <f t="shared" ca="1" si="58"/>
        <v>-4.41</v>
      </c>
      <c r="DT123" s="32">
        <f t="shared" ca="1" si="58"/>
        <v>-7.08</v>
      </c>
      <c r="DU123" s="31">
        <f t="shared" ca="1" si="78"/>
        <v>0</v>
      </c>
      <c r="DV123" s="31">
        <f t="shared" ca="1" si="78"/>
        <v>0</v>
      </c>
      <c r="DW123" s="31">
        <f t="shared" ca="1" si="78"/>
        <v>0</v>
      </c>
      <c r="DX123" s="31">
        <f t="shared" ca="1" si="75"/>
        <v>0</v>
      </c>
      <c r="DY123" s="31">
        <f t="shared" ca="1" si="75"/>
        <v>0</v>
      </c>
      <c r="DZ123" s="31">
        <f t="shared" ca="1" si="75"/>
        <v>0</v>
      </c>
      <c r="EA123" s="31">
        <f t="shared" ca="1" si="59"/>
        <v>0</v>
      </c>
      <c r="EB123" s="31">
        <f t="shared" ca="1" si="59"/>
        <v>0</v>
      </c>
      <c r="EC123" s="31">
        <f t="shared" ca="1" si="59"/>
        <v>-3.14</v>
      </c>
      <c r="ED123" s="31">
        <f t="shared" ca="1" si="59"/>
        <v>-38.409999999999997</v>
      </c>
      <c r="EE123" s="31">
        <f t="shared" ca="1" si="59"/>
        <v>-24.45</v>
      </c>
      <c r="EF123" s="31">
        <f t="shared" ca="1" si="59"/>
        <v>-38.909999999999997</v>
      </c>
      <c r="EG123" s="32">
        <f t="shared" ca="1" si="79"/>
        <v>0</v>
      </c>
      <c r="EH123" s="32">
        <f t="shared" ca="1" si="79"/>
        <v>0</v>
      </c>
      <c r="EI123" s="32">
        <f t="shared" ca="1" si="79"/>
        <v>0</v>
      </c>
      <c r="EJ123" s="32">
        <f t="shared" ca="1" si="76"/>
        <v>0</v>
      </c>
      <c r="EK123" s="32">
        <f t="shared" ca="1" si="76"/>
        <v>0</v>
      </c>
      <c r="EL123" s="32">
        <f t="shared" ca="1" si="76"/>
        <v>0</v>
      </c>
      <c r="EM123" s="32">
        <f t="shared" ca="1" si="60"/>
        <v>0</v>
      </c>
      <c r="EN123" s="32">
        <f t="shared" ca="1" si="60"/>
        <v>0</v>
      </c>
      <c r="EO123" s="32">
        <f t="shared" ca="1" si="60"/>
        <v>-14.840000000000016</v>
      </c>
      <c r="EP123" s="32">
        <f t="shared" ca="1" si="60"/>
        <v>-182.85999999999987</v>
      </c>
      <c r="EQ123" s="32">
        <f t="shared" ca="1" si="60"/>
        <v>-117.13999999999994</v>
      </c>
      <c r="ER123" s="32">
        <f t="shared" ca="1" si="60"/>
        <v>-187.67000000000007</v>
      </c>
    </row>
    <row r="124" spans="1:148" x14ac:dyDescent="0.25">
      <c r="A124" t="s">
        <v>477</v>
      </c>
      <c r="B124" s="1" t="s">
        <v>97</v>
      </c>
      <c r="C124" t="str">
        <f t="shared" ca="1" si="52"/>
        <v>BCHIMP</v>
      </c>
      <c r="D124" t="str">
        <f t="shared" ca="1" si="53"/>
        <v>Alberta-BC Intertie - Import</v>
      </c>
      <c r="E124" s="51">
        <v>1625</v>
      </c>
      <c r="F124" s="51">
        <v>1170</v>
      </c>
      <c r="G124" s="51">
        <v>1369</v>
      </c>
      <c r="H124" s="51">
        <v>7225</v>
      </c>
      <c r="I124" s="51">
        <v>18661</v>
      </c>
      <c r="J124" s="51">
        <v>27585</v>
      </c>
      <c r="K124" s="51">
        <v>11247</v>
      </c>
      <c r="L124" s="51">
        <v>3675</v>
      </c>
      <c r="M124" s="51">
        <v>729</v>
      </c>
      <c r="N124" s="51">
        <v>1736</v>
      </c>
      <c r="O124" s="51">
        <v>10172</v>
      </c>
      <c r="P124" s="51">
        <v>15755</v>
      </c>
      <c r="Q124" s="32">
        <v>96776.75</v>
      </c>
      <c r="R124" s="32">
        <v>58978.8</v>
      </c>
      <c r="S124" s="32">
        <v>125729.17</v>
      </c>
      <c r="T124" s="32">
        <v>414718.81</v>
      </c>
      <c r="U124" s="32">
        <v>2831093.55</v>
      </c>
      <c r="V124" s="32">
        <v>1696615.81</v>
      </c>
      <c r="W124" s="32">
        <v>571230.03</v>
      </c>
      <c r="X124" s="32">
        <v>211302.75</v>
      </c>
      <c r="Y124" s="32">
        <v>51833.73</v>
      </c>
      <c r="Z124" s="32">
        <v>79997.440000000002</v>
      </c>
      <c r="AA124" s="32">
        <v>955298.4</v>
      </c>
      <c r="AB124" s="32">
        <v>1584118.49</v>
      </c>
      <c r="AC124" s="2">
        <v>1.0900000000000001</v>
      </c>
      <c r="AD124" s="2">
        <v>1.0900000000000001</v>
      </c>
      <c r="AE124" s="2">
        <v>1.0900000000000001</v>
      </c>
      <c r="AF124" s="2">
        <v>1.0900000000000001</v>
      </c>
      <c r="AG124" s="2">
        <v>1.0900000000000001</v>
      </c>
      <c r="AH124" s="2">
        <v>1.0900000000000001</v>
      </c>
      <c r="AI124" s="2">
        <v>1.0900000000000001</v>
      </c>
      <c r="AJ124" s="2">
        <v>1.0900000000000001</v>
      </c>
      <c r="AK124" s="2">
        <v>1.0900000000000001</v>
      </c>
      <c r="AL124" s="2">
        <v>1.0900000000000001</v>
      </c>
      <c r="AM124" s="2">
        <v>1.0900000000000001</v>
      </c>
      <c r="AN124" s="2">
        <v>1.0900000000000001</v>
      </c>
      <c r="AO124" s="33">
        <v>1054.8699999999999</v>
      </c>
      <c r="AP124" s="33">
        <v>642.87</v>
      </c>
      <c r="AQ124" s="33">
        <v>1370.45</v>
      </c>
      <c r="AR124" s="33">
        <v>4520.4399999999996</v>
      </c>
      <c r="AS124" s="33">
        <v>30858.92</v>
      </c>
      <c r="AT124" s="33">
        <v>18493.11</v>
      </c>
      <c r="AU124" s="33">
        <v>6226.41</v>
      </c>
      <c r="AV124" s="33">
        <v>2303.1999999999998</v>
      </c>
      <c r="AW124" s="33">
        <v>564.99</v>
      </c>
      <c r="AX124" s="33">
        <v>871.97</v>
      </c>
      <c r="AY124" s="33">
        <v>10412.75</v>
      </c>
      <c r="AZ124" s="33">
        <v>17266.89</v>
      </c>
      <c r="BA124" s="31">
        <f t="shared" si="65"/>
        <v>-145.16999999999999</v>
      </c>
      <c r="BB124" s="31">
        <f t="shared" si="65"/>
        <v>-88.47</v>
      </c>
      <c r="BC124" s="31">
        <f t="shared" si="65"/>
        <v>-188.59</v>
      </c>
      <c r="BD124" s="31">
        <f t="shared" si="63"/>
        <v>-331.78</v>
      </c>
      <c r="BE124" s="31">
        <f t="shared" si="63"/>
        <v>-2264.87</v>
      </c>
      <c r="BF124" s="31">
        <f t="shared" si="63"/>
        <v>-1357.29</v>
      </c>
      <c r="BG124" s="31">
        <f t="shared" si="63"/>
        <v>2170.67</v>
      </c>
      <c r="BH124" s="31">
        <f t="shared" si="63"/>
        <v>802.95</v>
      </c>
      <c r="BI124" s="31">
        <f t="shared" si="63"/>
        <v>196.97</v>
      </c>
      <c r="BJ124" s="31">
        <f t="shared" si="69"/>
        <v>383.99</v>
      </c>
      <c r="BK124" s="31">
        <f t="shared" si="69"/>
        <v>4585.43</v>
      </c>
      <c r="BL124" s="31">
        <f t="shared" si="69"/>
        <v>7603.77</v>
      </c>
      <c r="BM124" s="6">
        <f t="shared" ca="1" si="80"/>
        <v>-1.4E-2</v>
      </c>
      <c r="BN124" s="6">
        <f t="shared" ca="1" si="80"/>
        <v>-1.4E-2</v>
      </c>
      <c r="BO124" s="6">
        <f t="shared" ca="1" si="80"/>
        <v>-1.4E-2</v>
      </c>
      <c r="BP124" s="6">
        <f t="shared" ca="1" si="80"/>
        <v>-1.4E-2</v>
      </c>
      <c r="BQ124" s="6">
        <f t="shared" ca="1" si="80"/>
        <v>-1.4E-2</v>
      </c>
      <c r="BR124" s="6">
        <f t="shared" ca="1" si="80"/>
        <v>-1.4E-2</v>
      </c>
      <c r="BS124" s="6">
        <f t="shared" ca="1" si="80"/>
        <v>-1.4E-2</v>
      </c>
      <c r="BT124" s="6">
        <f t="shared" ca="1" si="80"/>
        <v>-1.4E-2</v>
      </c>
      <c r="BU124" s="6">
        <f t="shared" ca="1" si="80"/>
        <v>-1.4E-2</v>
      </c>
      <c r="BV124" s="6">
        <f t="shared" ca="1" si="80"/>
        <v>-1.4E-2</v>
      </c>
      <c r="BW124" s="6">
        <f t="shared" ca="1" si="80"/>
        <v>-1.4E-2</v>
      </c>
      <c r="BX124" s="6">
        <f t="shared" ca="1" si="80"/>
        <v>-1.4E-2</v>
      </c>
      <c r="BY124" s="31">
        <f t="shared" ca="1" si="72"/>
        <v>-1354.87</v>
      </c>
      <c r="BZ124" s="31">
        <f t="shared" ca="1" si="72"/>
        <v>-825.7</v>
      </c>
      <c r="CA124" s="31">
        <f t="shared" ca="1" si="72"/>
        <v>-1760.21</v>
      </c>
      <c r="CB124" s="31">
        <f t="shared" ca="1" si="70"/>
        <v>-5806.06</v>
      </c>
      <c r="CC124" s="31">
        <f t="shared" ca="1" si="70"/>
        <v>-39635.31</v>
      </c>
      <c r="CD124" s="31">
        <f t="shared" ca="1" si="70"/>
        <v>-23752.62</v>
      </c>
      <c r="CE124" s="31">
        <f t="shared" ca="1" si="70"/>
        <v>-7997.22</v>
      </c>
      <c r="CF124" s="31">
        <f t="shared" ca="1" si="70"/>
        <v>-2958.24</v>
      </c>
      <c r="CG124" s="31">
        <f t="shared" ca="1" si="70"/>
        <v>-725.67</v>
      </c>
      <c r="CH124" s="31">
        <f t="shared" ca="1" si="70"/>
        <v>-1119.96</v>
      </c>
      <c r="CI124" s="31">
        <f t="shared" ca="1" si="70"/>
        <v>-13374.18</v>
      </c>
      <c r="CJ124" s="31">
        <f t="shared" ca="1" si="70"/>
        <v>-22177.66</v>
      </c>
      <c r="CK124" s="32">
        <f t="shared" ca="1" si="66"/>
        <v>193.55</v>
      </c>
      <c r="CL124" s="32">
        <f t="shared" ca="1" si="66"/>
        <v>117.96</v>
      </c>
      <c r="CM124" s="32">
        <f t="shared" ca="1" si="66"/>
        <v>251.46</v>
      </c>
      <c r="CN124" s="32">
        <f t="shared" ca="1" si="64"/>
        <v>829.44</v>
      </c>
      <c r="CO124" s="32">
        <f t="shared" ca="1" si="64"/>
        <v>5662.19</v>
      </c>
      <c r="CP124" s="32">
        <f t="shared" ca="1" si="64"/>
        <v>3393.23</v>
      </c>
      <c r="CQ124" s="32">
        <f t="shared" ca="1" si="64"/>
        <v>1142.46</v>
      </c>
      <c r="CR124" s="32">
        <f t="shared" ca="1" si="64"/>
        <v>422.61</v>
      </c>
      <c r="CS124" s="32">
        <f t="shared" ca="1" si="64"/>
        <v>103.67</v>
      </c>
      <c r="CT124" s="32">
        <f t="shared" ca="1" si="71"/>
        <v>159.99</v>
      </c>
      <c r="CU124" s="32">
        <f t="shared" ca="1" si="71"/>
        <v>1910.6</v>
      </c>
      <c r="CV124" s="32">
        <f t="shared" ca="1" si="71"/>
        <v>3168.24</v>
      </c>
      <c r="CW124" s="31">
        <f t="shared" ca="1" si="62"/>
        <v>-2071.0199999999995</v>
      </c>
      <c r="CX124" s="31">
        <f t="shared" ca="1" si="62"/>
        <v>-1262.1400000000001</v>
      </c>
      <c r="CY124" s="31">
        <f t="shared" ca="1" si="62"/>
        <v>-2690.6099999999997</v>
      </c>
      <c r="CZ124" s="31">
        <f t="shared" ca="1" si="62"/>
        <v>-9165.2800000000007</v>
      </c>
      <c r="DA124" s="31">
        <f t="shared" ca="1" si="62"/>
        <v>-62567.169999999991</v>
      </c>
      <c r="DB124" s="31">
        <f t="shared" ca="1" si="62"/>
        <v>-37495.21</v>
      </c>
      <c r="DC124" s="31">
        <f t="shared" ca="1" si="62"/>
        <v>-15251.84</v>
      </c>
      <c r="DD124" s="31">
        <f t="shared" ca="1" si="62"/>
        <v>-5641.78</v>
      </c>
      <c r="DE124" s="31">
        <f t="shared" ca="1" si="62"/>
        <v>-1383.96</v>
      </c>
      <c r="DF124" s="31">
        <f t="shared" ca="1" si="73"/>
        <v>-2215.9300000000003</v>
      </c>
      <c r="DG124" s="31">
        <f t="shared" ca="1" si="73"/>
        <v>-26461.760000000002</v>
      </c>
      <c r="DH124" s="31">
        <f t="shared" ca="1" si="73"/>
        <v>-43880.08</v>
      </c>
      <c r="DI124" s="32">
        <f t="shared" ca="1" si="77"/>
        <v>-103.55</v>
      </c>
      <c r="DJ124" s="32">
        <f t="shared" ca="1" si="77"/>
        <v>-63.11</v>
      </c>
      <c r="DK124" s="32">
        <f t="shared" ca="1" si="77"/>
        <v>-134.53</v>
      </c>
      <c r="DL124" s="32">
        <f t="shared" ca="1" si="74"/>
        <v>-458.26</v>
      </c>
      <c r="DM124" s="32">
        <f t="shared" ca="1" si="74"/>
        <v>-3128.36</v>
      </c>
      <c r="DN124" s="32">
        <f t="shared" ca="1" si="74"/>
        <v>-1874.76</v>
      </c>
      <c r="DO124" s="32">
        <f t="shared" ca="1" si="58"/>
        <v>-762.59</v>
      </c>
      <c r="DP124" s="32">
        <f t="shared" ca="1" si="58"/>
        <v>-282.08999999999997</v>
      </c>
      <c r="DQ124" s="32">
        <f t="shared" ca="1" si="58"/>
        <v>-69.2</v>
      </c>
      <c r="DR124" s="32">
        <f t="shared" ca="1" si="58"/>
        <v>-110.8</v>
      </c>
      <c r="DS124" s="32">
        <f t="shared" ca="1" si="58"/>
        <v>-1323.09</v>
      </c>
      <c r="DT124" s="32">
        <f t="shared" ca="1" si="58"/>
        <v>-2194</v>
      </c>
      <c r="DU124" s="31">
        <f t="shared" ca="1" si="78"/>
        <v>-612.75</v>
      </c>
      <c r="DV124" s="31">
        <f t="shared" ca="1" si="78"/>
        <v>-371.28</v>
      </c>
      <c r="DW124" s="31">
        <f t="shared" ca="1" si="78"/>
        <v>-787.37</v>
      </c>
      <c r="DX124" s="31">
        <f t="shared" ca="1" si="75"/>
        <v>-2666.52</v>
      </c>
      <c r="DY124" s="31">
        <f t="shared" ca="1" si="75"/>
        <v>-18100.27</v>
      </c>
      <c r="DZ124" s="31">
        <f t="shared" ca="1" si="75"/>
        <v>-10783.43</v>
      </c>
      <c r="EA124" s="31">
        <f t="shared" ca="1" si="59"/>
        <v>-4358.1499999999996</v>
      </c>
      <c r="EB124" s="31">
        <f t="shared" ca="1" si="59"/>
        <v>-1600.13</v>
      </c>
      <c r="EC124" s="31">
        <f t="shared" ca="1" si="59"/>
        <v>-389.58</v>
      </c>
      <c r="ED124" s="31">
        <f t="shared" ca="1" si="59"/>
        <v>-618.77</v>
      </c>
      <c r="EE124" s="31">
        <f t="shared" ca="1" si="59"/>
        <v>-7327.34</v>
      </c>
      <c r="EF124" s="31">
        <f t="shared" ca="1" si="59"/>
        <v>-12051.35</v>
      </c>
      <c r="EG124" s="32">
        <f t="shared" ca="1" si="79"/>
        <v>-2787.3199999999997</v>
      </c>
      <c r="EH124" s="32">
        <f t="shared" ca="1" si="79"/>
        <v>-1696.53</v>
      </c>
      <c r="EI124" s="32">
        <f t="shared" ca="1" si="79"/>
        <v>-3612.5099999999998</v>
      </c>
      <c r="EJ124" s="32">
        <f t="shared" ca="1" si="76"/>
        <v>-12290.060000000001</v>
      </c>
      <c r="EK124" s="32">
        <f t="shared" ca="1" si="76"/>
        <v>-83795.799999999988</v>
      </c>
      <c r="EL124" s="32">
        <f t="shared" ca="1" si="76"/>
        <v>-50153.4</v>
      </c>
      <c r="EM124" s="32">
        <f t="shared" ca="1" si="60"/>
        <v>-20372.580000000002</v>
      </c>
      <c r="EN124" s="32">
        <f t="shared" ca="1" si="60"/>
        <v>-7524</v>
      </c>
      <c r="EO124" s="32">
        <f t="shared" ca="1" si="60"/>
        <v>-1842.74</v>
      </c>
      <c r="EP124" s="32">
        <f t="shared" ca="1" si="60"/>
        <v>-2945.5000000000005</v>
      </c>
      <c r="EQ124" s="32">
        <f t="shared" ca="1" si="60"/>
        <v>-35112.19</v>
      </c>
      <c r="ER124" s="32">
        <f t="shared" ca="1" si="60"/>
        <v>-58125.43</v>
      </c>
    </row>
    <row r="125" spans="1:148" x14ac:dyDescent="0.25">
      <c r="A125" t="s">
        <v>440</v>
      </c>
      <c r="B125" s="1" t="s">
        <v>133</v>
      </c>
      <c r="C125" t="str">
        <f t="shared" ca="1" si="52"/>
        <v>SPR</v>
      </c>
      <c r="D125" t="str">
        <f t="shared" ca="1" si="53"/>
        <v>Spray Hydro Facility</v>
      </c>
      <c r="E125" s="51">
        <v>20516.303405300001</v>
      </c>
      <c r="F125" s="51">
        <v>16338.923394699999</v>
      </c>
      <c r="G125" s="51">
        <v>15769.809368800001</v>
      </c>
      <c r="H125" s="51">
        <v>12349.127683999999</v>
      </c>
      <c r="I125" s="51">
        <v>14238.835258499999</v>
      </c>
      <c r="J125" s="51">
        <v>11021.161733200001</v>
      </c>
      <c r="K125" s="51">
        <v>9727.3735061000007</v>
      </c>
      <c r="L125" s="51">
        <v>8756.5357065999997</v>
      </c>
      <c r="M125" s="51">
        <v>9545.4461816999992</v>
      </c>
      <c r="N125" s="51">
        <v>13894.202318899999</v>
      </c>
      <c r="O125" s="51">
        <v>20488.5432669</v>
      </c>
      <c r="P125" s="51">
        <v>19794.237527099998</v>
      </c>
      <c r="Q125" s="32">
        <v>980798.44</v>
      </c>
      <c r="R125" s="32">
        <v>799477.51</v>
      </c>
      <c r="S125" s="32">
        <v>680700.15</v>
      </c>
      <c r="T125" s="32">
        <v>726604.34</v>
      </c>
      <c r="U125" s="32">
        <v>2960884.02</v>
      </c>
      <c r="V125" s="32">
        <v>940548.07</v>
      </c>
      <c r="W125" s="32">
        <v>514016.25</v>
      </c>
      <c r="X125" s="32">
        <v>437806.7</v>
      </c>
      <c r="Y125" s="32">
        <v>318990.92</v>
      </c>
      <c r="Z125" s="32">
        <v>495318.88</v>
      </c>
      <c r="AA125" s="32">
        <v>1370384.09</v>
      </c>
      <c r="AB125" s="32">
        <v>1474029.27</v>
      </c>
      <c r="AC125" s="2">
        <v>-1.37</v>
      </c>
      <c r="AD125" s="2">
        <v>-1.37</v>
      </c>
      <c r="AE125" s="2">
        <v>-1.37</v>
      </c>
      <c r="AF125" s="2">
        <v>-1.37</v>
      </c>
      <c r="AG125" s="2">
        <v>-1.37</v>
      </c>
      <c r="AH125" s="2">
        <v>-1.37</v>
      </c>
      <c r="AI125" s="2">
        <v>-1.37</v>
      </c>
      <c r="AJ125" s="2">
        <v>-1.37</v>
      </c>
      <c r="AK125" s="2">
        <v>-1.37</v>
      </c>
      <c r="AL125" s="2">
        <v>-1.37</v>
      </c>
      <c r="AM125" s="2">
        <v>-1.37</v>
      </c>
      <c r="AN125" s="2">
        <v>-1.37</v>
      </c>
      <c r="AO125" s="33">
        <v>-13436.94</v>
      </c>
      <c r="AP125" s="33">
        <v>-10952.84</v>
      </c>
      <c r="AQ125" s="33">
        <v>-9325.59</v>
      </c>
      <c r="AR125" s="33">
        <v>-9954.48</v>
      </c>
      <c r="AS125" s="33">
        <v>-40564.11</v>
      </c>
      <c r="AT125" s="33">
        <v>-12885.51</v>
      </c>
      <c r="AU125" s="33">
        <v>-7042.02</v>
      </c>
      <c r="AV125" s="33">
        <v>-5997.95</v>
      </c>
      <c r="AW125" s="33">
        <v>-4370.18</v>
      </c>
      <c r="AX125" s="33">
        <v>-6785.87</v>
      </c>
      <c r="AY125" s="33">
        <v>-18774.259999999998</v>
      </c>
      <c r="AZ125" s="33">
        <v>-20194.2</v>
      </c>
      <c r="BA125" s="31">
        <f t="shared" si="65"/>
        <v>-1471.2</v>
      </c>
      <c r="BB125" s="31">
        <f t="shared" si="65"/>
        <v>-1199.22</v>
      </c>
      <c r="BC125" s="31">
        <f t="shared" si="65"/>
        <v>-1021.05</v>
      </c>
      <c r="BD125" s="31">
        <f t="shared" si="63"/>
        <v>-581.28</v>
      </c>
      <c r="BE125" s="31">
        <f t="shared" si="63"/>
        <v>-2368.71</v>
      </c>
      <c r="BF125" s="31">
        <f t="shared" si="63"/>
        <v>-752.44</v>
      </c>
      <c r="BG125" s="31">
        <f t="shared" si="63"/>
        <v>1953.26</v>
      </c>
      <c r="BH125" s="31">
        <f t="shared" si="63"/>
        <v>1663.67</v>
      </c>
      <c r="BI125" s="31">
        <f t="shared" si="63"/>
        <v>1212.17</v>
      </c>
      <c r="BJ125" s="31">
        <f t="shared" si="69"/>
        <v>2377.5300000000002</v>
      </c>
      <c r="BK125" s="31">
        <f t="shared" si="69"/>
        <v>6577.84</v>
      </c>
      <c r="BL125" s="31">
        <f t="shared" si="69"/>
        <v>7075.34</v>
      </c>
      <c r="BM125" s="6">
        <f t="shared" ca="1" si="80"/>
        <v>-5.9799999999999999E-2</v>
      </c>
      <c r="BN125" s="6">
        <f t="shared" ca="1" si="80"/>
        <v>-5.9799999999999999E-2</v>
      </c>
      <c r="BO125" s="6">
        <f t="shared" ca="1" si="80"/>
        <v>-5.9799999999999999E-2</v>
      </c>
      <c r="BP125" s="6">
        <f t="shared" ca="1" si="80"/>
        <v>-5.9799999999999999E-2</v>
      </c>
      <c r="BQ125" s="6">
        <f t="shared" ca="1" si="80"/>
        <v>-5.9799999999999999E-2</v>
      </c>
      <c r="BR125" s="6">
        <f t="shared" ca="1" si="80"/>
        <v>-5.9799999999999999E-2</v>
      </c>
      <c r="BS125" s="6">
        <f t="shared" ca="1" si="80"/>
        <v>-5.9799999999999999E-2</v>
      </c>
      <c r="BT125" s="6">
        <f t="shared" ca="1" si="80"/>
        <v>-5.9799999999999999E-2</v>
      </c>
      <c r="BU125" s="6">
        <f t="shared" ca="1" si="80"/>
        <v>-5.9799999999999999E-2</v>
      </c>
      <c r="BV125" s="6">
        <f t="shared" ca="1" si="80"/>
        <v>-5.9799999999999999E-2</v>
      </c>
      <c r="BW125" s="6">
        <f t="shared" ca="1" si="80"/>
        <v>-5.9799999999999999E-2</v>
      </c>
      <c r="BX125" s="6">
        <f t="shared" ca="1" si="80"/>
        <v>-5.9799999999999999E-2</v>
      </c>
      <c r="BY125" s="31">
        <f t="shared" ca="1" si="72"/>
        <v>-58651.75</v>
      </c>
      <c r="BZ125" s="31">
        <f t="shared" ca="1" si="72"/>
        <v>-47808.76</v>
      </c>
      <c r="CA125" s="31">
        <f t="shared" ca="1" si="72"/>
        <v>-40705.870000000003</v>
      </c>
      <c r="CB125" s="31">
        <f t="shared" ca="1" si="70"/>
        <v>-43450.94</v>
      </c>
      <c r="CC125" s="31">
        <f t="shared" ca="1" si="70"/>
        <v>-177060.86</v>
      </c>
      <c r="CD125" s="31">
        <f t="shared" ca="1" si="70"/>
        <v>-56244.77</v>
      </c>
      <c r="CE125" s="31">
        <f t="shared" ca="1" si="70"/>
        <v>-30738.17</v>
      </c>
      <c r="CF125" s="31">
        <f t="shared" ca="1" si="70"/>
        <v>-26180.84</v>
      </c>
      <c r="CG125" s="31">
        <f t="shared" ca="1" si="70"/>
        <v>-19075.66</v>
      </c>
      <c r="CH125" s="31">
        <f t="shared" ca="1" si="70"/>
        <v>-29620.07</v>
      </c>
      <c r="CI125" s="31">
        <f t="shared" ca="1" si="70"/>
        <v>-81948.97</v>
      </c>
      <c r="CJ125" s="31">
        <f t="shared" ca="1" si="70"/>
        <v>-88146.95</v>
      </c>
      <c r="CK125" s="32">
        <f t="shared" ca="1" si="66"/>
        <v>1961.6</v>
      </c>
      <c r="CL125" s="32">
        <f t="shared" ca="1" si="66"/>
        <v>1598.96</v>
      </c>
      <c r="CM125" s="32">
        <f t="shared" ca="1" si="66"/>
        <v>1361.4</v>
      </c>
      <c r="CN125" s="32">
        <f t="shared" ca="1" si="64"/>
        <v>1453.21</v>
      </c>
      <c r="CO125" s="32">
        <f t="shared" ca="1" si="64"/>
        <v>5921.77</v>
      </c>
      <c r="CP125" s="32">
        <f t="shared" ca="1" si="64"/>
        <v>1881.1</v>
      </c>
      <c r="CQ125" s="32">
        <f t="shared" ca="1" si="64"/>
        <v>1028.03</v>
      </c>
      <c r="CR125" s="32">
        <f t="shared" ca="1" si="64"/>
        <v>875.61</v>
      </c>
      <c r="CS125" s="32">
        <f t="shared" ca="1" si="64"/>
        <v>637.98</v>
      </c>
      <c r="CT125" s="32">
        <f t="shared" ca="1" si="71"/>
        <v>990.64</v>
      </c>
      <c r="CU125" s="32">
        <f t="shared" ca="1" si="71"/>
        <v>2740.77</v>
      </c>
      <c r="CV125" s="32">
        <f t="shared" ca="1" si="71"/>
        <v>2948.06</v>
      </c>
      <c r="CW125" s="31">
        <f t="shared" ca="1" si="62"/>
        <v>-41782.01</v>
      </c>
      <c r="CX125" s="31">
        <f t="shared" ca="1" si="62"/>
        <v>-34057.740000000005</v>
      </c>
      <c r="CY125" s="31">
        <f t="shared" ca="1" si="62"/>
        <v>-28997.83</v>
      </c>
      <c r="CZ125" s="31">
        <f t="shared" ca="1" si="62"/>
        <v>-31461.970000000005</v>
      </c>
      <c r="DA125" s="31">
        <f t="shared" ca="1" si="62"/>
        <v>-128206.26999999999</v>
      </c>
      <c r="DB125" s="31">
        <f t="shared" ca="1" si="62"/>
        <v>-40725.719999999994</v>
      </c>
      <c r="DC125" s="31">
        <f t="shared" ca="1" si="62"/>
        <v>-24621.379999999997</v>
      </c>
      <c r="DD125" s="31">
        <f t="shared" ca="1" si="62"/>
        <v>-20970.949999999997</v>
      </c>
      <c r="DE125" s="31">
        <f t="shared" ca="1" si="62"/>
        <v>-15279.67</v>
      </c>
      <c r="DF125" s="31">
        <f t="shared" ca="1" si="73"/>
        <v>-24221.09</v>
      </c>
      <c r="DG125" s="31">
        <f t="shared" ca="1" si="73"/>
        <v>-67011.78</v>
      </c>
      <c r="DH125" s="31">
        <f t="shared" ca="1" si="73"/>
        <v>-72080.03</v>
      </c>
      <c r="DI125" s="32">
        <f t="shared" ca="1" si="77"/>
        <v>-2089.1</v>
      </c>
      <c r="DJ125" s="32">
        <f t="shared" ca="1" si="77"/>
        <v>-1702.89</v>
      </c>
      <c r="DK125" s="32">
        <f t="shared" ca="1" si="77"/>
        <v>-1449.89</v>
      </c>
      <c r="DL125" s="32">
        <f t="shared" ca="1" si="74"/>
        <v>-1573.1</v>
      </c>
      <c r="DM125" s="32">
        <f t="shared" ca="1" si="74"/>
        <v>-6410.31</v>
      </c>
      <c r="DN125" s="32">
        <f t="shared" ca="1" si="74"/>
        <v>-2036.29</v>
      </c>
      <c r="DO125" s="32">
        <f t="shared" ca="1" si="58"/>
        <v>-1231.07</v>
      </c>
      <c r="DP125" s="32">
        <f t="shared" ca="1" si="58"/>
        <v>-1048.55</v>
      </c>
      <c r="DQ125" s="32">
        <f t="shared" ca="1" si="58"/>
        <v>-763.98</v>
      </c>
      <c r="DR125" s="32">
        <f t="shared" ca="1" si="58"/>
        <v>-1211.05</v>
      </c>
      <c r="DS125" s="32">
        <f t="shared" ca="1" si="58"/>
        <v>-3350.59</v>
      </c>
      <c r="DT125" s="32">
        <f t="shared" ca="1" si="58"/>
        <v>-3604</v>
      </c>
      <c r="DU125" s="31">
        <f t="shared" ca="1" si="78"/>
        <v>-12361.99</v>
      </c>
      <c r="DV125" s="31">
        <f t="shared" ca="1" si="78"/>
        <v>-10018.77</v>
      </c>
      <c r="DW125" s="31">
        <f t="shared" ca="1" si="78"/>
        <v>-8485.81</v>
      </c>
      <c r="DX125" s="31">
        <f t="shared" ca="1" si="75"/>
        <v>-9153.4599999999991</v>
      </c>
      <c r="DY125" s="31">
        <f t="shared" ca="1" si="75"/>
        <v>-37089.24</v>
      </c>
      <c r="DZ125" s="31">
        <f t="shared" ca="1" si="75"/>
        <v>-11712.51</v>
      </c>
      <c r="EA125" s="31">
        <f t="shared" ca="1" si="59"/>
        <v>-7035.45</v>
      </c>
      <c r="EB125" s="31">
        <f t="shared" ca="1" si="59"/>
        <v>-5947.83</v>
      </c>
      <c r="EC125" s="31">
        <f t="shared" ca="1" si="59"/>
        <v>-4301.21</v>
      </c>
      <c r="ED125" s="31">
        <f t="shared" ca="1" si="59"/>
        <v>-6763.47</v>
      </c>
      <c r="EE125" s="31">
        <f t="shared" ca="1" si="59"/>
        <v>-18555.77</v>
      </c>
      <c r="EF125" s="31">
        <f t="shared" ca="1" si="59"/>
        <v>-19796.259999999998</v>
      </c>
      <c r="EG125" s="32">
        <f t="shared" ca="1" si="79"/>
        <v>-56233.1</v>
      </c>
      <c r="EH125" s="32">
        <f t="shared" ca="1" si="79"/>
        <v>-45779.400000000009</v>
      </c>
      <c r="EI125" s="32">
        <f t="shared" ca="1" si="79"/>
        <v>-38933.53</v>
      </c>
      <c r="EJ125" s="32">
        <f t="shared" ca="1" si="76"/>
        <v>-42188.530000000006</v>
      </c>
      <c r="EK125" s="32">
        <f t="shared" ca="1" si="76"/>
        <v>-171705.81999999998</v>
      </c>
      <c r="EL125" s="32">
        <f t="shared" ca="1" si="76"/>
        <v>-54474.52</v>
      </c>
      <c r="EM125" s="32">
        <f t="shared" ca="1" si="60"/>
        <v>-32887.899999999994</v>
      </c>
      <c r="EN125" s="32">
        <f t="shared" ca="1" si="60"/>
        <v>-27967.329999999994</v>
      </c>
      <c r="EO125" s="32">
        <f t="shared" ca="1" si="60"/>
        <v>-20344.86</v>
      </c>
      <c r="EP125" s="32">
        <f t="shared" ca="1" si="60"/>
        <v>-32195.61</v>
      </c>
      <c r="EQ125" s="32">
        <f t="shared" ca="1" si="60"/>
        <v>-88918.14</v>
      </c>
      <c r="ER125" s="32">
        <f t="shared" ca="1" si="60"/>
        <v>-95480.29</v>
      </c>
    </row>
    <row r="126" spans="1:148" x14ac:dyDescent="0.25">
      <c r="A126" t="s">
        <v>477</v>
      </c>
      <c r="B126" s="1" t="s">
        <v>98</v>
      </c>
      <c r="C126" t="str">
        <f t="shared" ca="1" si="52"/>
        <v>SPCIMP</v>
      </c>
      <c r="D126" t="str">
        <f t="shared" ca="1" si="53"/>
        <v>Alberta-Saskatchewan Intertie - Import</v>
      </c>
      <c r="E126" s="51">
        <v>8548</v>
      </c>
      <c r="F126" s="51">
        <v>1391</v>
      </c>
      <c r="G126" s="51">
        <v>2223</v>
      </c>
      <c r="H126" s="51">
        <v>502</v>
      </c>
      <c r="I126" s="51">
        <v>2062</v>
      </c>
      <c r="J126" s="51">
        <v>23322</v>
      </c>
      <c r="K126" s="51">
        <v>28601</v>
      </c>
      <c r="L126" s="51">
        <v>16490</v>
      </c>
      <c r="M126" s="51">
        <v>2105</v>
      </c>
      <c r="N126" s="51">
        <v>11024</v>
      </c>
      <c r="O126" s="51">
        <v>12704</v>
      </c>
      <c r="P126" s="51">
        <v>26862</v>
      </c>
      <c r="Q126" s="32">
        <v>381811.36</v>
      </c>
      <c r="R126" s="32">
        <v>61973.760000000002</v>
      </c>
      <c r="S126" s="32">
        <v>187097.65</v>
      </c>
      <c r="T126" s="32">
        <v>12636.48</v>
      </c>
      <c r="U126" s="32">
        <v>396422.58</v>
      </c>
      <c r="V126" s="32">
        <v>1096580.3400000001</v>
      </c>
      <c r="W126" s="32">
        <v>1303074.5</v>
      </c>
      <c r="X126" s="32">
        <v>629052.94999999995</v>
      </c>
      <c r="Y126" s="32">
        <v>74758.929999999993</v>
      </c>
      <c r="Z126" s="32">
        <v>335945.08</v>
      </c>
      <c r="AA126" s="32">
        <v>1243454.3600000001</v>
      </c>
      <c r="AB126" s="32">
        <v>2975555.37</v>
      </c>
      <c r="AC126" s="2">
        <v>4.28</v>
      </c>
      <c r="AD126" s="2">
        <v>4.28</v>
      </c>
      <c r="AE126" s="2">
        <v>4.28</v>
      </c>
      <c r="AF126" s="2">
        <v>4.28</v>
      </c>
      <c r="AG126" s="2">
        <v>4.28</v>
      </c>
      <c r="AH126" s="2">
        <v>4.28</v>
      </c>
      <c r="AI126" s="2">
        <v>4.28</v>
      </c>
      <c r="AJ126" s="2">
        <v>4.28</v>
      </c>
      <c r="AK126" s="2">
        <v>4.28</v>
      </c>
      <c r="AL126" s="2">
        <v>4.28</v>
      </c>
      <c r="AM126" s="2">
        <v>4.28</v>
      </c>
      <c r="AN126" s="2">
        <v>4.28</v>
      </c>
      <c r="AO126" s="33">
        <v>16341.53</v>
      </c>
      <c r="AP126" s="33">
        <v>2652.48</v>
      </c>
      <c r="AQ126" s="33">
        <v>8007.78</v>
      </c>
      <c r="AR126" s="33">
        <v>540.84</v>
      </c>
      <c r="AS126" s="33">
        <v>16966.89</v>
      </c>
      <c r="AT126" s="33">
        <v>46933.64</v>
      </c>
      <c r="AU126" s="33">
        <v>55771.59</v>
      </c>
      <c r="AV126" s="33">
        <v>26923.47</v>
      </c>
      <c r="AW126" s="33">
        <v>3199.68</v>
      </c>
      <c r="AX126" s="33">
        <v>14378.45</v>
      </c>
      <c r="AY126" s="33">
        <v>53219.85</v>
      </c>
      <c r="AZ126" s="33">
        <v>127353.77</v>
      </c>
      <c r="BA126" s="31">
        <f t="shared" si="65"/>
        <v>-572.72</v>
      </c>
      <c r="BB126" s="31">
        <f t="shared" si="65"/>
        <v>-92.96</v>
      </c>
      <c r="BC126" s="31">
        <f t="shared" si="65"/>
        <v>-280.64999999999998</v>
      </c>
      <c r="BD126" s="31">
        <f t="shared" si="63"/>
        <v>-10.11</v>
      </c>
      <c r="BE126" s="31">
        <f t="shared" si="63"/>
        <v>-317.14</v>
      </c>
      <c r="BF126" s="31">
        <f t="shared" si="63"/>
        <v>-877.26</v>
      </c>
      <c r="BG126" s="31">
        <f t="shared" si="63"/>
        <v>4951.68</v>
      </c>
      <c r="BH126" s="31">
        <f t="shared" si="63"/>
        <v>2390.4</v>
      </c>
      <c r="BI126" s="31">
        <f t="shared" si="63"/>
        <v>284.08</v>
      </c>
      <c r="BJ126" s="31">
        <f t="shared" si="69"/>
        <v>1612.54</v>
      </c>
      <c r="BK126" s="31">
        <f t="shared" si="69"/>
        <v>5968.58</v>
      </c>
      <c r="BL126" s="31">
        <f t="shared" si="69"/>
        <v>14282.67</v>
      </c>
      <c r="BM126" s="6">
        <f t="shared" ca="1" si="80"/>
        <v>7.7999999999999996E-3</v>
      </c>
      <c r="BN126" s="6">
        <f t="shared" ca="1" si="80"/>
        <v>7.7999999999999996E-3</v>
      </c>
      <c r="BO126" s="6">
        <f t="shared" ca="1" si="80"/>
        <v>7.7999999999999996E-3</v>
      </c>
      <c r="BP126" s="6">
        <f t="shared" ca="1" si="80"/>
        <v>7.7999999999999996E-3</v>
      </c>
      <c r="BQ126" s="6">
        <f t="shared" ca="1" si="80"/>
        <v>7.7999999999999996E-3</v>
      </c>
      <c r="BR126" s="6">
        <f t="shared" ca="1" si="80"/>
        <v>7.7999999999999996E-3</v>
      </c>
      <c r="BS126" s="6">
        <f t="shared" ca="1" si="80"/>
        <v>7.7999999999999996E-3</v>
      </c>
      <c r="BT126" s="6">
        <f t="shared" ca="1" si="80"/>
        <v>7.7999999999999996E-3</v>
      </c>
      <c r="BU126" s="6">
        <f t="shared" ca="1" si="80"/>
        <v>7.7999999999999996E-3</v>
      </c>
      <c r="BV126" s="6">
        <f t="shared" ca="1" si="80"/>
        <v>7.7999999999999996E-3</v>
      </c>
      <c r="BW126" s="6">
        <f t="shared" ca="1" si="80"/>
        <v>7.7999999999999996E-3</v>
      </c>
      <c r="BX126" s="6">
        <f t="shared" ca="1" si="80"/>
        <v>7.7999999999999996E-3</v>
      </c>
      <c r="BY126" s="31">
        <f t="shared" ca="1" si="72"/>
        <v>2978.13</v>
      </c>
      <c r="BZ126" s="31">
        <f t="shared" ca="1" si="72"/>
        <v>483.4</v>
      </c>
      <c r="CA126" s="31">
        <f t="shared" ca="1" si="72"/>
        <v>1459.36</v>
      </c>
      <c r="CB126" s="31">
        <f t="shared" ca="1" si="70"/>
        <v>98.56</v>
      </c>
      <c r="CC126" s="31">
        <f t="shared" ca="1" si="70"/>
        <v>3092.1</v>
      </c>
      <c r="CD126" s="31">
        <f t="shared" ca="1" si="70"/>
        <v>8553.33</v>
      </c>
      <c r="CE126" s="31">
        <f t="shared" ca="1" si="70"/>
        <v>10163.98</v>
      </c>
      <c r="CF126" s="31">
        <f t="shared" ca="1" si="70"/>
        <v>4906.6099999999997</v>
      </c>
      <c r="CG126" s="31">
        <f t="shared" ca="1" si="70"/>
        <v>583.12</v>
      </c>
      <c r="CH126" s="31">
        <f t="shared" ca="1" si="70"/>
        <v>2620.37</v>
      </c>
      <c r="CI126" s="31">
        <f t="shared" ca="1" si="70"/>
        <v>9698.94</v>
      </c>
      <c r="CJ126" s="31">
        <f t="shared" ca="1" si="70"/>
        <v>23209.33</v>
      </c>
      <c r="CK126" s="32">
        <f t="shared" ca="1" si="66"/>
        <v>763.62</v>
      </c>
      <c r="CL126" s="32">
        <f t="shared" ca="1" si="66"/>
        <v>123.95</v>
      </c>
      <c r="CM126" s="32">
        <f t="shared" ca="1" si="66"/>
        <v>374.2</v>
      </c>
      <c r="CN126" s="32">
        <f t="shared" ca="1" si="64"/>
        <v>25.27</v>
      </c>
      <c r="CO126" s="32">
        <f t="shared" ca="1" si="64"/>
        <v>792.85</v>
      </c>
      <c r="CP126" s="32">
        <f t="shared" ca="1" si="64"/>
        <v>2193.16</v>
      </c>
      <c r="CQ126" s="32">
        <f t="shared" ca="1" si="64"/>
        <v>2606.15</v>
      </c>
      <c r="CR126" s="32">
        <f t="shared" ca="1" si="64"/>
        <v>1258.1099999999999</v>
      </c>
      <c r="CS126" s="32">
        <f t="shared" ca="1" si="64"/>
        <v>149.52000000000001</v>
      </c>
      <c r="CT126" s="32">
        <f t="shared" ca="1" si="71"/>
        <v>671.89</v>
      </c>
      <c r="CU126" s="32">
        <f t="shared" ca="1" si="71"/>
        <v>2486.91</v>
      </c>
      <c r="CV126" s="32">
        <f t="shared" ca="1" si="71"/>
        <v>5951.11</v>
      </c>
      <c r="CW126" s="31">
        <f t="shared" ca="1" si="62"/>
        <v>-12027.060000000001</v>
      </c>
      <c r="CX126" s="31">
        <f t="shared" ca="1" si="62"/>
        <v>-1952.17</v>
      </c>
      <c r="CY126" s="31">
        <f t="shared" ca="1" si="62"/>
        <v>-5893.57</v>
      </c>
      <c r="CZ126" s="31">
        <f t="shared" ca="1" si="62"/>
        <v>-406.90000000000003</v>
      </c>
      <c r="DA126" s="31">
        <f t="shared" ca="1" si="62"/>
        <v>-12764.8</v>
      </c>
      <c r="DB126" s="31">
        <f t="shared" ca="1" si="62"/>
        <v>-35309.89</v>
      </c>
      <c r="DC126" s="31">
        <f t="shared" ca="1" si="62"/>
        <v>-47953.14</v>
      </c>
      <c r="DD126" s="31">
        <f t="shared" ca="1" si="62"/>
        <v>-23149.15</v>
      </c>
      <c r="DE126" s="31">
        <f t="shared" ca="1" si="62"/>
        <v>-2751.12</v>
      </c>
      <c r="DF126" s="31">
        <f t="shared" ca="1" si="73"/>
        <v>-12698.73</v>
      </c>
      <c r="DG126" s="31">
        <f t="shared" ca="1" si="73"/>
        <v>-47002.58</v>
      </c>
      <c r="DH126" s="31">
        <f t="shared" ca="1" si="73"/>
        <v>-112476</v>
      </c>
      <c r="DI126" s="32">
        <f t="shared" ca="1" si="77"/>
        <v>-601.35</v>
      </c>
      <c r="DJ126" s="32">
        <f t="shared" ca="1" si="77"/>
        <v>-97.61</v>
      </c>
      <c r="DK126" s="32">
        <f t="shared" ca="1" si="77"/>
        <v>-294.68</v>
      </c>
      <c r="DL126" s="32">
        <f t="shared" ca="1" si="74"/>
        <v>-20.350000000000001</v>
      </c>
      <c r="DM126" s="32">
        <f t="shared" ca="1" si="74"/>
        <v>-638.24</v>
      </c>
      <c r="DN126" s="32">
        <f t="shared" ca="1" si="74"/>
        <v>-1765.49</v>
      </c>
      <c r="DO126" s="32">
        <f t="shared" ca="1" si="58"/>
        <v>-2397.66</v>
      </c>
      <c r="DP126" s="32">
        <f t="shared" ca="1" si="58"/>
        <v>-1157.46</v>
      </c>
      <c r="DQ126" s="32">
        <f t="shared" ca="1" si="58"/>
        <v>-137.56</v>
      </c>
      <c r="DR126" s="32">
        <f t="shared" ca="1" si="58"/>
        <v>-634.94000000000005</v>
      </c>
      <c r="DS126" s="32">
        <f t="shared" ca="1" si="58"/>
        <v>-2350.13</v>
      </c>
      <c r="DT126" s="32">
        <f t="shared" ca="1" si="58"/>
        <v>-5623.8</v>
      </c>
      <c r="DU126" s="31">
        <f t="shared" ca="1" si="78"/>
        <v>-3558.43</v>
      </c>
      <c r="DV126" s="31">
        <f t="shared" ca="1" si="78"/>
        <v>-574.27</v>
      </c>
      <c r="DW126" s="31">
        <f t="shared" ca="1" si="78"/>
        <v>-1724.67</v>
      </c>
      <c r="DX126" s="31">
        <f t="shared" ca="1" si="75"/>
        <v>-118.38</v>
      </c>
      <c r="DY126" s="31">
        <f t="shared" ca="1" si="75"/>
        <v>-3692.77</v>
      </c>
      <c r="DZ126" s="31">
        <f t="shared" ca="1" si="75"/>
        <v>-10154.94</v>
      </c>
      <c r="EA126" s="31">
        <f t="shared" ca="1" si="59"/>
        <v>-13702.4</v>
      </c>
      <c r="EB126" s="31">
        <f t="shared" ca="1" si="59"/>
        <v>-6565.61</v>
      </c>
      <c r="EC126" s="31">
        <f t="shared" ca="1" si="59"/>
        <v>-774.44</v>
      </c>
      <c r="ED126" s="31">
        <f t="shared" ca="1" si="59"/>
        <v>-3545.98</v>
      </c>
      <c r="EE126" s="31">
        <f t="shared" ca="1" si="59"/>
        <v>-13015.16</v>
      </c>
      <c r="EF126" s="31">
        <f t="shared" ca="1" si="59"/>
        <v>-30890.720000000001</v>
      </c>
      <c r="EG126" s="32">
        <f t="shared" ca="1" si="79"/>
        <v>-16186.840000000002</v>
      </c>
      <c r="EH126" s="32">
        <f t="shared" ca="1" si="79"/>
        <v>-2624.05</v>
      </c>
      <c r="EI126" s="32">
        <f t="shared" ca="1" si="79"/>
        <v>-7912.92</v>
      </c>
      <c r="EJ126" s="32">
        <f t="shared" ca="1" si="76"/>
        <v>-545.63000000000011</v>
      </c>
      <c r="EK126" s="32">
        <f t="shared" ca="1" si="76"/>
        <v>-17095.809999999998</v>
      </c>
      <c r="EL126" s="32">
        <f t="shared" ca="1" si="76"/>
        <v>-47230.32</v>
      </c>
      <c r="EM126" s="32">
        <f t="shared" ca="1" si="60"/>
        <v>-64053.200000000004</v>
      </c>
      <c r="EN126" s="32">
        <f t="shared" ca="1" si="60"/>
        <v>-30872.22</v>
      </c>
      <c r="EO126" s="32">
        <f t="shared" ca="1" si="60"/>
        <v>-3663.12</v>
      </c>
      <c r="EP126" s="32">
        <f t="shared" ca="1" si="60"/>
        <v>-16879.650000000001</v>
      </c>
      <c r="EQ126" s="32">
        <f t="shared" ca="1" si="60"/>
        <v>-62367.869999999995</v>
      </c>
      <c r="ER126" s="32">
        <f t="shared" ca="1" si="60"/>
        <v>-148990.52000000002</v>
      </c>
    </row>
    <row r="127" spans="1:148" x14ac:dyDescent="0.25">
      <c r="A127" t="s">
        <v>477</v>
      </c>
      <c r="B127" s="1" t="s">
        <v>99</v>
      </c>
      <c r="C127" t="str">
        <f t="shared" ca="1" si="52"/>
        <v>BCHEXP</v>
      </c>
      <c r="D127" t="str">
        <f t="shared" ca="1" si="53"/>
        <v>Alberta-BC Intertie - Export</v>
      </c>
      <c r="O127" s="51">
        <v>275</v>
      </c>
      <c r="Q127" s="32"/>
      <c r="R127" s="32"/>
      <c r="S127" s="32"/>
      <c r="T127" s="32"/>
      <c r="U127" s="32"/>
      <c r="V127" s="32"/>
      <c r="W127" s="32"/>
      <c r="X127" s="32"/>
      <c r="Y127" s="32"/>
      <c r="Z127" s="32"/>
      <c r="AA127" s="32">
        <v>4411.75</v>
      </c>
      <c r="AB127" s="32"/>
      <c r="AM127" s="2">
        <v>0.95</v>
      </c>
      <c r="AO127" s="33"/>
      <c r="AP127" s="33"/>
      <c r="AQ127" s="33"/>
      <c r="AR127" s="33"/>
      <c r="AS127" s="33"/>
      <c r="AT127" s="33"/>
      <c r="AU127" s="33"/>
      <c r="AV127" s="33"/>
      <c r="AW127" s="33"/>
      <c r="AX127" s="33"/>
      <c r="AY127" s="33">
        <v>41.91</v>
      </c>
      <c r="AZ127" s="33"/>
      <c r="BA127" s="31">
        <f t="shared" si="65"/>
        <v>0</v>
      </c>
      <c r="BB127" s="31">
        <f t="shared" si="65"/>
        <v>0</v>
      </c>
      <c r="BC127" s="31">
        <f t="shared" si="65"/>
        <v>0</v>
      </c>
      <c r="BD127" s="31">
        <f t="shared" si="63"/>
        <v>0</v>
      </c>
      <c r="BE127" s="31">
        <f t="shared" si="63"/>
        <v>0</v>
      </c>
      <c r="BF127" s="31">
        <f t="shared" si="63"/>
        <v>0</v>
      </c>
      <c r="BG127" s="31">
        <f t="shared" si="63"/>
        <v>0</v>
      </c>
      <c r="BH127" s="31">
        <f t="shared" si="63"/>
        <v>0</v>
      </c>
      <c r="BI127" s="31">
        <f t="shared" si="63"/>
        <v>0</v>
      </c>
      <c r="BJ127" s="31">
        <f t="shared" si="69"/>
        <v>0</v>
      </c>
      <c r="BK127" s="31">
        <f t="shared" si="69"/>
        <v>21.18</v>
      </c>
      <c r="BL127" s="31">
        <f t="shared" si="69"/>
        <v>0</v>
      </c>
      <c r="BM127" s="6">
        <f t="shared" ca="1" si="80"/>
        <v>1.06E-2</v>
      </c>
      <c r="BN127" s="6">
        <f t="shared" ca="1" si="80"/>
        <v>1.06E-2</v>
      </c>
      <c r="BO127" s="6">
        <f t="shared" ca="1" si="80"/>
        <v>1.06E-2</v>
      </c>
      <c r="BP127" s="6">
        <f t="shared" ca="1" si="80"/>
        <v>1.06E-2</v>
      </c>
      <c r="BQ127" s="6">
        <f t="shared" ca="1" si="80"/>
        <v>1.06E-2</v>
      </c>
      <c r="BR127" s="6">
        <f t="shared" ca="1" si="80"/>
        <v>1.06E-2</v>
      </c>
      <c r="BS127" s="6">
        <f t="shared" ca="1" si="80"/>
        <v>1.06E-2</v>
      </c>
      <c r="BT127" s="6">
        <f t="shared" ca="1" si="80"/>
        <v>1.06E-2</v>
      </c>
      <c r="BU127" s="6">
        <f t="shared" ca="1" si="80"/>
        <v>1.06E-2</v>
      </c>
      <c r="BV127" s="6">
        <f t="shared" ca="1" si="80"/>
        <v>1.06E-2</v>
      </c>
      <c r="BW127" s="6">
        <f t="shared" ca="1" si="80"/>
        <v>1.06E-2</v>
      </c>
      <c r="BX127" s="6">
        <f t="shared" ca="1" si="80"/>
        <v>1.06E-2</v>
      </c>
      <c r="BY127" s="31">
        <f t="shared" ca="1" si="72"/>
        <v>0</v>
      </c>
      <c r="BZ127" s="31">
        <f t="shared" ca="1" si="72"/>
        <v>0</v>
      </c>
      <c r="CA127" s="31">
        <f t="shared" ca="1" si="72"/>
        <v>0</v>
      </c>
      <c r="CB127" s="31">
        <f t="shared" ca="1" si="70"/>
        <v>0</v>
      </c>
      <c r="CC127" s="31">
        <f t="shared" ca="1" si="70"/>
        <v>0</v>
      </c>
      <c r="CD127" s="31">
        <f t="shared" ca="1" si="70"/>
        <v>0</v>
      </c>
      <c r="CE127" s="31">
        <f t="shared" ca="1" si="70"/>
        <v>0</v>
      </c>
      <c r="CF127" s="31">
        <f t="shared" ca="1" si="70"/>
        <v>0</v>
      </c>
      <c r="CG127" s="31">
        <f t="shared" ca="1" si="70"/>
        <v>0</v>
      </c>
      <c r="CH127" s="31">
        <f t="shared" ca="1" si="70"/>
        <v>0</v>
      </c>
      <c r="CI127" s="31">
        <f t="shared" ca="1" si="70"/>
        <v>46.76</v>
      </c>
      <c r="CJ127" s="31">
        <f t="shared" ca="1" si="70"/>
        <v>0</v>
      </c>
      <c r="CK127" s="32">
        <f t="shared" ca="1" si="66"/>
        <v>0</v>
      </c>
      <c r="CL127" s="32">
        <f t="shared" ca="1" si="66"/>
        <v>0</v>
      </c>
      <c r="CM127" s="32">
        <f t="shared" ca="1" si="66"/>
        <v>0</v>
      </c>
      <c r="CN127" s="32">
        <f t="shared" ca="1" si="64"/>
        <v>0</v>
      </c>
      <c r="CO127" s="32">
        <f t="shared" ca="1" si="64"/>
        <v>0</v>
      </c>
      <c r="CP127" s="32">
        <f t="shared" ca="1" si="64"/>
        <v>0</v>
      </c>
      <c r="CQ127" s="32">
        <f t="shared" ca="1" si="64"/>
        <v>0</v>
      </c>
      <c r="CR127" s="32">
        <f t="shared" ca="1" si="64"/>
        <v>0</v>
      </c>
      <c r="CS127" s="32">
        <f t="shared" ca="1" si="64"/>
        <v>0</v>
      </c>
      <c r="CT127" s="32">
        <f t="shared" ca="1" si="71"/>
        <v>0</v>
      </c>
      <c r="CU127" s="32">
        <f t="shared" ca="1" si="71"/>
        <v>8.82</v>
      </c>
      <c r="CV127" s="32">
        <f t="shared" ca="1" si="71"/>
        <v>0</v>
      </c>
      <c r="CW127" s="31">
        <f t="shared" ca="1" si="62"/>
        <v>0</v>
      </c>
      <c r="CX127" s="31">
        <f t="shared" ca="1" si="62"/>
        <v>0</v>
      </c>
      <c r="CY127" s="31">
        <f t="shared" ca="1" si="62"/>
        <v>0</v>
      </c>
      <c r="CZ127" s="31">
        <f t="shared" ca="1" si="62"/>
        <v>0</v>
      </c>
      <c r="DA127" s="31">
        <f t="shared" ca="1" si="62"/>
        <v>0</v>
      </c>
      <c r="DB127" s="31">
        <f t="shared" ca="1" si="62"/>
        <v>0</v>
      </c>
      <c r="DC127" s="31">
        <f t="shared" ca="1" si="62"/>
        <v>0</v>
      </c>
      <c r="DD127" s="31">
        <f t="shared" ca="1" si="62"/>
        <v>0</v>
      </c>
      <c r="DE127" s="31">
        <f t="shared" ca="1" si="62"/>
        <v>0</v>
      </c>
      <c r="DF127" s="31">
        <f t="shared" ca="1" si="73"/>
        <v>0</v>
      </c>
      <c r="DG127" s="31">
        <f t="shared" ca="1" si="73"/>
        <v>-7.509999999999998</v>
      </c>
      <c r="DH127" s="31">
        <f t="shared" ca="1" si="73"/>
        <v>0</v>
      </c>
      <c r="DI127" s="32">
        <f t="shared" ca="1" si="77"/>
        <v>0</v>
      </c>
      <c r="DJ127" s="32">
        <f t="shared" ca="1" si="77"/>
        <v>0</v>
      </c>
      <c r="DK127" s="32">
        <f t="shared" ca="1" si="77"/>
        <v>0</v>
      </c>
      <c r="DL127" s="32">
        <f t="shared" ca="1" si="74"/>
        <v>0</v>
      </c>
      <c r="DM127" s="32">
        <f t="shared" ca="1" si="74"/>
        <v>0</v>
      </c>
      <c r="DN127" s="32">
        <f t="shared" ca="1" si="74"/>
        <v>0</v>
      </c>
      <c r="DO127" s="32">
        <f t="shared" ca="1" si="58"/>
        <v>0</v>
      </c>
      <c r="DP127" s="32">
        <f t="shared" ca="1" si="58"/>
        <v>0</v>
      </c>
      <c r="DQ127" s="32">
        <f t="shared" ca="1" si="58"/>
        <v>0</v>
      </c>
      <c r="DR127" s="32">
        <f t="shared" ca="1" si="58"/>
        <v>0</v>
      </c>
      <c r="DS127" s="32">
        <f t="shared" ca="1" si="58"/>
        <v>-0.38</v>
      </c>
      <c r="DT127" s="32">
        <f t="shared" ca="1" si="58"/>
        <v>0</v>
      </c>
      <c r="DU127" s="31">
        <f t="shared" ca="1" si="78"/>
        <v>0</v>
      </c>
      <c r="DV127" s="31">
        <f t="shared" ca="1" si="78"/>
        <v>0</v>
      </c>
      <c r="DW127" s="31">
        <f t="shared" ca="1" si="78"/>
        <v>0</v>
      </c>
      <c r="DX127" s="31">
        <f t="shared" ca="1" si="75"/>
        <v>0</v>
      </c>
      <c r="DY127" s="31">
        <f t="shared" ca="1" si="75"/>
        <v>0</v>
      </c>
      <c r="DZ127" s="31">
        <f t="shared" ca="1" si="75"/>
        <v>0</v>
      </c>
      <c r="EA127" s="31">
        <f t="shared" ca="1" si="59"/>
        <v>0</v>
      </c>
      <c r="EB127" s="31">
        <f t="shared" ca="1" si="59"/>
        <v>0</v>
      </c>
      <c r="EC127" s="31">
        <f t="shared" ca="1" si="59"/>
        <v>0</v>
      </c>
      <c r="ED127" s="31">
        <f t="shared" ca="1" si="59"/>
        <v>0</v>
      </c>
      <c r="EE127" s="31">
        <f t="shared" ca="1" si="59"/>
        <v>-2.08</v>
      </c>
      <c r="EF127" s="31">
        <f t="shared" ca="1" si="59"/>
        <v>0</v>
      </c>
      <c r="EG127" s="32">
        <f t="shared" ca="1" si="79"/>
        <v>0</v>
      </c>
      <c r="EH127" s="32">
        <f t="shared" ca="1" si="79"/>
        <v>0</v>
      </c>
      <c r="EI127" s="32">
        <f t="shared" ca="1" si="79"/>
        <v>0</v>
      </c>
      <c r="EJ127" s="32">
        <f t="shared" ca="1" si="76"/>
        <v>0</v>
      </c>
      <c r="EK127" s="32">
        <f t="shared" ca="1" si="76"/>
        <v>0</v>
      </c>
      <c r="EL127" s="32">
        <f t="shared" ca="1" si="76"/>
        <v>0</v>
      </c>
      <c r="EM127" s="32">
        <f t="shared" ca="1" si="60"/>
        <v>0</v>
      </c>
      <c r="EN127" s="32">
        <f t="shared" ca="1" si="60"/>
        <v>0</v>
      </c>
      <c r="EO127" s="32">
        <f t="shared" ca="1" si="60"/>
        <v>0</v>
      </c>
      <c r="EP127" s="32">
        <f t="shared" ca="1" si="60"/>
        <v>0</v>
      </c>
      <c r="EQ127" s="32">
        <f t="shared" ca="1" si="60"/>
        <v>-9.9699999999999989</v>
      </c>
      <c r="ER127" s="32">
        <f t="shared" ca="1" si="60"/>
        <v>0</v>
      </c>
    </row>
    <row r="128" spans="1:148" x14ac:dyDescent="0.25">
      <c r="A128" t="s">
        <v>477</v>
      </c>
      <c r="B128" s="1" t="s">
        <v>100</v>
      </c>
      <c r="C128" t="str">
        <f t="shared" ca="1" si="52"/>
        <v>SPCEXP</v>
      </c>
      <c r="D128" t="str">
        <f t="shared" ca="1" si="53"/>
        <v>Alberta-Saskatchewan Intertie - Export</v>
      </c>
      <c r="E128" s="51">
        <v>2334.75</v>
      </c>
      <c r="F128" s="51">
        <v>2462.5</v>
      </c>
      <c r="G128" s="51">
        <v>3872.25</v>
      </c>
      <c r="H128" s="51">
        <v>1752.5</v>
      </c>
      <c r="I128" s="51">
        <v>746.5</v>
      </c>
      <c r="L128" s="51">
        <v>917.25</v>
      </c>
      <c r="M128" s="51">
        <v>9269</v>
      </c>
      <c r="N128" s="51">
        <v>6927</v>
      </c>
      <c r="O128" s="51">
        <v>8481.75</v>
      </c>
      <c r="P128" s="51">
        <v>37.5</v>
      </c>
      <c r="Q128" s="32">
        <v>127588.21</v>
      </c>
      <c r="R128" s="32">
        <v>86897.38</v>
      </c>
      <c r="S128" s="32">
        <v>123655.01</v>
      </c>
      <c r="T128" s="32">
        <v>74709.08</v>
      </c>
      <c r="U128" s="32">
        <v>164491.42000000001</v>
      </c>
      <c r="V128" s="32"/>
      <c r="W128" s="32"/>
      <c r="X128" s="32">
        <v>51849.13</v>
      </c>
      <c r="Y128" s="32">
        <v>223803.36</v>
      </c>
      <c r="Z128" s="32">
        <v>213346.4</v>
      </c>
      <c r="AA128" s="32">
        <v>209689.89</v>
      </c>
      <c r="AB128" s="32">
        <v>9083.6200000000008</v>
      </c>
      <c r="AC128" s="2">
        <v>2.2999999999999998</v>
      </c>
      <c r="AD128" s="2">
        <v>2.2999999999999998</v>
      </c>
      <c r="AE128" s="2">
        <v>2.2999999999999998</v>
      </c>
      <c r="AF128" s="2">
        <v>2.2999999999999998</v>
      </c>
      <c r="AG128" s="2">
        <v>2.2999999999999998</v>
      </c>
      <c r="AJ128" s="2">
        <v>2.2999999999999998</v>
      </c>
      <c r="AK128" s="2">
        <v>2.2999999999999998</v>
      </c>
      <c r="AL128" s="2">
        <v>2.2999999999999998</v>
      </c>
      <c r="AM128" s="2">
        <v>2.2999999999999998</v>
      </c>
      <c r="AN128" s="2">
        <v>2.2999999999999998</v>
      </c>
      <c r="AO128" s="33">
        <v>2934.53</v>
      </c>
      <c r="AP128" s="33">
        <v>1998.64</v>
      </c>
      <c r="AQ128" s="33">
        <v>2844.07</v>
      </c>
      <c r="AR128" s="33">
        <v>1718.31</v>
      </c>
      <c r="AS128" s="33">
        <v>3783.3</v>
      </c>
      <c r="AT128" s="33"/>
      <c r="AU128" s="33"/>
      <c r="AV128" s="33">
        <v>1192.53</v>
      </c>
      <c r="AW128" s="33">
        <v>5147.4799999999996</v>
      </c>
      <c r="AX128" s="33">
        <v>4906.97</v>
      </c>
      <c r="AY128" s="33">
        <v>4822.87</v>
      </c>
      <c r="AZ128" s="33">
        <v>208.92</v>
      </c>
      <c r="BA128" s="31">
        <f t="shared" si="65"/>
        <v>-191.38</v>
      </c>
      <c r="BB128" s="31">
        <f t="shared" si="65"/>
        <v>-130.35</v>
      </c>
      <c r="BC128" s="31">
        <f t="shared" si="65"/>
        <v>-185.48</v>
      </c>
      <c r="BD128" s="31">
        <f t="shared" si="63"/>
        <v>-59.77</v>
      </c>
      <c r="BE128" s="31">
        <f t="shared" si="63"/>
        <v>-131.59</v>
      </c>
      <c r="BF128" s="31">
        <f t="shared" si="63"/>
        <v>0</v>
      </c>
      <c r="BG128" s="31">
        <f t="shared" si="63"/>
        <v>0</v>
      </c>
      <c r="BH128" s="31">
        <f t="shared" si="63"/>
        <v>197.03</v>
      </c>
      <c r="BI128" s="31">
        <f t="shared" si="63"/>
        <v>850.45</v>
      </c>
      <c r="BJ128" s="31">
        <f t="shared" si="69"/>
        <v>1024.06</v>
      </c>
      <c r="BK128" s="31">
        <f t="shared" si="69"/>
        <v>1006.51</v>
      </c>
      <c r="BL128" s="31">
        <f t="shared" si="69"/>
        <v>43.6</v>
      </c>
      <c r="BM128" s="6">
        <f t="shared" ca="1" si="80"/>
        <v>2.3E-2</v>
      </c>
      <c r="BN128" s="6">
        <f t="shared" ca="1" si="80"/>
        <v>2.3E-2</v>
      </c>
      <c r="BO128" s="6">
        <f t="shared" ca="1" si="80"/>
        <v>2.3E-2</v>
      </c>
      <c r="BP128" s="6">
        <f t="shared" ca="1" si="80"/>
        <v>2.3E-2</v>
      </c>
      <c r="BQ128" s="6">
        <f t="shared" ca="1" si="80"/>
        <v>2.3E-2</v>
      </c>
      <c r="BR128" s="6">
        <f t="shared" ca="1" si="80"/>
        <v>2.3E-2</v>
      </c>
      <c r="BS128" s="6">
        <f t="shared" ca="1" si="80"/>
        <v>2.3E-2</v>
      </c>
      <c r="BT128" s="6">
        <f t="shared" ca="1" si="80"/>
        <v>2.3E-2</v>
      </c>
      <c r="BU128" s="6">
        <f t="shared" ca="1" si="80"/>
        <v>2.3E-2</v>
      </c>
      <c r="BV128" s="6">
        <f t="shared" ca="1" si="80"/>
        <v>2.3E-2</v>
      </c>
      <c r="BW128" s="6">
        <f t="shared" ca="1" si="80"/>
        <v>2.3E-2</v>
      </c>
      <c r="BX128" s="6">
        <f t="shared" ca="1" si="80"/>
        <v>2.3E-2</v>
      </c>
      <c r="BY128" s="31">
        <f t="shared" ca="1" si="72"/>
        <v>2934.53</v>
      </c>
      <c r="BZ128" s="31">
        <f t="shared" ca="1" si="72"/>
        <v>1998.64</v>
      </c>
      <c r="CA128" s="31">
        <f t="shared" ca="1" si="72"/>
        <v>2844.07</v>
      </c>
      <c r="CB128" s="31">
        <f t="shared" ca="1" si="70"/>
        <v>1718.31</v>
      </c>
      <c r="CC128" s="31">
        <f t="shared" ca="1" si="70"/>
        <v>3783.3</v>
      </c>
      <c r="CD128" s="31">
        <f t="shared" ca="1" si="70"/>
        <v>0</v>
      </c>
      <c r="CE128" s="31">
        <f t="shared" ca="1" si="70"/>
        <v>0</v>
      </c>
      <c r="CF128" s="31">
        <f t="shared" ca="1" si="70"/>
        <v>1192.53</v>
      </c>
      <c r="CG128" s="31">
        <f t="shared" ca="1" si="70"/>
        <v>5147.4799999999996</v>
      </c>
      <c r="CH128" s="31">
        <f t="shared" ca="1" si="70"/>
        <v>4906.97</v>
      </c>
      <c r="CI128" s="31">
        <f t="shared" ca="1" si="70"/>
        <v>4822.87</v>
      </c>
      <c r="CJ128" s="31">
        <f t="shared" ca="1" si="70"/>
        <v>208.92</v>
      </c>
      <c r="CK128" s="32">
        <f t="shared" ca="1" si="66"/>
        <v>255.18</v>
      </c>
      <c r="CL128" s="32">
        <f t="shared" ca="1" si="66"/>
        <v>173.79</v>
      </c>
      <c r="CM128" s="32">
        <f t="shared" ca="1" si="66"/>
        <v>247.31</v>
      </c>
      <c r="CN128" s="32">
        <f t="shared" ca="1" si="64"/>
        <v>149.41999999999999</v>
      </c>
      <c r="CO128" s="32">
        <f t="shared" ca="1" si="64"/>
        <v>328.98</v>
      </c>
      <c r="CP128" s="32">
        <f t="shared" ca="1" si="64"/>
        <v>0</v>
      </c>
      <c r="CQ128" s="32">
        <f t="shared" ca="1" si="64"/>
        <v>0</v>
      </c>
      <c r="CR128" s="32">
        <f t="shared" ca="1" si="64"/>
        <v>103.7</v>
      </c>
      <c r="CS128" s="32">
        <f t="shared" ca="1" si="64"/>
        <v>447.61</v>
      </c>
      <c r="CT128" s="32">
        <f t="shared" ca="1" si="71"/>
        <v>426.69</v>
      </c>
      <c r="CU128" s="32">
        <f t="shared" ca="1" si="71"/>
        <v>419.38</v>
      </c>
      <c r="CV128" s="32">
        <f t="shared" ca="1" si="71"/>
        <v>18.170000000000002</v>
      </c>
      <c r="CW128" s="31">
        <f t="shared" ca="1" si="62"/>
        <v>446.55999999999983</v>
      </c>
      <c r="CX128" s="31">
        <f t="shared" ca="1" si="62"/>
        <v>304.14000000000021</v>
      </c>
      <c r="CY128" s="31">
        <f t="shared" ca="1" si="62"/>
        <v>432.78999999999996</v>
      </c>
      <c r="CZ128" s="31">
        <f t="shared" ca="1" si="62"/>
        <v>209.19000000000008</v>
      </c>
      <c r="DA128" s="31">
        <f t="shared" ca="1" si="62"/>
        <v>460.5700000000005</v>
      </c>
      <c r="DB128" s="31">
        <f t="shared" ca="1" si="62"/>
        <v>0</v>
      </c>
      <c r="DC128" s="31">
        <f t="shared" ca="1" si="62"/>
        <v>0</v>
      </c>
      <c r="DD128" s="31">
        <f t="shared" ca="1" si="62"/>
        <v>-93.329999999999956</v>
      </c>
      <c r="DE128" s="31">
        <f t="shared" ca="1" si="62"/>
        <v>-402.84000000000037</v>
      </c>
      <c r="DF128" s="31">
        <f t="shared" ca="1" si="73"/>
        <v>-597.37000000000035</v>
      </c>
      <c r="DG128" s="31">
        <f t="shared" ca="1" si="73"/>
        <v>-587.12999999999988</v>
      </c>
      <c r="DH128" s="31">
        <f t="shared" ca="1" si="73"/>
        <v>-25.430000000000014</v>
      </c>
      <c r="DI128" s="32">
        <f t="shared" ca="1" si="77"/>
        <v>22.33</v>
      </c>
      <c r="DJ128" s="32">
        <f t="shared" ca="1" si="77"/>
        <v>15.21</v>
      </c>
      <c r="DK128" s="32">
        <f t="shared" ca="1" si="77"/>
        <v>21.64</v>
      </c>
      <c r="DL128" s="32">
        <f t="shared" ca="1" si="74"/>
        <v>10.46</v>
      </c>
      <c r="DM128" s="32">
        <f t="shared" ca="1" si="74"/>
        <v>23.03</v>
      </c>
      <c r="DN128" s="32">
        <f t="shared" ca="1" si="74"/>
        <v>0</v>
      </c>
      <c r="DO128" s="32">
        <f t="shared" ca="1" si="58"/>
        <v>0</v>
      </c>
      <c r="DP128" s="32">
        <f t="shared" ca="1" si="58"/>
        <v>-4.67</v>
      </c>
      <c r="DQ128" s="32">
        <f t="shared" ca="1" si="58"/>
        <v>-20.14</v>
      </c>
      <c r="DR128" s="32">
        <f t="shared" ca="1" si="58"/>
        <v>-29.87</v>
      </c>
      <c r="DS128" s="32">
        <f t="shared" ca="1" si="58"/>
        <v>-29.36</v>
      </c>
      <c r="DT128" s="32">
        <f t="shared" ca="1" si="58"/>
        <v>-1.27</v>
      </c>
      <c r="DU128" s="31">
        <f t="shared" ca="1" si="78"/>
        <v>132.12</v>
      </c>
      <c r="DV128" s="31">
        <f t="shared" ca="1" si="78"/>
        <v>89.47</v>
      </c>
      <c r="DW128" s="31">
        <f t="shared" ca="1" si="78"/>
        <v>126.65</v>
      </c>
      <c r="DX128" s="31">
        <f t="shared" ca="1" si="75"/>
        <v>60.86</v>
      </c>
      <c r="DY128" s="31">
        <f t="shared" ca="1" si="75"/>
        <v>133.24</v>
      </c>
      <c r="DZ128" s="31">
        <f t="shared" ca="1" si="75"/>
        <v>0</v>
      </c>
      <c r="EA128" s="31">
        <f t="shared" ca="1" si="59"/>
        <v>0</v>
      </c>
      <c r="EB128" s="31">
        <f t="shared" ca="1" si="59"/>
        <v>-26.47</v>
      </c>
      <c r="EC128" s="31">
        <f t="shared" ca="1" si="59"/>
        <v>-113.4</v>
      </c>
      <c r="ED128" s="31">
        <f t="shared" ca="1" si="59"/>
        <v>-166.81</v>
      </c>
      <c r="EE128" s="31">
        <f t="shared" ca="1" si="59"/>
        <v>-162.58000000000001</v>
      </c>
      <c r="EF128" s="31">
        <f t="shared" ca="1" si="59"/>
        <v>-6.98</v>
      </c>
      <c r="EG128" s="32">
        <f t="shared" ca="1" si="79"/>
        <v>601.00999999999976</v>
      </c>
      <c r="EH128" s="32">
        <f t="shared" ca="1" si="79"/>
        <v>408.82000000000016</v>
      </c>
      <c r="EI128" s="32">
        <f t="shared" ca="1" si="79"/>
        <v>581.07999999999993</v>
      </c>
      <c r="EJ128" s="32">
        <f t="shared" ca="1" si="76"/>
        <v>280.5100000000001</v>
      </c>
      <c r="EK128" s="32">
        <f t="shared" ca="1" si="76"/>
        <v>616.84000000000049</v>
      </c>
      <c r="EL128" s="32">
        <f t="shared" ca="1" si="76"/>
        <v>0</v>
      </c>
      <c r="EM128" s="32">
        <f t="shared" ca="1" si="60"/>
        <v>0</v>
      </c>
      <c r="EN128" s="32">
        <f t="shared" ca="1" si="60"/>
        <v>-124.46999999999996</v>
      </c>
      <c r="EO128" s="32">
        <f t="shared" ca="1" si="60"/>
        <v>-536.38000000000034</v>
      </c>
      <c r="EP128" s="32">
        <f t="shared" ca="1" si="60"/>
        <v>-794.05000000000041</v>
      </c>
      <c r="EQ128" s="32">
        <f t="shared" ca="1" si="60"/>
        <v>-779.06999999999994</v>
      </c>
      <c r="ER128" s="32">
        <f t="shared" ca="1" si="60"/>
        <v>-33.680000000000014</v>
      </c>
    </row>
    <row r="129" spans="1:148" x14ac:dyDescent="0.25">
      <c r="A129" t="s">
        <v>545</v>
      </c>
      <c r="B129" s="1" t="s">
        <v>301</v>
      </c>
      <c r="C129" t="str">
        <f t="shared" ca="1" si="52"/>
        <v>ST1</v>
      </c>
      <c r="D129" t="str">
        <f t="shared" ca="1" si="53"/>
        <v>Sturgeon #1</v>
      </c>
      <c r="E129" s="51">
        <v>0</v>
      </c>
      <c r="F129" s="51">
        <v>0</v>
      </c>
      <c r="G129" s="51">
        <v>0</v>
      </c>
      <c r="H129" s="51">
        <v>0</v>
      </c>
      <c r="I129" s="51">
        <v>0</v>
      </c>
      <c r="J129" s="51">
        <v>0</v>
      </c>
      <c r="K129" s="51">
        <v>0</v>
      </c>
      <c r="L129" s="51">
        <v>0</v>
      </c>
      <c r="M129" s="51">
        <v>0</v>
      </c>
      <c r="N129" s="51">
        <v>0</v>
      </c>
      <c r="O129" s="51">
        <v>0</v>
      </c>
      <c r="P129" s="51">
        <v>0</v>
      </c>
      <c r="Q129" s="32">
        <v>0</v>
      </c>
      <c r="R129" s="32">
        <v>0</v>
      </c>
      <c r="S129" s="32">
        <v>0</v>
      </c>
      <c r="T129" s="32">
        <v>0</v>
      </c>
      <c r="U129" s="32">
        <v>0</v>
      </c>
      <c r="V129" s="32">
        <v>0</v>
      </c>
      <c r="W129" s="32">
        <v>0</v>
      </c>
      <c r="X129" s="32">
        <v>0</v>
      </c>
      <c r="Y129" s="32">
        <v>0</v>
      </c>
      <c r="Z129" s="32">
        <v>0</v>
      </c>
      <c r="AA129" s="32">
        <v>0</v>
      </c>
      <c r="AB129" s="32">
        <v>0</v>
      </c>
      <c r="AC129" s="2">
        <v>0.17</v>
      </c>
      <c r="AD129" s="2">
        <v>0.17</v>
      </c>
      <c r="AE129" s="2">
        <v>0.17</v>
      </c>
      <c r="AF129" s="2">
        <v>0.17</v>
      </c>
      <c r="AG129" s="2">
        <v>0.17</v>
      </c>
      <c r="AH129" s="2">
        <v>0.17</v>
      </c>
      <c r="AI129" s="2">
        <v>0.17</v>
      </c>
      <c r="AJ129" s="2">
        <v>0.17</v>
      </c>
      <c r="AK129" s="2">
        <v>0.17</v>
      </c>
      <c r="AL129" s="2">
        <v>0.17</v>
      </c>
      <c r="AM129" s="2">
        <v>0.17</v>
      </c>
      <c r="AN129" s="2">
        <v>0.17</v>
      </c>
      <c r="AO129" s="33">
        <v>0</v>
      </c>
      <c r="AP129" s="33">
        <v>0</v>
      </c>
      <c r="AQ129" s="33">
        <v>0</v>
      </c>
      <c r="AR129" s="33">
        <v>0</v>
      </c>
      <c r="AS129" s="33">
        <v>0</v>
      </c>
      <c r="AT129" s="33">
        <v>0</v>
      </c>
      <c r="AU129" s="33">
        <v>0</v>
      </c>
      <c r="AV129" s="33">
        <v>0</v>
      </c>
      <c r="AW129" s="33">
        <v>0</v>
      </c>
      <c r="AX129" s="33">
        <v>0</v>
      </c>
      <c r="AY129" s="33">
        <v>0</v>
      </c>
      <c r="AZ129" s="33">
        <v>0</v>
      </c>
      <c r="BA129" s="31">
        <f t="shared" si="65"/>
        <v>0</v>
      </c>
      <c r="BB129" s="31">
        <f t="shared" si="65"/>
        <v>0</v>
      </c>
      <c r="BC129" s="31">
        <f t="shared" si="65"/>
        <v>0</v>
      </c>
      <c r="BD129" s="31">
        <f t="shared" si="63"/>
        <v>0</v>
      </c>
      <c r="BE129" s="31">
        <f t="shared" si="63"/>
        <v>0</v>
      </c>
      <c r="BF129" s="31">
        <f t="shared" si="63"/>
        <v>0</v>
      </c>
      <c r="BG129" s="31">
        <f t="shared" si="63"/>
        <v>0</v>
      </c>
      <c r="BH129" s="31">
        <f t="shared" si="63"/>
        <v>0</v>
      </c>
      <c r="BI129" s="31">
        <f t="shared" si="63"/>
        <v>0</v>
      </c>
      <c r="BJ129" s="31">
        <f t="shared" si="69"/>
        <v>0</v>
      </c>
      <c r="BK129" s="31">
        <f t="shared" si="69"/>
        <v>0</v>
      </c>
      <c r="BL129" s="31">
        <f t="shared" si="69"/>
        <v>0</v>
      </c>
      <c r="BM129" s="6">
        <f t="shared" ca="1" si="80"/>
        <v>5.21E-2</v>
      </c>
      <c r="BN129" s="6">
        <f t="shared" ca="1" si="80"/>
        <v>5.21E-2</v>
      </c>
      <c r="BO129" s="6">
        <f t="shared" ca="1" si="80"/>
        <v>5.21E-2</v>
      </c>
      <c r="BP129" s="6">
        <f t="shared" ca="1" si="80"/>
        <v>5.21E-2</v>
      </c>
      <c r="BQ129" s="6">
        <f t="shared" ca="1" si="80"/>
        <v>5.21E-2</v>
      </c>
      <c r="BR129" s="6">
        <f t="shared" ca="1" si="80"/>
        <v>5.21E-2</v>
      </c>
      <c r="BS129" s="6">
        <f t="shared" ca="1" si="80"/>
        <v>5.21E-2</v>
      </c>
      <c r="BT129" s="6">
        <f t="shared" ca="1" si="80"/>
        <v>5.21E-2</v>
      </c>
      <c r="BU129" s="6">
        <f t="shared" ca="1" si="80"/>
        <v>5.21E-2</v>
      </c>
      <c r="BV129" s="6">
        <f t="shared" ca="1" si="80"/>
        <v>5.21E-2</v>
      </c>
      <c r="BW129" s="6">
        <f t="shared" ca="1" si="80"/>
        <v>5.21E-2</v>
      </c>
      <c r="BX129" s="6">
        <f t="shared" ca="1" si="80"/>
        <v>5.21E-2</v>
      </c>
      <c r="BY129" s="31">
        <f t="shared" ca="1" si="72"/>
        <v>0</v>
      </c>
      <c r="BZ129" s="31">
        <f t="shared" ca="1" si="72"/>
        <v>0</v>
      </c>
      <c r="CA129" s="31">
        <f t="shared" ca="1" si="72"/>
        <v>0</v>
      </c>
      <c r="CB129" s="31">
        <f t="shared" ca="1" si="70"/>
        <v>0</v>
      </c>
      <c r="CC129" s="31">
        <f t="shared" ca="1" si="70"/>
        <v>0</v>
      </c>
      <c r="CD129" s="31">
        <f t="shared" ca="1" si="70"/>
        <v>0</v>
      </c>
      <c r="CE129" s="31">
        <f t="shared" ca="1" si="70"/>
        <v>0</v>
      </c>
      <c r="CF129" s="31">
        <f t="shared" ca="1" si="70"/>
        <v>0</v>
      </c>
      <c r="CG129" s="31">
        <f t="shared" ca="1" si="70"/>
        <v>0</v>
      </c>
      <c r="CH129" s="31">
        <f t="shared" ca="1" si="70"/>
        <v>0</v>
      </c>
      <c r="CI129" s="31">
        <f t="shared" ca="1" si="70"/>
        <v>0</v>
      </c>
      <c r="CJ129" s="31">
        <f t="shared" ca="1" si="70"/>
        <v>0</v>
      </c>
      <c r="CK129" s="32">
        <f t="shared" ca="1" si="66"/>
        <v>0</v>
      </c>
      <c r="CL129" s="32">
        <f t="shared" ca="1" si="66"/>
        <v>0</v>
      </c>
      <c r="CM129" s="32">
        <f t="shared" ca="1" si="66"/>
        <v>0</v>
      </c>
      <c r="CN129" s="32">
        <f t="shared" ca="1" si="64"/>
        <v>0</v>
      </c>
      <c r="CO129" s="32">
        <f t="shared" ca="1" si="64"/>
        <v>0</v>
      </c>
      <c r="CP129" s="32">
        <f t="shared" ca="1" si="64"/>
        <v>0</v>
      </c>
      <c r="CQ129" s="32">
        <f t="shared" ca="1" si="64"/>
        <v>0</v>
      </c>
      <c r="CR129" s="32">
        <f t="shared" ca="1" si="64"/>
        <v>0</v>
      </c>
      <c r="CS129" s="32">
        <f t="shared" ca="1" si="64"/>
        <v>0</v>
      </c>
      <c r="CT129" s="32">
        <f t="shared" ca="1" si="71"/>
        <v>0</v>
      </c>
      <c r="CU129" s="32">
        <f t="shared" ca="1" si="71"/>
        <v>0</v>
      </c>
      <c r="CV129" s="32">
        <f t="shared" ca="1" si="71"/>
        <v>0</v>
      </c>
      <c r="CW129" s="31">
        <f t="shared" ca="1" si="62"/>
        <v>0</v>
      </c>
      <c r="CX129" s="31">
        <f t="shared" ca="1" si="62"/>
        <v>0</v>
      </c>
      <c r="CY129" s="31">
        <f t="shared" ca="1" si="62"/>
        <v>0</v>
      </c>
      <c r="CZ129" s="31">
        <f t="shared" ca="1" si="62"/>
        <v>0</v>
      </c>
      <c r="DA129" s="31">
        <f t="shared" ca="1" si="62"/>
        <v>0</v>
      </c>
      <c r="DB129" s="31">
        <f t="shared" ca="1" si="62"/>
        <v>0</v>
      </c>
      <c r="DC129" s="31">
        <f t="shared" ca="1" si="62"/>
        <v>0</v>
      </c>
      <c r="DD129" s="31">
        <f t="shared" ca="1" si="62"/>
        <v>0</v>
      </c>
      <c r="DE129" s="31">
        <f t="shared" ca="1" si="62"/>
        <v>0</v>
      </c>
      <c r="DF129" s="31">
        <f t="shared" ca="1" si="73"/>
        <v>0</v>
      </c>
      <c r="DG129" s="31">
        <f t="shared" ca="1" si="73"/>
        <v>0</v>
      </c>
      <c r="DH129" s="31">
        <f t="shared" ca="1" si="73"/>
        <v>0</v>
      </c>
      <c r="DI129" s="32">
        <f t="shared" ca="1" si="77"/>
        <v>0</v>
      </c>
      <c r="DJ129" s="32">
        <f t="shared" ca="1" si="77"/>
        <v>0</v>
      </c>
      <c r="DK129" s="32">
        <f t="shared" ca="1" si="77"/>
        <v>0</v>
      </c>
      <c r="DL129" s="32">
        <f t="shared" ca="1" si="74"/>
        <v>0</v>
      </c>
      <c r="DM129" s="32">
        <f t="shared" ca="1" si="74"/>
        <v>0</v>
      </c>
      <c r="DN129" s="32">
        <f t="shared" ca="1" si="74"/>
        <v>0</v>
      </c>
      <c r="DO129" s="32">
        <f t="shared" ca="1" si="58"/>
        <v>0</v>
      </c>
      <c r="DP129" s="32">
        <f t="shared" ca="1" si="58"/>
        <v>0</v>
      </c>
      <c r="DQ129" s="32">
        <f t="shared" ca="1" si="58"/>
        <v>0</v>
      </c>
      <c r="DR129" s="32">
        <f t="shared" ca="1" si="58"/>
        <v>0</v>
      </c>
      <c r="DS129" s="32">
        <f t="shared" ca="1" si="58"/>
        <v>0</v>
      </c>
      <c r="DT129" s="32">
        <f t="shared" ca="1" si="58"/>
        <v>0</v>
      </c>
      <c r="DU129" s="31">
        <f t="shared" ca="1" si="78"/>
        <v>0</v>
      </c>
      <c r="DV129" s="31">
        <f t="shared" ca="1" si="78"/>
        <v>0</v>
      </c>
      <c r="DW129" s="31">
        <f t="shared" ca="1" si="78"/>
        <v>0</v>
      </c>
      <c r="DX129" s="31">
        <f t="shared" ca="1" si="75"/>
        <v>0</v>
      </c>
      <c r="DY129" s="31">
        <f t="shared" ca="1" si="75"/>
        <v>0</v>
      </c>
      <c r="DZ129" s="31">
        <f t="shared" ca="1" si="75"/>
        <v>0</v>
      </c>
      <c r="EA129" s="31">
        <f t="shared" ca="1" si="59"/>
        <v>0</v>
      </c>
      <c r="EB129" s="31">
        <f t="shared" ca="1" si="59"/>
        <v>0</v>
      </c>
      <c r="EC129" s="31">
        <f t="shared" ca="1" si="59"/>
        <v>0</v>
      </c>
      <c r="ED129" s="31">
        <f t="shared" ca="1" si="59"/>
        <v>0</v>
      </c>
      <c r="EE129" s="31">
        <f t="shared" ca="1" si="59"/>
        <v>0</v>
      </c>
      <c r="EF129" s="31">
        <f t="shared" ca="1" si="59"/>
        <v>0</v>
      </c>
      <c r="EG129" s="32">
        <f t="shared" ca="1" si="79"/>
        <v>0</v>
      </c>
      <c r="EH129" s="32">
        <f t="shared" ca="1" si="79"/>
        <v>0</v>
      </c>
      <c r="EI129" s="32">
        <f t="shared" ca="1" si="79"/>
        <v>0</v>
      </c>
      <c r="EJ129" s="32">
        <f t="shared" ca="1" si="76"/>
        <v>0</v>
      </c>
      <c r="EK129" s="32">
        <f t="shared" ca="1" si="76"/>
        <v>0</v>
      </c>
      <c r="EL129" s="32">
        <f t="shared" ca="1" si="76"/>
        <v>0</v>
      </c>
      <c r="EM129" s="32">
        <f t="shared" ca="1" si="60"/>
        <v>0</v>
      </c>
      <c r="EN129" s="32">
        <f t="shared" ca="1" si="60"/>
        <v>0</v>
      </c>
      <c r="EO129" s="32">
        <f t="shared" ca="1" si="60"/>
        <v>0</v>
      </c>
      <c r="EP129" s="32">
        <f t="shared" ca="1" si="60"/>
        <v>0</v>
      </c>
      <c r="EQ129" s="32">
        <f t="shared" ca="1" si="60"/>
        <v>0</v>
      </c>
      <c r="ER129" s="32">
        <f t="shared" ca="1" si="60"/>
        <v>0</v>
      </c>
    </row>
    <row r="130" spans="1:148" x14ac:dyDescent="0.25">
      <c r="A130" t="s">
        <v>545</v>
      </c>
      <c r="B130" s="1" t="s">
        <v>302</v>
      </c>
      <c r="C130" t="str">
        <f t="shared" ca="1" si="52"/>
        <v>ST2</v>
      </c>
      <c r="D130" t="str">
        <f t="shared" ca="1" si="53"/>
        <v>Sturgeon #2</v>
      </c>
      <c r="E130" s="51">
        <v>0</v>
      </c>
      <c r="F130" s="51">
        <v>0</v>
      </c>
      <c r="G130" s="51">
        <v>0</v>
      </c>
      <c r="H130" s="51">
        <v>0</v>
      </c>
      <c r="I130" s="51">
        <v>0</v>
      </c>
      <c r="J130" s="51">
        <v>0</v>
      </c>
      <c r="K130" s="51">
        <v>0</v>
      </c>
      <c r="L130" s="51">
        <v>0</v>
      </c>
      <c r="M130" s="51">
        <v>0</v>
      </c>
      <c r="N130" s="51">
        <v>0</v>
      </c>
      <c r="O130" s="51">
        <v>0</v>
      </c>
      <c r="P130" s="51">
        <v>0</v>
      </c>
      <c r="Q130" s="32">
        <v>0</v>
      </c>
      <c r="R130" s="32">
        <v>0</v>
      </c>
      <c r="S130" s="32">
        <v>0</v>
      </c>
      <c r="T130" s="32">
        <v>0</v>
      </c>
      <c r="U130" s="32">
        <v>0</v>
      </c>
      <c r="V130" s="32">
        <v>0</v>
      </c>
      <c r="W130" s="32">
        <v>0</v>
      </c>
      <c r="X130" s="32">
        <v>0</v>
      </c>
      <c r="Y130" s="32">
        <v>0</v>
      </c>
      <c r="Z130" s="32">
        <v>0</v>
      </c>
      <c r="AA130" s="32">
        <v>0</v>
      </c>
      <c r="AB130" s="32">
        <v>0</v>
      </c>
      <c r="AC130" s="2">
        <v>0.17</v>
      </c>
      <c r="AD130" s="2">
        <v>0.17</v>
      </c>
      <c r="AE130" s="2">
        <v>0.17</v>
      </c>
      <c r="AF130" s="2">
        <v>0.17</v>
      </c>
      <c r="AG130" s="2">
        <v>0.17</v>
      </c>
      <c r="AH130" s="2">
        <v>0.17</v>
      </c>
      <c r="AI130" s="2">
        <v>0.17</v>
      </c>
      <c r="AJ130" s="2">
        <v>0.17</v>
      </c>
      <c r="AK130" s="2">
        <v>0.17</v>
      </c>
      <c r="AL130" s="2">
        <v>0.17</v>
      </c>
      <c r="AM130" s="2">
        <v>0.17</v>
      </c>
      <c r="AN130" s="2">
        <v>0.17</v>
      </c>
      <c r="AO130" s="33">
        <v>0</v>
      </c>
      <c r="AP130" s="33">
        <v>0</v>
      </c>
      <c r="AQ130" s="33">
        <v>0</v>
      </c>
      <c r="AR130" s="33">
        <v>0</v>
      </c>
      <c r="AS130" s="33">
        <v>0</v>
      </c>
      <c r="AT130" s="33">
        <v>0</v>
      </c>
      <c r="AU130" s="33">
        <v>0</v>
      </c>
      <c r="AV130" s="33">
        <v>0</v>
      </c>
      <c r="AW130" s="33">
        <v>0</v>
      </c>
      <c r="AX130" s="33">
        <v>0</v>
      </c>
      <c r="AY130" s="33">
        <v>0</v>
      </c>
      <c r="AZ130" s="33">
        <v>0</v>
      </c>
      <c r="BA130" s="31">
        <f t="shared" si="65"/>
        <v>0</v>
      </c>
      <c r="BB130" s="31">
        <f t="shared" si="65"/>
        <v>0</v>
      </c>
      <c r="BC130" s="31">
        <f t="shared" si="65"/>
        <v>0</v>
      </c>
      <c r="BD130" s="31">
        <f t="shared" si="63"/>
        <v>0</v>
      </c>
      <c r="BE130" s="31">
        <f t="shared" si="63"/>
        <v>0</v>
      </c>
      <c r="BF130" s="31">
        <f t="shared" si="63"/>
        <v>0</v>
      </c>
      <c r="BG130" s="31">
        <f t="shared" si="63"/>
        <v>0</v>
      </c>
      <c r="BH130" s="31">
        <f t="shared" si="63"/>
        <v>0</v>
      </c>
      <c r="BI130" s="31">
        <f t="shared" si="63"/>
        <v>0</v>
      </c>
      <c r="BJ130" s="31">
        <f t="shared" si="69"/>
        <v>0</v>
      </c>
      <c r="BK130" s="31">
        <f t="shared" si="69"/>
        <v>0</v>
      </c>
      <c r="BL130" s="31">
        <f t="shared" si="69"/>
        <v>0</v>
      </c>
      <c r="BM130" s="6">
        <f t="shared" ca="1" si="80"/>
        <v>5.21E-2</v>
      </c>
      <c r="BN130" s="6">
        <f t="shared" ca="1" si="80"/>
        <v>5.21E-2</v>
      </c>
      <c r="BO130" s="6">
        <f t="shared" ca="1" si="80"/>
        <v>5.21E-2</v>
      </c>
      <c r="BP130" s="6">
        <f t="shared" ca="1" si="80"/>
        <v>5.21E-2</v>
      </c>
      <c r="BQ130" s="6">
        <f t="shared" ca="1" si="80"/>
        <v>5.21E-2</v>
      </c>
      <c r="BR130" s="6">
        <f t="shared" ca="1" si="80"/>
        <v>5.21E-2</v>
      </c>
      <c r="BS130" s="6">
        <f t="shared" ca="1" si="80"/>
        <v>5.21E-2</v>
      </c>
      <c r="BT130" s="6">
        <f t="shared" ca="1" si="80"/>
        <v>5.21E-2</v>
      </c>
      <c r="BU130" s="6">
        <f t="shared" ca="1" si="80"/>
        <v>5.21E-2</v>
      </c>
      <c r="BV130" s="6">
        <f t="shared" ca="1" si="80"/>
        <v>5.21E-2</v>
      </c>
      <c r="BW130" s="6">
        <f t="shared" ca="1" si="80"/>
        <v>5.21E-2</v>
      </c>
      <c r="BX130" s="6">
        <f t="shared" ca="1" si="80"/>
        <v>5.21E-2</v>
      </c>
      <c r="BY130" s="31">
        <f t="shared" ca="1" si="72"/>
        <v>0</v>
      </c>
      <c r="BZ130" s="31">
        <f t="shared" ca="1" si="72"/>
        <v>0</v>
      </c>
      <c r="CA130" s="31">
        <f t="shared" ca="1" si="72"/>
        <v>0</v>
      </c>
      <c r="CB130" s="31">
        <f t="shared" ca="1" si="70"/>
        <v>0</v>
      </c>
      <c r="CC130" s="31">
        <f t="shared" ca="1" si="70"/>
        <v>0</v>
      </c>
      <c r="CD130" s="31">
        <f t="shared" ca="1" si="70"/>
        <v>0</v>
      </c>
      <c r="CE130" s="31">
        <f t="shared" ca="1" si="70"/>
        <v>0</v>
      </c>
      <c r="CF130" s="31">
        <f t="shared" ca="1" si="70"/>
        <v>0</v>
      </c>
      <c r="CG130" s="31">
        <f t="shared" ca="1" si="70"/>
        <v>0</v>
      </c>
      <c r="CH130" s="31">
        <f t="shared" ca="1" si="70"/>
        <v>0</v>
      </c>
      <c r="CI130" s="31">
        <f t="shared" ca="1" si="70"/>
        <v>0</v>
      </c>
      <c r="CJ130" s="31">
        <f t="shared" ca="1" si="70"/>
        <v>0</v>
      </c>
      <c r="CK130" s="32">
        <f t="shared" ca="1" si="66"/>
        <v>0</v>
      </c>
      <c r="CL130" s="32">
        <f t="shared" ca="1" si="66"/>
        <v>0</v>
      </c>
      <c r="CM130" s="32">
        <f t="shared" ca="1" si="66"/>
        <v>0</v>
      </c>
      <c r="CN130" s="32">
        <f t="shared" ca="1" si="64"/>
        <v>0</v>
      </c>
      <c r="CO130" s="32">
        <f t="shared" ca="1" si="64"/>
        <v>0</v>
      </c>
      <c r="CP130" s="32">
        <f t="shared" ca="1" si="64"/>
        <v>0</v>
      </c>
      <c r="CQ130" s="32">
        <f t="shared" ca="1" si="64"/>
        <v>0</v>
      </c>
      <c r="CR130" s="32">
        <f t="shared" ca="1" si="64"/>
        <v>0</v>
      </c>
      <c r="CS130" s="32">
        <f t="shared" ca="1" si="64"/>
        <v>0</v>
      </c>
      <c r="CT130" s="32">
        <f t="shared" ca="1" si="71"/>
        <v>0</v>
      </c>
      <c r="CU130" s="32">
        <f t="shared" ca="1" si="71"/>
        <v>0</v>
      </c>
      <c r="CV130" s="32">
        <f t="shared" ca="1" si="71"/>
        <v>0</v>
      </c>
      <c r="CW130" s="31">
        <f t="shared" ca="1" si="62"/>
        <v>0</v>
      </c>
      <c r="CX130" s="31">
        <f t="shared" ca="1" si="62"/>
        <v>0</v>
      </c>
      <c r="CY130" s="31">
        <f t="shared" ca="1" si="62"/>
        <v>0</v>
      </c>
      <c r="CZ130" s="31">
        <f t="shared" ca="1" si="62"/>
        <v>0</v>
      </c>
      <c r="DA130" s="31">
        <f t="shared" ca="1" si="62"/>
        <v>0</v>
      </c>
      <c r="DB130" s="31">
        <f t="shared" ca="1" si="62"/>
        <v>0</v>
      </c>
      <c r="DC130" s="31">
        <f t="shared" ca="1" si="62"/>
        <v>0</v>
      </c>
      <c r="DD130" s="31">
        <f t="shared" ca="1" si="62"/>
        <v>0</v>
      </c>
      <c r="DE130" s="31">
        <f t="shared" ca="1" si="62"/>
        <v>0</v>
      </c>
      <c r="DF130" s="31">
        <f t="shared" ca="1" si="73"/>
        <v>0</v>
      </c>
      <c r="DG130" s="31">
        <f t="shared" ca="1" si="73"/>
        <v>0</v>
      </c>
      <c r="DH130" s="31">
        <f t="shared" ca="1" si="73"/>
        <v>0</v>
      </c>
      <c r="DI130" s="32">
        <f t="shared" ca="1" si="77"/>
        <v>0</v>
      </c>
      <c r="DJ130" s="32">
        <f t="shared" ca="1" si="77"/>
        <v>0</v>
      </c>
      <c r="DK130" s="32">
        <f t="shared" ca="1" si="77"/>
        <v>0</v>
      </c>
      <c r="DL130" s="32">
        <f t="shared" ca="1" si="74"/>
        <v>0</v>
      </c>
      <c r="DM130" s="32">
        <f t="shared" ca="1" si="74"/>
        <v>0</v>
      </c>
      <c r="DN130" s="32">
        <f t="shared" ca="1" si="74"/>
        <v>0</v>
      </c>
      <c r="DO130" s="32">
        <f t="shared" ca="1" si="58"/>
        <v>0</v>
      </c>
      <c r="DP130" s="32">
        <f t="shared" ca="1" si="58"/>
        <v>0</v>
      </c>
      <c r="DQ130" s="32">
        <f t="shared" ca="1" si="58"/>
        <v>0</v>
      </c>
      <c r="DR130" s="32">
        <f t="shared" ca="1" si="58"/>
        <v>0</v>
      </c>
      <c r="DS130" s="32">
        <f t="shared" ca="1" si="58"/>
        <v>0</v>
      </c>
      <c r="DT130" s="32">
        <f t="shared" ca="1" si="58"/>
        <v>0</v>
      </c>
      <c r="DU130" s="31">
        <f t="shared" ca="1" si="78"/>
        <v>0</v>
      </c>
      <c r="DV130" s="31">
        <f t="shared" ca="1" si="78"/>
        <v>0</v>
      </c>
      <c r="DW130" s="31">
        <f t="shared" ca="1" si="78"/>
        <v>0</v>
      </c>
      <c r="DX130" s="31">
        <f t="shared" ca="1" si="75"/>
        <v>0</v>
      </c>
      <c r="DY130" s="31">
        <f t="shared" ca="1" si="75"/>
        <v>0</v>
      </c>
      <c r="DZ130" s="31">
        <f t="shared" ca="1" si="75"/>
        <v>0</v>
      </c>
      <c r="EA130" s="31">
        <f t="shared" ca="1" si="59"/>
        <v>0</v>
      </c>
      <c r="EB130" s="31">
        <f t="shared" ca="1" si="59"/>
        <v>0</v>
      </c>
      <c r="EC130" s="31">
        <f t="shared" ca="1" si="59"/>
        <v>0</v>
      </c>
      <c r="ED130" s="31">
        <f t="shared" ca="1" si="59"/>
        <v>0</v>
      </c>
      <c r="EE130" s="31">
        <f t="shared" ca="1" si="59"/>
        <v>0</v>
      </c>
      <c r="EF130" s="31">
        <f t="shared" ca="1" si="59"/>
        <v>0</v>
      </c>
      <c r="EG130" s="32">
        <f t="shared" ca="1" si="79"/>
        <v>0</v>
      </c>
      <c r="EH130" s="32">
        <f t="shared" ca="1" si="79"/>
        <v>0</v>
      </c>
      <c r="EI130" s="32">
        <f t="shared" ca="1" si="79"/>
        <v>0</v>
      </c>
      <c r="EJ130" s="32">
        <f t="shared" ca="1" si="76"/>
        <v>0</v>
      </c>
      <c r="EK130" s="32">
        <f t="shared" ca="1" si="76"/>
        <v>0</v>
      </c>
      <c r="EL130" s="32">
        <f t="shared" ca="1" si="76"/>
        <v>0</v>
      </c>
      <c r="EM130" s="32">
        <f t="shared" ca="1" si="60"/>
        <v>0</v>
      </c>
      <c r="EN130" s="32">
        <f t="shared" ca="1" si="60"/>
        <v>0</v>
      </c>
      <c r="EO130" s="32">
        <f t="shared" ca="1" si="60"/>
        <v>0</v>
      </c>
      <c r="EP130" s="32">
        <f t="shared" ca="1" si="60"/>
        <v>0</v>
      </c>
      <c r="EQ130" s="32">
        <f t="shared" ca="1" si="60"/>
        <v>0</v>
      </c>
      <c r="ER130" s="32">
        <f t="shared" ca="1" si="60"/>
        <v>0</v>
      </c>
    </row>
    <row r="131" spans="1:148" x14ac:dyDescent="0.25">
      <c r="A131" t="s">
        <v>438</v>
      </c>
      <c r="B131" s="1" t="s">
        <v>65</v>
      </c>
      <c r="C131" t="str">
        <f t="shared" ca="1" si="52"/>
        <v>TAB1</v>
      </c>
      <c r="D131" t="str">
        <f t="shared" ca="1" si="53"/>
        <v>Taber Wind Facility</v>
      </c>
      <c r="E131" s="51">
        <v>19536.287853400001</v>
      </c>
      <c r="F131" s="51">
        <v>11320.075439</v>
      </c>
      <c r="G131" s="51">
        <v>26076.624493700001</v>
      </c>
      <c r="H131" s="51">
        <v>26428.1351215</v>
      </c>
      <c r="I131" s="51">
        <v>15780.2108988</v>
      </c>
      <c r="J131" s="51">
        <v>14964.6087173</v>
      </c>
      <c r="K131" s="51">
        <v>11816.137416699999</v>
      </c>
      <c r="L131" s="51">
        <v>11062.388598199999</v>
      </c>
      <c r="M131" s="51">
        <v>13637.4884551</v>
      </c>
      <c r="N131" s="51">
        <v>18176.373909599999</v>
      </c>
      <c r="O131" s="51">
        <v>18062.931992500002</v>
      </c>
      <c r="P131" s="51">
        <v>23519.3410773</v>
      </c>
      <c r="Q131" s="32">
        <v>767406.11</v>
      </c>
      <c r="R131" s="32">
        <v>461214.45</v>
      </c>
      <c r="S131" s="32">
        <v>761906.24</v>
      </c>
      <c r="T131" s="32">
        <v>1243109.68</v>
      </c>
      <c r="U131" s="32">
        <v>989575.81</v>
      </c>
      <c r="V131" s="32">
        <v>571568.79</v>
      </c>
      <c r="W131" s="32">
        <v>360019.34</v>
      </c>
      <c r="X131" s="32">
        <v>382911.19</v>
      </c>
      <c r="Y131" s="32">
        <v>344809.34</v>
      </c>
      <c r="Z131" s="32">
        <v>510279.07</v>
      </c>
      <c r="AA131" s="32">
        <v>598855.23</v>
      </c>
      <c r="AB131" s="32">
        <v>1217878.95</v>
      </c>
      <c r="AC131" s="2">
        <v>-0.1</v>
      </c>
      <c r="AD131" s="2">
        <v>-0.1</v>
      </c>
      <c r="AE131" s="2">
        <v>-0.1</v>
      </c>
      <c r="AF131" s="2">
        <v>-0.1</v>
      </c>
      <c r="AG131" s="2">
        <v>-0.1</v>
      </c>
      <c r="AH131" s="2">
        <v>-0.1</v>
      </c>
      <c r="AI131" s="2">
        <v>-0.1</v>
      </c>
      <c r="AJ131" s="2">
        <v>-0.1</v>
      </c>
      <c r="AK131" s="2">
        <v>-0.1</v>
      </c>
      <c r="AL131" s="2">
        <v>-0.1</v>
      </c>
      <c r="AM131" s="2">
        <v>-0.1</v>
      </c>
      <c r="AN131" s="2">
        <v>-0.1</v>
      </c>
      <c r="AO131" s="33">
        <v>-767.41</v>
      </c>
      <c r="AP131" s="33">
        <v>-461.21</v>
      </c>
      <c r="AQ131" s="33">
        <v>-761.91</v>
      </c>
      <c r="AR131" s="33">
        <v>-1243.1099999999999</v>
      </c>
      <c r="AS131" s="33">
        <v>-989.58</v>
      </c>
      <c r="AT131" s="33">
        <v>-571.57000000000005</v>
      </c>
      <c r="AU131" s="33">
        <v>-360.02</v>
      </c>
      <c r="AV131" s="33">
        <v>-382.91</v>
      </c>
      <c r="AW131" s="33">
        <v>-344.81</v>
      </c>
      <c r="AX131" s="33">
        <v>-510.28</v>
      </c>
      <c r="AY131" s="33">
        <v>-598.86</v>
      </c>
      <c r="AZ131" s="33">
        <v>-1217.8800000000001</v>
      </c>
      <c r="BA131" s="31">
        <f t="shared" si="65"/>
        <v>-1151.1099999999999</v>
      </c>
      <c r="BB131" s="31">
        <f t="shared" si="65"/>
        <v>-691.82</v>
      </c>
      <c r="BC131" s="31">
        <f t="shared" si="65"/>
        <v>-1142.8599999999999</v>
      </c>
      <c r="BD131" s="31">
        <f t="shared" si="63"/>
        <v>-994.49</v>
      </c>
      <c r="BE131" s="31">
        <f t="shared" si="63"/>
        <v>-791.66</v>
      </c>
      <c r="BF131" s="31">
        <f t="shared" si="63"/>
        <v>-457.26</v>
      </c>
      <c r="BG131" s="31">
        <f t="shared" si="63"/>
        <v>1368.07</v>
      </c>
      <c r="BH131" s="31">
        <f t="shared" si="63"/>
        <v>1455.06</v>
      </c>
      <c r="BI131" s="31">
        <f t="shared" si="63"/>
        <v>1310.28</v>
      </c>
      <c r="BJ131" s="31">
        <f t="shared" si="69"/>
        <v>2449.34</v>
      </c>
      <c r="BK131" s="31">
        <f t="shared" si="69"/>
        <v>2874.51</v>
      </c>
      <c r="BL131" s="31">
        <f t="shared" si="69"/>
        <v>5845.82</v>
      </c>
      <c r="BM131" s="6">
        <f t="shared" ca="1" si="80"/>
        <v>-5.8900000000000001E-2</v>
      </c>
      <c r="BN131" s="6">
        <f t="shared" ca="1" si="80"/>
        <v>-5.8900000000000001E-2</v>
      </c>
      <c r="BO131" s="6">
        <f t="shared" ca="1" si="80"/>
        <v>-5.8900000000000001E-2</v>
      </c>
      <c r="BP131" s="6">
        <f t="shared" ca="1" si="80"/>
        <v>-5.8900000000000001E-2</v>
      </c>
      <c r="BQ131" s="6">
        <f t="shared" ca="1" si="80"/>
        <v>-5.8900000000000001E-2</v>
      </c>
      <c r="BR131" s="6">
        <f t="shared" ca="1" si="80"/>
        <v>-5.8900000000000001E-2</v>
      </c>
      <c r="BS131" s="6">
        <f t="shared" ca="1" si="80"/>
        <v>-5.8900000000000001E-2</v>
      </c>
      <c r="BT131" s="6">
        <f t="shared" ca="1" si="80"/>
        <v>-5.8900000000000001E-2</v>
      </c>
      <c r="BU131" s="6">
        <f t="shared" ca="1" si="80"/>
        <v>-5.8900000000000001E-2</v>
      </c>
      <c r="BV131" s="6">
        <f t="shared" ca="1" si="80"/>
        <v>-5.8900000000000001E-2</v>
      </c>
      <c r="BW131" s="6">
        <f t="shared" ca="1" si="80"/>
        <v>-5.8900000000000001E-2</v>
      </c>
      <c r="BX131" s="6">
        <f t="shared" ca="1" si="80"/>
        <v>-5.8900000000000001E-2</v>
      </c>
      <c r="BY131" s="31">
        <f t="shared" ca="1" si="72"/>
        <v>-45200.22</v>
      </c>
      <c r="BZ131" s="31">
        <f t="shared" ca="1" si="72"/>
        <v>-27165.53</v>
      </c>
      <c r="CA131" s="31">
        <f t="shared" ca="1" si="72"/>
        <v>-44876.28</v>
      </c>
      <c r="CB131" s="31">
        <f t="shared" ca="1" si="70"/>
        <v>-73219.16</v>
      </c>
      <c r="CC131" s="31">
        <f t="shared" ca="1" si="70"/>
        <v>-58286.02</v>
      </c>
      <c r="CD131" s="31">
        <f t="shared" ca="1" si="70"/>
        <v>-33665.4</v>
      </c>
      <c r="CE131" s="31">
        <f t="shared" ca="1" si="70"/>
        <v>-21205.14</v>
      </c>
      <c r="CF131" s="31">
        <f t="shared" ca="1" si="70"/>
        <v>-22553.47</v>
      </c>
      <c r="CG131" s="31">
        <f t="shared" ca="1" si="70"/>
        <v>-20309.27</v>
      </c>
      <c r="CH131" s="31">
        <f t="shared" ca="1" si="70"/>
        <v>-30055.439999999999</v>
      </c>
      <c r="CI131" s="31">
        <f t="shared" ca="1" si="70"/>
        <v>-35272.57</v>
      </c>
      <c r="CJ131" s="31">
        <f t="shared" ca="1" si="70"/>
        <v>-71733.070000000007</v>
      </c>
      <c r="CK131" s="32">
        <f t="shared" ca="1" si="66"/>
        <v>1534.81</v>
      </c>
      <c r="CL131" s="32">
        <f t="shared" ca="1" si="66"/>
        <v>922.43</v>
      </c>
      <c r="CM131" s="32">
        <f t="shared" ca="1" si="66"/>
        <v>1523.81</v>
      </c>
      <c r="CN131" s="32">
        <f t="shared" ca="1" si="66"/>
        <v>2486.2199999999998</v>
      </c>
      <c r="CO131" s="32">
        <f t="shared" ca="1" si="66"/>
        <v>1979.15</v>
      </c>
      <c r="CP131" s="32">
        <f t="shared" ca="1" si="66"/>
        <v>1143.1400000000001</v>
      </c>
      <c r="CQ131" s="32">
        <f t="shared" ca="1" si="66"/>
        <v>720.04</v>
      </c>
      <c r="CR131" s="32">
        <f t="shared" ca="1" si="66"/>
        <v>765.82</v>
      </c>
      <c r="CS131" s="32">
        <f t="shared" ca="1" si="66"/>
        <v>689.62</v>
      </c>
      <c r="CT131" s="32">
        <f t="shared" ca="1" si="71"/>
        <v>1020.56</v>
      </c>
      <c r="CU131" s="32">
        <f t="shared" ca="1" si="71"/>
        <v>1197.71</v>
      </c>
      <c r="CV131" s="32">
        <f t="shared" ca="1" si="71"/>
        <v>2435.7600000000002</v>
      </c>
      <c r="CW131" s="31">
        <f t="shared" ca="1" si="62"/>
        <v>-41746.89</v>
      </c>
      <c r="CX131" s="31">
        <f t="shared" ca="1" si="62"/>
        <v>-25090.07</v>
      </c>
      <c r="CY131" s="31">
        <f t="shared" ca="1" si="62"/>
        <v>-41447.699999999997</v>
      </c>
      <c r="CZ131" s="31">
        <f t="shared" ca="1" si="62"/>
        <v>-68495.34</v>
      </c>
      <c r="DA131" s="31">
        <f t="shared" ca="1" si="62"/>
        <v>-54525.62999999999</v>
      </c>
      <c r="DB131" s="31">
        <f t="shared" ca="1" si="62"/>
        <v>-31493.430000000004</v>
      </c>
      <c r="DC131" s="31">
        <f t="shared" ref="DC131:DE142" ca="1" si="81">CE131+CQ131-AU131-BG131</f>
        <v>-21493.149999999998</v>
      </c>
      <c r="DD131" s="31">
        <f t="shared" ca="1" si="81"/>
        <v>-22859.800000000003</v>
      </c>
      <c r="DE131" s="31">
        <f t="shared" ca="1" si="81"/>
        <v>-20585.12</v>
      </c>
      <c r="DF131" s="31">
        <f t="shared" ca="1" si="73"/>
        <v>-30973.94</v>
      </c>
      <c r="DG131" s="31">
        <f t="shared" ca="1" si="73"/>
        <v>-36350.51</v>
      </c>
      <c r="DH131" s="31">
        <f t="shared" ca="1" si="73"/>
        <v>-73925.25</v>
      </c>
      <c r="DI131" s="32">
        <f t="shared" ca="1" si="77"/>
        <v>-2087.34</v>
      </c>
      <c r="DJ131" s="32">
        <f t="shared" ca="1" si="77"/>
        <v>-1254.5</v>
      </c>
      <c r="DK131" s="32">
        <f t="shared" ca="1" si="77"/>
        <v>-2072.39</v>
      </c>
      <c r="DL131" s="32">
        <f t="shared" ca="1" si="74"/>
        <v>-3424.77</v>
      </c>
      <c r="DM131" s="32">
        <f t="shared" ca="1" si="74"/>
        <v>-2726.28</v>
      </c>
      <c r="DN131" s="32">
        <f t="shared" ca="1" si="74"/>
        <v>-1574.67</v>
      </c>
      <c r="DO131" s="32">
        <f t="shared" ca="1" si="58"/>
        <v>-1074.6600000000001</v>
      </c>
      <c r="DP131" s="32">
        <f t="shared" ca="1" si="58"/>
        <v>-1142.99</v>
      </c>
      <c r="DQ131" s="32">
        <f t="shared" ca="1" si="58"/>
        <v>-1029.26</v>
      </c>
      <c r="DR131" s="32">
        <f t="shared" ca="1" si="58"/>
        <v>-1548.7</v>
      </c>
      <c r="DS131" s="32">
        <f t="shared" ca="1" si="58"/>
        <v>-1817.53</v>
      </c>
      <c r="DT131" s="32">
        <f t="shared" ca="1" si="58"/>
        <v>-3696.26</v>
      </c>
      <c r="DU131" s="31">
        <f t="shared" ca="1" si="78"/>
        <v>-12351.6</v>
      </c>
      <c r="DV131" s="31">
        <f t="shared" ca="1" si="78"/>
        <v>-7380.75</v>
      </c>
      <c r="DW131" s="31">
        <f t="shared" ca="1" si="78"/>
        <v>-12129.09</v>
      </c>
      <c r="DX131" s="31">
        <f t="shared" ca="1" si="75"/>
        <v>-19927.849999999999</v>
      </c>
      <c r="DY131" s="31">
        <f t="shared" ca="1" si="75"/>
        <v>-15773.91</v>
      </c>
      <c r="DZ131" s="31">
        <f t="shared" ca="1" si="75"/>
        <v>-9057.35</v>
      </c>
      <c r="EA131" s="31">
        <f t="shared" ca="1" si="59"/>
        <v>-6141.57</v>
      </c>
      <c r="EB131" s="31">
        <f t="shared" ca="1" si="59"/>
        <v>-6483.55</v>
      </c>
      <c r="EC131" s="31">
        <f t="shared" ca="1" si="59"/>
        <v>-5794.69</v>
      </c>
      <c r="ED131" s="31">
        <f t="shared" ca="1" si="59"/>
        <v>-8649.1200000000008</v>
      </c>
      <c r="EE131" s="31">
        <f t="shared" ca="1" si="59"/>
        <v>-10065.57</v>
      </c>
      <c r="EF131" s="31">
        <f t="shared" ca="1" si="59"/>
        <v>-20303.04</v>
      </c>
      <c r="EG131" s="32">
        <f t="shared" ca="1" si="79"/>
        <v>-56185.829999999994</v>
      </c>
      <c r="EH131" s="32">
        <f t="shared" ca="1" si="79"/>
        <v>-33725.32</v>
      </c>
      <c r="EI131" s="32">
        <f t="shared" ca="1" si="79"/>
        <v>-55649.179999999993</v>
      </c>
      <c r="EJ131" s="32">
        <f t="shared" ca="1" si="76"/>
        <v>-91847.959999999992</v>
      </c>
      <c r="EK131" s="32">
        <f t="shared" ca="1" si="76"/>
        <v>-73025.819999999992</v>
      </c>
      <c r="EL131" s="32">
        <f t="shared" ca="1" si="76"/>
        <v>-42125.450000000004</v>
      </c>
      <c r="EM131" s="32">
        <f t="shared" ca="1" si="60"/>
        <v>-28709.379999999997</v>
      </c>
      <c r="EN131" s="32">
        <f t="shared" ca="1" si="60"/>
        <v>-30486.340000000004</v>
      </c>
      <c r="EO131" s="32">
        <f t="shared" ca="1" si="60"/>
        <v>-27409.069999999996</v>
      </c>
      <c r="EP131" s="32">
        <f t="shared" ca="1" si="60"/>
        <v>-41171.760000000002</v>
      </c>
      <c r="EQ131" s="32">
        <f t="shared" ca="1" si="60"/>
        <v>-48233.61</v>
      </c>
      <c r="ER131" s="32">
        <f t="shared" ca="1" si="60"/>
        <v>-97924.549999999988</v>
      </c>
    </row>
    <row r="132" spans="1:148" x14ac:dyDescent="0.25">
      <c r="A132" t="s">
        <v>515</v>
      </c>
      <c r="B132" s="1" t="s">
        <v>118</v>
      </c>
      <c r="C132" t="str">
        <f t="shared" ca="1" si="52"/>
        <v>TAY1</v>
      </c>
      <c r="D132" t="str">
        <f t="shared" ca="1" si="53"/>
        <v>Taylor Hydro Facility</v>
      </c>
      <c r="E132" s="51">
        <v>0</v>
      </c>
      <c r="F132" s="51">
        <v>0</v>
      </c>
      <c r="G132" s="51">
        <v>0</v>
      </c>
      <c r="H132" s="51">
        <v>0</v>
      </c>
      <c r="I132" s="51">
        <v>2181.5790000000002</v>
      </c>
      <c r="J132" s="51">
        <v>1679.7092</v>
      </c>
      <c r="K132" s="51">
        <v>5092.9269999999997</v>
      </c>
      <c r="L132" s="51">
        <v>6698.5079999999998</v>
      </c>
      <c r="M132" s="51">
        <v>5277.098</v>
      </c>
      <c r="N132" s="51">
        <v>1331.3893</v>
      </c>
      <c r="O132" s="51">
        <v>0</v>
      </c>
      <c r="P132" s="51">
        <v>0</v>
      </c>
      <c r="Q132" s="32">
        <v>0</v>
      </c>
      <c r="R132" s="32">
        <v>0</v>
      </c>
      <c r="S132" s="32">
        <v>0</v>
      </c>
      <c r="T132" s="32">
        <v>0</v>
      </c>
      <c r="U132" s="32">
        <v>316183.03999999998</v>
      </c>
      <c r="V132" s="32">
        <v>69047.08</v>
      </c>
      <c r="W132" s="32">
        <v>221895.74</v>
      </c>
      <c r="X132" s="32">
        <v>256549.27</v>
      </c>
      <c r="Y132" s="32">
        <v>149986.9</v>
      </c>
      <c r="Z132" s="32">
        <v>42440.36</v>
      </c>
      <c r="AA132" s="32">
        <v>0</v>
      </c>
      <c r="AB132" s="32">
        <v>0</v>
      </c>
      <c r="AC132" s="2">
        <v>1.68</v>
      </c>
      <c r="AD132" s="2">
        <v>1.68</v>
      </c>
      <c r="AE132" s="2">
        <v>1.68</v>
      </c>
      <c r="AF132" s="2">
        <v>1.68</v>
      </c>
      <c r="AG132" s="2">
        <v>1.68</v>
      </c>
      <c r="AH132" s="2">
        <v>1.68</v>
      </c>
      <c r="AI132" s="2">
        <v>1.68</v>
      </c>
      <c r="AJ132" s="2">
        <v>1.68</v>
      </c>
      <c r="AK132" s="2">
        <v>1.68</v>
      </c>
      <c r="AL132" s="2">
        <v>1.68</v>
      </c>
      <c r="AM132" s="2">
        <v>1.68</v>
      </c>
      <c r="AN132" s="2">
        <v>1.68</v>
      </c>
      <c r="AO132" s="33">
        <v>0</v>
      </c>
      <c r="AP132" s="33">
        <v>0</v>
      </c>
      <c r="AQ132" s="33">
        <v>0</v>
      </c>
      <c r="AR132" s="33">
        <v>0</v>
      </c>
      <c r="AS132" s="33">
        <v>5311.88</v>
      </c>
      <c r="AT132" s="33">
        <v>1159.99</v>
      </c>
      <c r="AU132" s="33">
        <v>3727.85</v>
      </c>
      <c r="AV132" s="33">
        <v>4310.03</v>
      </c>
      <c r="AW132" s="33">
        <v>2519.7800000000002</v>
      </c>
      <c r="AX132" s="33">
        <v>713</v>
      </c>
      <c r="AY132" s="33">
        <v>0</v>
      </c>
      <c r="AZ132" s="33">
        <v>0</v>
      </c>
      <c r="BA132" s="31">
        <f t="shared" si="65"/>
        <v>0</v>
      </c>
      <c r="BB132" s="31">
        <f t="shared" si="65"/>
        <v>0</v>
      </c>
      <c r="BC132" s="31">
        <f t="shared" si="65"/>
        <v>0</v>
      </c>
      <c r="BD132" s="31">
        <f t="shared" si="63"/>
        <v>0</v>
      </c>
      <c r="BE132" s="31">
        <f t="shared" si="63"/>
        <v>-252.95</v>
      </c>
      <c r="BF132" s="31">
        <f t="shared" si="63"/>
        <v>-55.24</v>
      </c>
      <c r="BG132" s="31">
        <f t="shared" si="63"/>
        <v>843.2</v>
      </c>
      <c r="BH132" s="31">
        <f t="shared" si="63"/>
        <v>974.89</v>
      </c>
      <c r="BI132" s="31">
        <f t="shared" si="63"/>
        <v>569.95000000000005</v>
      </c>
      <c r="BJ132" s="31">
        <f t="shared" si="69"/>
        <v>203.71</v>
      </c>
      <c r="BK132" s="31">
        <f t="shared" si="69"/>
        <v>0</v>
      </c>
      <c r="BL132" s="31">
        <f t="shared" si="69"/>
        <v>0</v>
      </c>
      <c r="BM132" s="6">
        <f t="shared" ca="1" si="80"/>
        <v>-2.1700000000000001E-2</v>
      </c>
      <c r="BN132" s="6">
        <f t="shared" ca="1" si="80"/>
        <v>-2.1700000000000001E-2</v>
      </c>
      <c r="BO132" s="6">
        <f t="shared" ca="1" si="80"/>
        <v>-2.1700000000000001E-2</v>
      </c>
      <c r="BP132" s="6">
        <f t="shared" ca="1" si="80"/>
        <v>-2.1700000000000001E-2</v>
      </c>
      <c r="BQ132" s="6">
        <f t="shared" ca="1" si="80"/>
        <v>-2.1700000000000001E-2</v>
      </c>
      <c r="BR132" s="6">
        <f t="shared" ca="1" si="80"/>
        <v>-2.1700000000000001E-2</v>
      </c>
      <c r="BS132" s="6">
        <f t="shared" ca="1" si="80"/>
        <v>-2.1700000000000001E-2</v>
      </c>
      <c r="BT132" s="6">
        <f t="shared" ca="1" si="80"/>
        <v>-2.1700000000000001E-2</v>
      </c>
      <c r="BU132" s="6">
        <f t="shared" ca="1" si="80"/>
        <v>-2.1700000000000001E-2</v>
      </c>
      <c r="BV132" s="6">
        <f t="shared" ca="1" si="80"/>
        <v>-2.1700000000000001E-2</v>
      </c>
      <c r="BW132" s="6">
        <f t="shared" ca="1" si="80"/>
        <v>-2.1700000000000001E-2</v>
      </c>
      <c r="BX132" s="6">
        <f t="shared" ca="1" si="80"/>
        <v>-2.1700000000000001E-2</v>
      </c>
      <c r="BY132" s="31">
        <f t="shared" ca="1" si="72"/>
        <v>0</v>
      </c>
      <c r="BZ132" s="31">
        <f t="shared" ca="1" si="72"/>
        <v>0</v>
      </c>
      <c r="CA132" s="31">
        <f t="shared" ca="1" si="72"/>
        <v>0</v>
      </c>
      <c r="CB132" s="31">
        <f t="shared" ca="1" si="70"/>
        <v>0</v>
      </c>
      <c r="CC132" s="31">
        <f t="shared" ca="1" si="70"/>
        <v>-6861.17</v>
      </c>
      <c r="CD132" s="31">
        <f t="shared" ca="1" si="70"/>
        <v>-1498.32</v>
      </c>
      <c r="CE132" s="31">
        <f t="shared" ca="1" si="70"/>
        <v>-4815.1400000000003</v>
      </c>
      <c r="CF132" s="31">
        <f t="shared" ca="1" si="70"/>
        <v>-5567.12</v>
      </c>
      <c r="CG132" s="31">
        <f t="shared" ca="1" si="70"/>
        <v>-3254.72</v>
      </c>
      <c r="CH132" s="31">
        <f t="shared" ca="1" si="70"/>
        <v>-920.96</v>
      </c>
      <c r="CI132" s="31">
        <f t="shared" ca="1" si="70"/>
        <v>0</v>
      </c>
      <c r="CJ132" s="31">
        <f t="shared" ca="1" si="70"/>
        <v>0</v>
      </c>
      <c r="CK132" s="32">
        <f t="shared" ref="CK132:CS142" ca="1" si="82">ROUND(Q132*$CV$3,2)</f>
        <v>0</v>
      </c>
      <c r="CL132" s="32">
        <f t="shared" ca="1" si="82"/>
        <v>0</v>
      </c>
      <c r="CM132" s="32">
        <f t="shared" ca="1" si="82"/>
        <v>0</v>
      </c>
      <c r="CN132" s="32">
        <f t="shared" ca="1" si="82"/>
        <v>0</v>
      </c>
      <c r="CO132" s="32">
        <f t="shared" ca="1" si="82"/>
        <v>632.37</v>
      </c>
      <c r="CP132" s="32">
        <f t="shared" ca="1" si="82"/>
        <v>138.09</v>
      </c>
      <c r="CQ132" s="32">
        <f t="shared" ca="1" si="82"/>
        <v>443.79</v>
      </c>
      <c r="CR132" s="32">
        <f t="shared" ca="1" si="82"/>
        <v>513.1</v>
      </c>
      <c r="CS132" s="32">
        <f t="shared" ca="1" si="82"/>
        <v>299.97000000000003</v>
      </c>
      <c r="CT132" s="32">
        <f t="shared" ca="1" si="71"/>
        <v>84.88</v>
      </c>
      <c r="CU132" s="32">
        <f t="shared" ca="1" si="71"/>
        <v>0</v>
      </c>
      <c r="CV132" s="32">
        <f t="shared" ca="1" si="71"/>
        <v>0</v>
      </c>
      <c r="CW132" s="31">
        <f t="shared" ref="CW132:DB142" ca="1" si="83">BY132+CK132-AO132-BA132</f>
        <v>0</v>
      </c>
      <c r="CX132" s="31">
        <f t="shared" ca="1" si="83"/>
        <v>0</v>
      </c>
      <c r="CY132" s="31">
        <f t="shared" ca="1" si="83"/>
        <v>0</v>
      </c>
      <c r="CZ132" s="31">
        <f t="shared" ca="1" si="83"/>
        <v>0</v>
      </c>
      <c r="DA132" s="31">
        <f t="shared" ca="1" si="83"/>
        <v>-11287.73</v>
      </c>
      <c r="DB132" s="31">
        <f t="shared" ca="1" si="83"/>
        <v>-2464.9800000000005</v>
      </c>
      <c r="DC132" s="31">
        <f t="shared" ca="1" si="81"/>
        <v>-8942.4000000000015</v>
      </c>
      <c r="DD132" s="31">
        <f t="shared" ca="1" si="81"/>
        <v>-10338.939999999999</v>
      </c>
      <c r="DE132" s="31">
        <f t="shared" ca="1" si="81"/>
        <v>-6044.4800000000005</v>
      </c>
      <c r="DF132" s="31">
        <f t="shared" ca="1" si="73"/>
        <v>-1752.79</v>
      </c>
      <c r="DG132" s="31">
        <f t="shared" ca="1" si="73"/>
        <v>0</v>
      </c>
      <c r="DH132" s="31">
        <f t="shared" ca="1" si="73"/>
        <v>0</v>
      </c>
      <c r="DI132" s="32">
        <f t="shared" ca="1" si="77"/>
        <v>0</v>
      </c>
      <c r="DJ132" s="32">
        <f t="shared" ca="1" si="77"/>
        <v>0</v>
      </c>
      <c r="DK132" s="32">
        <f t="shared" ca="1" si="77"/>
        <v>0</v>
      </c>
      <c r="DL132" s="32">
        <f t="shared" ca="1" si="74"/>
        <v>0</v>
      </c>
      <c r="DM132" s="32">
        <f t="shared" ca="1" si="74"/>
        <v>-564.39</v>
      </c>
      <c r="DN132" s="32">
        <f t="shared" ca="1" si="74"/>
        <v>-123.25</v>
      </c>
      <c r="DO132" s="32">
        <f t="shared" ca="1" si="58"/>
        <v>-447.12</v>
      </c>
      <c r="DP132" s="32">
        <f t="shared" ca="1" si="58"/>
        <v>-516.95000000000005</v>
      </c>
      <c r="DQ132" s="32">
        <f t="shared" ca="1" si="58"/>
        <v>-302.22000000000003</v>
      </c>
      <c r="DR132" s="32">
        <f t="shared" ref="DR132:DT142" ca="1" si="84">ROUND(DF132*5%,2)</f>
        <v>-87.64</v>
      </c>
      <c r="DS132" s="32">
        <f t="shared" ca="1" si="84"/>
        <v>0</v>
      </c>
      <c r="DT132" s="32">
        <f t="shared" ca="1" si="84"/>
        <v>0</v>
      </c>
      <c r="DU132" s="31">
        <f t="shared" ca="1" si="78"/>
        <v>0</v>
      </c>
      <c r="DV132" s="31">
        <f t="shared" ca="1" si="78"/>
        <v>0</v>
      </c>
      <c r="DW132" s="31">
        <f t="shared" ca="1" si="78"/>
        <v>0</v>
      </c>
      <c r="DX132" s="31">
        <f t="shared" ca="1" si="75"/>
        <v>0</v>
      </c>
      <c r="DY132" s="31">
        <f t="shared" ca="1" si="75"/>
        <v>-3265.47</v>
      </c>
      <c r="DZ132" s="31">
        <f t="shared" ca="1" si="75"/>
        <v>-708.92</v>
      </c>
      <c r="EA132" s="31">
        <f t="shared" ca="1" si="59"/>
        <v>-2555.25</v>
      </c>
      <c r="EB132" s="31">
        <f t="shared" ca="1" si="59"/>
        <v>-2932.35</v>
      </c>
      <c r="EC132" s="31">
        <f t="shared" ca="1" si="59"/>
        <v>-1701.51</v>
      </c>
      <c r="ED132" s="31">
        <f t="shared" ref="ED132:EF142" ca="1" si="85">ROUND(DF132*ED$3,2)</f>
        <v>-489.45</v>
      </c>
      <c r="EE132" s="31">
        <f t="shared" ca="1" si="85"/>
        <v>0</v>
      </c>
      <c r="EF132" s="31">
        <f t="shared" ca="1" si="85"/>
        <v>0</v>
      </c>
      <c r="EG132" s="32">
        <f t="shared" ca="1" si="79"/>
        <v>0</v>
      </c>
      <c r="EH132" s="32">
        <f t="shared" ca="1" si="79"/>
        <v>0</v>
      </c>
      <c r="EI132" s="32">
        <f t="shared" ca="1" si="79"/>
        <v>0</v>
      </c>
      <c r="EJ132" s="32">
        <f t="shared" ca="1" si="76"/>
        <v>0</v>
      </c>
      <c r="EK132" s="32">
        <f t="shared" ca="1" si="76"/>
        <v>-15117.589999999998</v>
      </c>
      <c r="EL132" s="32">
        <f t="shared" ca="1" si="76"/>
        <v>-3297.1500000000005</v>
      </c>
      <c r="EM132" s="32">
        <f t="shared" ca="1" si="60"/>
        <v>-11944.770000000002</v>
      </c>
      <c r="EN132" s="32">
        <f t="shared" ca="1" si="60"/>
        <v>-13788.24</v>
      </c>
      <c r="EO132" s="32">
        <f t="shared" ca="1" si="60"/>
        <v>-8048.2100000000009</v>
      </c>
      <c r="EP132" s="32">
        <f t="shared" ref="EP132:ER142" ca="1" si="86">DF132+DR132+ED132</f>
        <v>-2329.88</v>
      </c>
      <c r="EQ132" s="32">
        <f t="shared" ca="1" si="86"/>
        <v>0</v>
      </c>
      <c r="ER132" s="32">
        <f t="shared" ca="1" si="86"/>
        <v>0</v>
      </c>
    </row>
    <row r="133" spans="1:148" x14ac:dyDescent="0.25">
      <c r="A133" t="s">
        <v>515</v>
      </c>
      <c r="B133" s="1" t="s">
        <v>303</v>
      </c>
      <c r="C133" t="str">
        <f t="shared" ref="C133:C142" ca="1" si="87">VLOOKUP($B133,LocationLookup,2,FALSE)</f>
        <v>TAY2</v>
      </c>
      <c r="D133" t="str">
        <f t="shared" ref="D133:D142" ca="1" si="88">VLOOKUP($C133,LossFactorLookup,2,FALSE)</f>
        <v>Taylor Wind Facility</v>
      </c>
      <c r="E133" s="51">
        <v>526.54169999999999</v>
      </c>
      <c r="F133" s="51">
        <v>437.81540000000001</v>
      </c>
      <c r="G133" s="51">
        <v>598.27329999999995</v>
      </c>
      <c r="H133" s="51">
        <v>641.33659999999998</v>
      </c>
      <c r="I133" s="51">
        <v>401.61180000000002</v>
      </c>
      <c r="J133" s="51">
        <v>388.63060000000002</v>
      </c>
      <c r="K133" s="51">
        <v>350.40280000000001</v>
      </c>
      <c r="L133" s="51">
        <v>253.22489999999999</v>
      </c>
      <c r="M133" s="51">
        <v>272.94189999999998</v>
      </c>
      <c r="N133" s="51">
        <v>346.86110000000002</v>
      </c>
      <c r="O133" s="51">
        <v>549.04110000000003</v>
      </c>
      <c r="P133" s="51">
        <v>481.34800000000001</v>
      </c>
      <c r="Q133" s="32">
        <v>21774.240000000002</v>
      </c>
      <c r="R133" s="32">
        <v>19211.669999999998</v>
      </c>
      <c r="S133" s="32">
        <v>16875.07</v>
      </c>
      <c r="T133" s="32">
        <v>26088.400000000001</v>
      </c>
      <c r="U133" s="32">
        <v>29596.11</v>
      </c>
      <c r="V133" s="32">
        <v>15593.65</v>
      </c>
      <c r="W133" s="32">
        <v>11023.58</v>
      </c>
      <c r="X133" s="32">
        <v>9498.16</v>
      </c>
      <c r="Y133" s="32">
        <v>7091.26</v>
      </c>
      <c r="Z133" s="32">
        <v>10699.77</v>
      </c>
      <c r="AA133" s="32">
        <v>16584.09</v>
      </c>
      <c r="AB133" s="32">
        <v>29853.45</v>
      </c>
      <c r="AC133" s="2">
        <v>1.68</v>
      </c>
      <c r="AD133" s="2">
        <v>1.68</v>
      </c>
      <c r="AE133" s="2">
        <v>1.68</v>
      </c>
      <c r="AF133" s="2">
        <v>1.68</v>
      </c>
      <c r="AG133" s="2">
        <v>1.68</v>
      </c>
      <c r="AH133" s="2">
        <v>1.68</v>
      </c>
      <c r="AI133" s="2">
        <v>1.68</v>
      </c>
      <c r="AJ133" s="2">
        <v>1.68</v>
      </c>
      <c r="AK133" s="2">
        <v>1.68</v>
      </c>
      <c r="AL133" s="2">
        <v>1.68</v>
      </c>
      <c r="AM133" s="2">
        <v>1.68</v>
      </c>
      <c r="AN133" s="2">
        <v>1.68</v>
      </c>
      <c r="AO133" s="33">
        <v>365.81</v>
      </c>
      <c r="AP133" s="33">
        <v>322.76</v>
      </c>
      <c r="AQ133" s="33">
        <v>283.5</v>
      </c>
      <c r="AR133" s="33">
        <v>438.29</v>
      </c>
      <c r="AS133" s="33">
        <v>497.21</v>
      </c>
      <c r="AT133" s="33">
        <v>261.97000000000003</v>
      </c>
      <c r="AU133" s="33">
        <v>185.2</v>
      </c>
      <c r="AV133" s="33">
        <v>159.57</v>
      </c>
      <c r="AW133" s="33">
        <v>119.13</v>
      </c>
      <c r="AX133" s="33">
        <v>179.76</v>
      </c>
      <c r="AY133" s="33">
        <v>278.61</v>
      </c>
      <c r="AZ133" s="33">
        <v>501.54</v>
      </c>
      <c r="BA133" s="31">
        <f t="shared" si="65"/>
        <v>-32.659999999999997</v>
      </c>
      <c r="BB133" s="31">
        <f t="shared" si="65"/>
        <v>-28.82</v>
      </c>
      <c r="BC133" s="31">
        <f t="shared" si="65"/>
        <v>-25.31</v>
      </c>
      <c r="BD133" s="31">
        <f t="shared" si="63"/>
        <v>-20.87</v>
      </c>
      <c r="BE133" s="31">
        <f t="shared" si="63"/>
        <v>-23.68</v>
      </c>
      <c r="BF133" s="31">
        <f t="shared" si="63"/>
        <v>-12.47</v>
      </c>
      <c r="BG133" s="31">
        <f t="shared" si="63"/>
        <v>41.89</v>
      </c>
      <c r="BH133" s="31">
        <f t="shared" si="63"/>
        <v>36.090000000000003</v>
      </c>
      <c r="BI133" s="31">
        <f t="shared" si="63"/>
        <v>26.95</v>
      </c>
      <c r="BJ133" s="31">
        <f t="shared" si="69"/>
        <v>51.36</v>
      </c>
      <c r="BK133" s="31">
        <f t="shared" si="69"/>
        <v>79.599999999999994</v>
      </c>
      <c r="BL133" s="31">
        <f t="shared" si="69"/>
        <v>143.30000000000001</v>
      </c>
      <c r="BM133" s="6">
        <f t="shared" ca="1" si="80"/>
        <v>3.5400000000000001E-2</v>
      </c>
      <c r="BN133" s="6">
        <f t="shared" ca="1" si="80"/>
        <v>3.5400000000000001E-2</v>
      </c>
      <c r="BO133" s="6">
        <f t="shared" ca="1" si="80"/>
        <v>3.5400000000000001E-2</v>
      </c>
      <c r="BP133" s="6">
        <f t="shared" ca="1" si="80"/>
        <v>3.5400000000000001E-2</v>
      </c>
      <c r="BQ133" s="6">
        <f t="shared" ca="1" si="80"/>
        <v>3.5400000000000001E-2</v>
      </c>
      <c r="BR133" s="6">
        <f t="shared" ca="1" si="80"/>
        <v>3.5400000000000001E-2</v>
      </c>
      <c r="BS133" s="6">
        <f t="shared" ca="1" si="80"/>
        <v>3.5400000000000001E-2</v>
      </c>
      <c r="BT133" s="6">
        <f t="shared" ca="1" si="80"/>
        <v>3.5400000000000001E-2</v>
      </c>
      <c r="BU133" s="6">
        <f t="shared" ca="1" si="80"/>
        <v>3.5400000000000001E-2</v>
      </c>
      <c r="BV133" s="6">
        <f t="shared" ca="1" si="80"/>
        <v>3.5400000000000001E-2</v>
      </c>
      <c r="BW133" s="6">
        <f t="shared" ca="1" si="80"/>
        <v>3.5400000000000001E-2</v>
      </c>
      <c r="BX133" s="6">
        <f t="shared" ca="1" si="80"/>
        <v>3.5400000000000001E-2</v>
      </c>
      <c r="BY133" s="31">
        <f t="shared" ca="1" si="72"/>
        <v>770.81</v>
      </c>
      <c r="BZ133" s="31">
        <f t="shared" ca="1" si="72"/>
        <v>680.09</v>
      </c>
      <c r="CA133" s="31">
        <f t="shared" ca="1" si="72"/>
        <v>597.38</v>
      </c>
      <c r="CB133" s="31">
        <f t="shared" ca="1" si="70"/>
        <v>923.53</v>
      </c>
      <c r="CC133" s="31">
        <f t="shared" ca="1" si="70"/>
        <v>1047.7</v>
      </c>
      <c r="CD133" s="31">
        <f t="shared" ca="1" si="70"/>
        <v>552.02</v>
      </c>
      <c r="CE133" s="31">
        <f t="shared" ca="1" si="70"/>
        <v>390.23</v>
      </c>
      <c r="CF133" s="31">
        <f t="shared" ca="1" si="70"/>
        <v>336.23</v>
      </c>
      <c r="CG133" s="31">
        <f t="shared" ca="1" si="70"/>
        <v>251.03</v>
      </c>
      <c r="CH133" s="31">
        <f t="shared" ca="1" si="70"/>
        <v>378.77</v>
      </c>
      <c r="CI133" s="31">
        <f t="shared" ca="1" si="70"/>
        <v>587.08000000000004</v>
      </c>
      <c r="CJ133" s="31">
        <f t="shared" ca="1" si="70"/>
        <v>1056.81</v>
      </c>
      <c r="CK133" s="32">
        <f t="shared" ca="1" si="82"/>
        <v>43.55</v>
      </c>
      <c r="CL133" s="32">
        <f t="shared" ca="1" si="82"/>
        <v>38.42</v>
      </c>
      <c r="CM133" s="32">
        <f t="shared" ca="1" si="82"/>
        <v>33.75</v>
      </c>
      <c r="CN133" s="32">
        <f t="shared" ca="1" si="82"/>
        <v>52.18</v>
      </c>
      <c r="CO133" s="32">
        <f t="shared" ca="1" si="82"/>
        <v>59.19</v>
      </c>
      <c r="CP133" s="32">
        <f t="shared" ca="1" si="82"/>
        <v>31.19</v>
      </c>
      <c r="CQ133" s="32">
        <f t="shared" ca="1" si="82"/>
        <v>22.05</v>
      </c>
      <c r="CR133" s="32">
        <f t="shared" ca="1" si="82"/>
        <v>19</v>
      </c>
      <c r="CS133" s="32">
        <f t="shared" ca="1" si="82"/>
        <v>14.18</v>
      </c>
      <c r="CT133" s="32">
        <f t="shared" ca="1" si="71"/>
        <v>21.4</v>
      </c>
      <c r="CU133" s="32">
        <f t="shared" ca="1" si="71"/>
        <v>33.17</v>
      </c>
      <c r="CV133" s="32">
        <f t="shared" ca="1" si="71"/>
        <v>59.71</v>
      </c>
      <c r="CW133" s="31">
        <f t="shared" ca="1" si="83"/>
        <v>481.20999999999992</v>
      </c>
      <c r="CX133" s="31">
        <f t="shared" ca="1" si="83"/>
        <v>424.57</v>
      </c>
      <c r="CY133" s="31">
        <f t="shared" ca="1" si="83"/>
        <v>372.94</v>
      </c>
      <c r="CZ133" s="31">
        <f t="shared" ca="1" si="83"/>
        <v>558.28999999999985</v>
      </c>
      <c r="DA133" s="31">
        <f t="shared" ca="1" si="83"/>
        <v>633.36</v>
      </c>
      <c r="DB133" s="31">
        <f t="shared" ca="1" si="83"/>
        <v>333.71000000000004</v>
      </c>
      <c r="DC133" s="31">
        <f t="shared" ca="1" si="81"/>
        <v>185.19000000000005</v>
      </c>
      <c r="DD133" s="31">
        <f t="shared" ca="1" si="81"/>
        <v>159.57000000000002</v>
      </c>
      <c r="DE133" s="31">
        <f t="shared" ca="1" si="81"/>
        <v>119.12999999999998</v>
      </c>
      <c r="DF133" s="31">
        <f t="shared" ca="1" si="73"/>
        <v>169.04999999999995</v>
      </c>
      <c r="DG133" s="31">
        <f t="shared" ca="1" si="73"/>
        <v>262.03999999999996</v>
      </c>
      <c r="DH133" s="31">
        <f t="shared" ca="1" si="73"/>
        <v>471.68</v>
      </c>
      <c r="DI133" s="32">
        <f t="shared" ca="1" si="77"/>
        <v>24.06</v>
      </c>
      <c r="DJ133" s="32">
        <f t="shared" ca="1" si="77"/>
        <v>21.23</v>
      </c>
      <c r="DK133" s="32">
        <f t="shared" ca="1" si="77"/>
        <v>18.649999999999999</v>
      </c>
      <c r="DL133" s="32">
        <f t="shared" ca="1" si="74"/>
        <v>27.91</v>
      </c>
      <c r="DM133" s="32">
        <f t="shared" ca="1" si="74"/>
        <v>31.67</v>
      </c>
      <c r="DN133" s="32">
        <f t="shared" ca="1" si="74"/>
        <v>16.690000000000001</v>
      </c>
      <c r="DO133" s="32">
        <f t="shared" ca="1" si="74"/>
        <v>9.26</v>
      </c>
      <c r="DP133" s="32">
        <f t="shared" ca="1" si="74"/>
        <v>7.98</v>
      </c>
      <c r="DQ133" s="32">
        <f t="shared" ca="1" si="74"/>
        <v>5.96</v>
      </c>
      <c r="DR133" s="32">
        <f t="shared" ca="1" si="84"/>
        <v>8.4499999999999993</v>
      </c>
      <c r="DS133" s="32">
        <f t="shared" ca="1" si="84"/>
        <v>13.1</v>
      </c>
      <c r="DT133" s="32">
        <f t="shared" ca="1" si="84"/>
        <v>23.58</v>
      </c>
      <c r="DU133" s="31">
        <f t="shared" ca="1" si="78"/>
        <v>142.38</v>
      </c>
      <c r="DV133" s="31">
        <f t="shared" ca="1" si="78"/>
        <v>124.9</v>
      </c>
      <c r="DW133" s="31">
        <f t="shared" ca="1" si="78"/>
        <v>109.14</v>
      </c>
      <c r="DX133" s="31">
        <f t="shared" ca="1" si="75"/>
        <v>162.43</v>
      </c>
      <c r="DY133" s="31">
        <f t="shared" ca="1" si="75"/>
        <v>183.23</v>
      </c>
      <c r="DZ133" s="31">
        <f t="shared" ca="1" si="75"/>
        <v>95.97</v>
      </c>
      <c r="EA133" s="31">
        <f t="shared" ca="1" si="75"/>
        <v>52.92</v>
      </c>
      <c r="EB133" s="31">
        <f t="shared" ca="1" si="75"/>
        <v>45.26</v>
      </c>
      <c r="EC133" s="31">
        <f t="shared" ca="1" si="75"/>
        <v>33.53</v>
      </c>
      <c r="ED133" s="31">
        <f t="shared" ca="1" si="85"/>
        <v>47.21</v>
      </c>
      <c r="EE133" s="31">
        <f t="shared" ca="1" si="85"/>
        <v>72.56</v>
      </c>
      <c r="EF133" s="31">
        <f t="shared" ca="1" si="85"/>
        <v>129.54</v>
      </c>
      <c r="EG133" s="32">
        <f t="shared" ca="1" si="79"/>
        <v>647.64999999999986</v>
      </c>
      <c r="EH133" s="32">
        <f t="shared" ca="1" si="79"/>
        <v>570.70000000000005</v>
      </c>
      <c r="EI133" s="32">
        <f t="shared" ca="1" si="79"/>
        <v>500.72999999999996</v>
      </c>
      <c r="EJ133" s="32">
        <f t="shared" ca="1" si="76"/>
        <v>748.62999999999988</v>
      </c>
      <c r="EK133" s="32">
        <f t="shared" ca="1" si="76"/>
        <v>848.26</v>
      </c>
      <c r="EL133" s="32">
        <f t="shared" ca="1" si="76"/>
        <v>446.37</v>
      </c>
      <c r="EM133" s="32">
        <f t="shared" ca="1" si="76"/>
        <v>247.37000000000006</v>
      </c>
      <c r="EN133" s="32">
        <f t="shared" ca="1" si="76"/>
        <v>212.81</v>
      </c>
      <c r="EO133" s="32">
        <f t="shared" ca="1" si="76"/>
        <v>158.61999999999998</v>
      </c>
      <c r="EP133" s="32">
        <f t="shared" ca="1" si="86"/>
        <v>224.70999999999995</v>
      </c>
      <c r="EQ133" s="32">
        <f t="shared" ca="1" si="86"/>
        <v>347.7</v>
      </c>
      <c r="ER133" s="32">
        <f t="shared" ca="1" si="86"/>
        <v>624.79999999999995</v>
      </c>
    </row>
    <row r="134" spans="1:148" x14ac:dyDescent="0.25">
      <c r="A134" t="s">
        <v>441</v>
      </c>
      <c r="B134" s="1" t="s">
        <v>141</v>
      </c>
      <c r="C134" t="str">
        <f t="shared" ca="1" si="87"/>
        <v>TC01</v>
      </c>
      <c r="D134" t="str">
        <f t="shared" ca="1" si="88"/>
        <v>Carseland Industrial System</v>
      </c>
      <c r="E134" s="51">
        <v>47832.383800000003</v>
      </c>
      <c r="F134" s="51">
        <v>39053.232799999998</v>
      </c>
      <c r="G134" s="51">
        <v>46691.1702</v>
      </c>
      <c r="H134" s="51">
        <v>42402.092199999999</v>
      </c>
      <c r="I134" s="51">
        <v>49161.957900000001</v>
      </c>
      <c r="J134" s="51">
        <v>41617.229299999999</v>
      </c>
      <c r="K134" s="51">
        <v>46313.432200000003</v>
      </c>
      <c r="L134" s="51">
        <v>47107.3102</v>
      </c>
      <c r="M134" s="51">
        <v>45584.726999999999</v>
      </c>
      <c r="N134" s="51">
        <v>28677.6738</v>
      </c>
      <c r="O134" s="51">
        <v>45536.7664</v>
      </c>
      <c r="P134" s="51">
        <v>44339.0622</v>
      </c>
      <c r="Q134" s="32">
        <v>2085349.44</v>
      </c>
      <c r="R134" s="32">
        <v>1744865.36</v>
      </c>
      <c r="S134" s="32">
        <v>1680412.01</v>
      </c>
      <c r="T134" s="32">
        <v>2160718.11</v>
      </c>
      <c r="U134" s="32">
        <v>7077670.1200000001</v>
      </c>
      <c r="V134" s="32">
        <v>2348491.7999999998</v>
      </c>
      <c r="W134" s="32">
        <v>1825112.43</v>
      </c>
      <c r="X134" s="32">
        <v>1825882.25</v>
      </c>
      <c r="Y134" s="32">
        <v>1302362.1299999999</v>
      </c>
      <c r="Z134" s="32">
        <v>909752.96</v>
      </c>
      <c r="AA134" s="32">
        <v>2207610.38</v>
      </c>
      <c r="AB134" s="32">
        <v>2388169.83</v>
      </c>
      <c r="AC134" s="2">
        <v>0.03</v>
      </c>
      <c r="AD134" s="2">
        <v>0.03</v>
      </c>
      <c r="AE134" s="2">
        <v>0.03</v>
      </c>
      <c r="AF134" s="2">
        <v>0.03</v>
      </c>
      <c r="AG134" s="2">
        <v>0.03</v>
      </c>
      <c r="AH134" s="2">
        <v>0.03</v>
      </c>
      <c r="AI134" s="2">
        <v>0.03</v>
      </c>
      <c r="AJ134" s="2">
        <v>0.03</v>
      </c>
      <c r="AK134" s="2">
        <v>0.03</v>
      </c>
      <c r="AL134" s="2">
        <v>0.03</v>
      </c>
      <c r="AM134" s="2">
        <v>0.03</v>
      </c>
      <c r="AN134" s="2">
        <v>0.03</v>
      </c>
      <c r="AO134" s="33">
        <v>625.6</v>
      </c>
      <c r="AP134" s="33">
        <v>523.46</v>
      </c>
      <c r="AQ134" s="33">
        <v>504.12</v>
      </c>
      <c r="AR134" s="33">
        <v>648.22</v>
      </c>
      <c r="AS134" s="33">
        <v>2123.3000000000002</v>
      </c>
      <c r="AT134" s="33">
        <v>704.55</v>
      </c>
      <c r="AU134" s="33">
        <v>547.53</v>
      </c>
      <c r="AV134" s="33">
        <v>547.76</v>
      </c>
      <c r="AW134" s="33">
        <v>390.71</v>
      </c>
      <c r="AX134" s="33">
        <v>272.93</v>
      </c>
      <c r="AY134" s="33">
        <v>662.28</v>
      </c>
      <c r="AZ134" s="33">
        <v>716.45</v>
      </c>
      <c r="BA134" s="31">
        <f t="shared" si="65"/>
        <v>-3128.02</v>
      </c>
      <c r="BB134" s="31">
        <f t="shared" si="65"/>
        <v>-2617.3000000000002</v>
      </c>
      <c r="BC134" s="31">
        <f t="shared" si="65"/>
        <v>-2520.62</v>
      </c>
      <c r="BD134" s="31">
        <f t="shared" si="63"/>
        <v>-1728.57</v>
      </c>
      <c r="BE134" s="31">
        <f t="shared" si="63"/>
        <v>-5662.14</v>
      </c>
      <c r="BF134" s="31">
        <f t="shared" si="63"/>
        <v>-1878.79</v>
      </c>
      <c r="BG134" s="31">
        <f t="shared" si="63"/>
        <v>6935.43</v>
      </c>
      <c r="BH134" s="31">
        <f t="shared" si="63"/>
        <v>6938.35</v>
      </c>
      <c r="BI134" s="31">
        <f t="shared" si="63"/>
        <v>4948.9799999999996</v>
      </c>
      <c r="BJ134" s="31">
        <f t="shared" si="69"/>
        <v>4366.8100000000004</v>
      </c>
      <c r="BK134" s="31">
        <f t="shared" si="69"/>
        <v>10596.53</v>
      </c>
      <c r="BL134" s="31">
        <f t="shared" si="69"/>
        <v>11463.22</v>
      </c>
      <c r="BM134" s="6">
        <f t="shared" ca="1" si="80"/>
        <v>-5.2600000000000001E-2</v>
      </c>
      <c r="BN134" s="6">
        <f t="shared" ca="1" si="80"/>
        <v>-5.2600000000000001E-2</v>
      </c>
      <c r="BO134" s="6">
        <f t="shared" ca="1" si="80"/>
        <v>-5.2600000000000001E-2</v>
      </c>
      <c r="BP134" s="6">
        <f t="shared" ca="1" si="80"/>
        <v>-5.2600000000000001E-2</v>
      </c>
      <c r="BQ134" s="6">
        <f t="shared" ca="1" si="80"/>
        <v>-5.2600000000000001E-2</v>
      </c>
      <c r="BR134" s="6">
        <f t="shared" ca="1" si="80"/>
        <v>-5.2600000000000001E-2</v>
      </c>
      <c r="BS134" s="6">
        <f t="shared" ca="1" si="80"/>
        <v>-5.2600000000000001E-2</v>
      </c>
      <c r="BT134" s="6">
        <f t="shared" ca="1" si="80"/>
        <v>-5.2600000000000001E-2</v>
      </c>
      <c r="BU134" s="6">
        <f t="shared" ca="1" si="80"/>
        <v>-5.2600000000000001E-2</v>
      </c>
      <c r="BV134" s="6">
        <f t="shared" ca="1" si="80"/>
        <v>-5.2600000000000001E-2</v>
      </c>
      <c r="BW134" s="6">
        <f t="shared" ca="1" si="80"/>
        <v>-5.2600000000000001E-2</v>
      </c>
      <c r="BX134" s="6">
        <f t="shared" ca="1" si="80"/>
        <v>-5.2600000000000001E-2</v>
      </c>
      <c r="BY134" s="31">
        <f t="shared" ca="1" si="72"/>
        <v>-109689.38</v>
      </c>
      <c r="BZ134" s="31">
        <f t="shared" ca="1" si="72"/>
        <v>-91779.92</v>
      </c>
      <c r="CA134" s="31">
        <f t="shared" ca="1" si="72"/>
        <v>-88389.67</v>
      </c>
      <c r="CB134" s="31">
        <f t="shared" ca="1" si="70"/>
        <v>-113653.77</v>
      </c>
      <c r="CC134" s="31">
        <f t="shared" ca="1" si="70"/>
        <v>-372285.45</v>
      </c>
      <c r="CD134" s="31">
        <f t="shared" ca="1" si="70"/>
        <v>-123530.67</v>
      </c>
      <c r="CE134" s="31">
        <f t="shared" ca="1" si="70"/>
        <v>-96000.91</v>
      </c>
      <c r="CF134" s="31">
        <f t="shared" ca="1" si="70"/>
        <v>-96041.41</v>
      </c>
      <c r="CG134" s="31">
        <f t="shared" ca="1" si="70"/>
        <v>-68504.25</v>
      </c>
      <c r="CH134" s="31">
        <f t="shared" ca="1" si="70"/>
        <v>-47853.01</v>
      </c>
      <c r="CI134" s="31">
        <f t="shared" ca="1" si="70"/>
        <v>-116120.31</v>
      </c>
      <c r="CJ134" s="31">
        <f t="shared" ca="1" si="70"/>
        <v>-125617.73</v>
      </c>
      <c r="CK134" s="32">
        <f t="shared" ca="1" si="82"/>
        <v>4170.7</v>
      </c>
      <c r="CL134" s="32">
        <f t="shared" ca="1" si="82"/>
        <v>3489.73</v>
      </c>
      <c r="CM134" s="32">
        <f t="shared" ca="1" si="82"/>
        <v>3360.82</v>
      </c>
      <c r="CN134" s="32">
        <f t="shared" ca="1" si="82"/>
        <v>4321.4399999999996</v>
      </c>
      <c r="CO134" s="32">
        <f t="shared" ca="1" si="82"/>
        <v>14155.34</v>
      </c>
      <c r="CP134" s="32">
        <f t="shared" ca="1" si="82"/>
        <v>4696.9799999999996</v>
      </c>
      <c r="CQ134" s="32">
        <f t="shared" ca="1" si="82"/>
        <v>3650.22</v>
      </c>
      <c r="CR134" s="32">
        <f t="shared" ca="1" si="82"/>
        <v>3651.76</v>
      </c>
      <c r="CS134" s="32">
        <f t="shared" ca="1" si="82"/>
        <v>2604.7199999999998</v>
      </c>
      <c r="CT134" s="32">
        <f t="shared" ca="1" si="71"/>
        <v>1819.51</v>
      </c>
      <c r="CU134" s="32">
        <f t="shared" ca="1" si="71"/>
        <v>4415.22</v>
      </c>
      <c r="CV134" s="32">
        <f t="shared" ca="1" si="71"/>
        <v>4776.34</v>
      </c>
      <c r="CW134" s="31">
        <f t="shared" ca="1" si="83"/>
        <v>-103016.26000000001</v>
      </c>
      <c r="CX134" s="31">
        <f t="shared" ca="1" si="83"/>
        <v>-86196.35</v>
      </c>
      <c r="CY134" s="31">
        <f t="shared" ca="1" si="83"/>
        <v>-83012.349999999991</v>
      </c>
      <c r="CZ134" s="31">
        <f t="shared" ca="1" si="83"/>
        <v>-108251.98</v>
      </c>
      <c r="DA134" s="31">
        <f t="shared" ca="1" si="83"/>
        <v>-354591.26999999996</v>
      </c>
      <c r="DB134" s="31">
        <f t="shared" ca="1" si="83"/>
        <v>-117659.45000000001</v>
      </c>
      <c r="DC134" s="31">
        <f t="shared" ca="1" si="81"/>
        <v>-99833.65</v>
      </c>
      <c r="DD134" s="31">
        <f t="shared" ca="1" si="81"/>
        <v>-99875.760000000009</v>
      </c>
      <c r="DE134" s="31">
        <f t="shared" ca="1" si="81"/>
        <v>-71239.22</v>
      </c>
      <c r="DF134" s="31">
        <f t="shared" ca="1" si="73"/>
        <v>-50673.24</v>
      </c>
      <c r="DG134" s="31">
        <f t="shared" ca="1" si="73"/>
        <v>-122963.9</v>
      </c>
      <c r="DH134" s="31">
        <f t="shared" ca="1" si="73"/>
        <v>-133021.06</v>
      </c>
      <c r="DI134" s="32">
        <f t="shared" ca="1" si="77"/>
        <v>-5150.8100000000004</v>
      </c>
      <c r="DJ134" s="32">
        <f t="shared" ca="1" si="77"/>
        <v>-4309.82</v>
      </c>
      <c r="DK134" s="32">
        <f t="shared" ca="1" si="77"/>
        <v>-4150.62</v>
      </c>
      <c r="DL134" s="32">
        <f t="shared" ca="1" si="74"/>
        <v>-5412.6</v>
      </c>
      <c r="DM134" s="32">
        <f t="shared" ca="1" si="74"/>
        <v>-17729.560000000001</v>
      </c>
      <c r="DN134" s="32">
        <f t="shared" ca="1" si="74"/>
        <v>-5882.97</v>
      </c>
      <c r="DO134" s="32">
        <f t="shared" ca="1" si="74"/>
        <v>-4991.68</v>
      </c>
      <c r="DP134" s="32">
        <f t="shared" ca="1" si="74"/>
        <v>-4993.79</v>
      </c>
      <c r="DQ134" s="32">
        <f t="shared" ca="1" si="74"/>
        <v>-3561.96</v>
      </c>
      <c r="DR134" s="32">
        <f t="shared" ca="1" si="84"/>
        <v>-2533.66</v>
      </c>
      <c r="DS134" s="32">
        <f t="shared" ca="1" si="84"/>
        <v>-6148.2</v>
      </c>
      <c r="DT134" s="32">
        <f t="shared" ca="1" si="84"/>
        <v>-6651.05</v>
      </c>
      <c r="DU134" s="31">
        <f t="shared" ca="1" si="78"/>
        <v>-30479.3</v>
      </c>
      <c r="DV134" s="31">
        <f t="shared" ca="1" si="78"/>
        <v>-25356.400000000001</v>
      </c>
      <c r="DW134" s="31">
        <f t="shared" ca="1" si="78"/>
        <v>-24292.400000000001</v>
      </c>
      <c r="DX134" s="31">
        <f t="shared" ca="1" si="75"/>
        <v>-31494.54</v>
      </c>
      <c r="DY134" s="31">
        <f t="shared" ca="1" si="75"/>
        <v>-102580.94</v>
      </c>
      <c r="DZ134" s="31">
        <f t="shared" ca="1" si="75"/>
        <v>-33838.25</v>
      </c>
      <c r="EA134" s="31">
        <f t="shared" ca="1" si="75"/>
        <v>-28527.02</v>
      </c>
      <c r="EB134" s="31">
        <f t="shared" ca="1" si="75"/>
        <v>-28326.99</v>
      </c>
      <c r="EC134" s="31">
        <f t="shared" ca="1" si="75"/>
        <v>-20053.77</v>
      </c>
      <c r="ED134" s="31">
        <f t="shared" ca="1" si="85"/>
        <v>-14149.93</v>
      </c>
      <c r="EE134" s="31">
        <f t="shared" ca="1" si="85"/>
        <v>-34049.08</v>
      </c>
      <c r="EF134" s="31">
        <f t="shared" ca="1" si="85"/>
        <v>-36533.269999999997</v>
      </c>
      <c r="EG134" s="32">
        <f t="shared" ca="1" si="79"/>
        <v>-138646.37</v>
      </c>
      <c r="EH134" s="32">
        <f t="shared" ca="1" si="79"/>
        <v>-115862.57</v>
      </c>
      <c r="EI134" s="32">
        <f t="shared" ca="1" si="79"/>
        <v>-111455.37</v>
      </c>
      <c r="EJ134" s="32">
        <f t="shared" ca="1" si="76"/>
        <v>-145159.12</v>
      </c>
      <c r="EK134" s="32">
        <f t="shared" ca="1" si="76"/>
        <v>-474901.76999999996</v>
      </c>
      <c r="EL134" s="32">
        <f t="shared" ca="1" si="76"/>
        <v>-157380.67000000001</v>
      </c>
      <c r="EM134" s="32">
        <f t="shared" ca="1" si="76"/>
        <v>-133352.34999999998</v>
      </c>
      <c r="EN134" s="32">
        <f t="shared" ca="1" si="76"/>
        <v>-133196.54</v>
      </c>
      <c r="EO134" s="32">
        <f t="shared" ca="1" si="76"/>
        <v>-94854.950000000012</v>
      </c>
      <c r="EP134" s="32">
        <f t="shared" ca="1" si="86"/>
        <v>-67356.829999999987</v>
      </c>
      <c r="EQ134" s="32">
        <f t="shared" ca="1" si="86"/>
        <v>-163161.18</v>
      </c>
      <c r="ER134" s="32">
        <f t="shared" ca="1" si="86"/>
        <v>-176205.37999999998</v>
      </c>
    </row>
    <row r="135" spans="1:148" x14ac:dyDescent="0.25">
      <c r="A135" t="s">
        <v>441</v>
      </c>
      <c r="B135" s="1" t="s">
        <v>142</v>
      </c>
      <c r="C135" t="str">
        <f t="shared" ca="1" si="87"/>
        <v>TC02</v>
      </c>
      <c r="D135" t="str">
        <f t="shared" ca="1" si="88"/>
        <v>Redwater Industrial System</v>
      </c>
      <c r="E135" s="51">
        <v>13125.202600000001</v>
      </c>
      <c r="F135" s="51">
        <v>11344.828100000001</v>
      </c>
      <c r="G135" s="51">
        <v>11352.983</v>
      </c>
      <c r="H135" s="51">
        <v>11139.809800000001</v>
      </c>
      <c r="I135" s="51">
        <v>11459.7628</v>
      </c>
      <c r="J135" s="51">
        <v>9500.7309000000005</v>
      </c>
      <c r="K135" s="51">
        <v>15174.671700000001</v>
      </c>
      <c r="L135" s="51">
        <v>16427.005399999998</v>
      </c>
      <c r="M135" s="51">
        <v>17247.802899999999</v>
      </c>
      <c r="N135" s="51">
        <v>17778.917000000001</v>
      </c>
      <c r="O135" s="51">
        <v>16425.399600000001</v>
      </c>
      <c r="P135" s="51">
        <v>17248.6122</v>
      </c>
      <c r="Q135" s="32">
        <v>572993.54</v>
      </c>
      <c r="R135" s="32">
        <v>531447.38</v>
      </c>
      <c r="S135" s="32">
        <v>415578.6</v>
      </c>
      <c r="T135" s="32">
        <v>564346.89</v>
      </c>
      <c r="U135" s="32">
        <v>1599026.81</v>
      </c>
      <c r="V135" s="32">
        <v>576719.04</v>
      </c>
      <c r="W135" s="32">
        <v>619505.03</v>
      </c>
      <c r="X135" s="32">
        <v>637208.59</v>
      </c>
      <c r="Y135" s="32">
        <v>492111.26</v>
      </c>
      <c r="Z135" s="32">
        <v>547372.75</v>
      </c>
      <c r="AA135" s="32">
        <v>808551.81</v>
      </c>
      <c r="AB135" s="32">
        <v>1111585.79</v>
      </c>
      <c r="AC135" s="2">
        <v>3.95</v>
      </c>
      <c r="AD135" s="2">
        <v>3.95</v>
      </c>
      <c r="AE135" s="2">
        <v>3.95</v>
      </c>
      <c r="AF135" s="2">
        <v>3.95</v>
      </c>
      <c r="AG135" s="2">
        <v>3.95</v>
      </c>
      <c r="AH135" s="2">
        <v>3.95</v>
      </c>
      <c r="AI135" s="2">
        <v>3.95</v>
      </c>
      <c r="AJ135" s="2">
        <v>3.95</v>
      </c>
      <c r="AK135" s="2">
        <v>3.95</v>
      </c>
      <c r="AL135" s="2">
        <v>3.95</v>
      </c>
      <c r="AM135" s="2">
        <v>3.95</v>
      </c>
      <c r="AN135" s="2">
        <v>3.95</v>
      </c>
      <c r="AO135" s="33">
        <v>22633.25</v>
      </c>
      <c r="AP135" s="33">
        <v>20992.17</v>
      </c>
      <c r="AQ135" s="33">
        <v>16415.349999999999</v>
      </c>
      <c r="AR135" s="33">
        <v>22291.7</v>
      </c>
      <c r="AS135" s="33">
        <v>63161.56</v>
      </c>
      <c r="AT135" s="33">
        <v>22780.400000000001</v>
      </c>
      <c r="AU135" s="33">
        <v>24470.45</v>
      </c>
      <c r="AV135" s="33">
        <v>25169.74</v>
      </c>
      <c r="AW135" s="33">
        <v>19438.39</v>
      </c>
      <c r="AX135" s="33">
        <v>21621.22</v>
      </c>
      <c r="AY135" s="33">
        <v>31937.8</v>
      </c>
      <c r="AZ135" s="33">
        <v>43907.64</v>
      </c>
      <c r="BA135" s="31">
        <f t="shared" si="65"/>
        <v>-859.49</v>
      </c>
      <c r="BB135" s="31">
        <f t="shared" si="65"/>
        <v>-797.17</v>
      </c>
      <c r="BC135" s="31">
        <f t="shared" si="65"/>
        <v>-623.37</v>
      </c>
      <c r="BD135" s="31">
        <f t="shared" si="63"/>
        <v>-451.48</v>
      </c>
      <c r="BE135" s="31">
        <f t="shared" si="63"/>
        <v>-1279.22</v>
      </c>
      <c r="BF135" s="31">
        <f t="shared" si="63"/>
        <v>-461.38</v>
      </c>
      <c r="BG135" s="31">
        <f t="shared" si="63"/>
        <v>2354.12</v>
      </c>
      <c r="BH135" s="31">
        <f t="shared" si="63"/>
        <v>2421.39</v>
      </c>
      <c r="BI135" s="31">
        <f t="shared" si="63"/>
        <v>1870.02</v>
      </c>
      <c r="BJ135" s="31">
        <f t="shared" si="69"/>
        <v>2627.39</v>
      </c>
      <c r="BK135" s="31">
        <f t="shared" si="69"/>
        <v>3881.05</v>
      </c>
      <c r="BL135" s="31">
        <f t="shared" si="69"/>
        <v>5335.61</v>
      </c>
      <c r="BM135" s="6">
        <f t="shared" ca="1" si="80"/>
        <v>5.6399999999999999E-2</v>
      </c>
      <c r="BN135" s="6">
        <f t="shared" ca="1" si="80"/>
        <v>5.6399999999999999E-2</v>
      </c>
      <c r="BO135" s="6">
        <f t="shared" ca="1" si="80"/>
        <v>5.6399999999999999E-2</v>
      </c>
      <c r="BP135" s="6">
        <f t="shared" ca="1" si="80"/>
        <v>5.6399999999999999E-2</v>
      </c>
      <c r="BQ135" s="6">
        <f t="shared" ca="1" si="80"/>
        <v>5.6399999999999999E-2</v>
      </c>
      <c r="BR135" s="6">
        <f t="shared" ca="1" si="80"/>
        <v>5.6399999999999999E-2</v>
      </c>
      <c r="BS135" s="6">
        <f t="shared" ca="1" si="80"/>
        <v>5.6399999999999999E-2</v>
      </c>
      <c r="BT135" s="6">
        <f t="shared" ca="1" si="80"/>
        <v>5.6399999999999999E-2</v>
      </c>
      <c r="BU135" s="6">
        <f t="shared" ca="1" si="80"/>
        <v>5.6399999999999999E-2</v>
      </c>
      <c r="BV135" s="6">
        <f t="shared" ca="1" si="80"/>
        <v>5.6399999999999999E-2</v>
      </c>
      <c r="BW135" s="6">
        <f t="shared" ca="1" si="80"/>
        <v>5.6399999999999999E-2</v>
      </c>
      <c r="BX135" s="6">
        <f t="shared" ca="1" si="80"/>
        <v>5.6399999999999999E-2</v>
      </c>
      <c r="BY135" s="31">
        <f t="shared" ca="1" si="72"/>
        <v>32316.84</v>
      </c>
      <c r="BZ135" s="31">
        <f t="shared" ca="1" si="72"/>
        <v>29973.63</v>
      </c>
      <c r="CA135" s="31">
        <f t="shared" ca="1" si="72"/>
        <v>23438.63</v>
      </c>
      <c r="CB135" s="31">
        <f t="shared" ca="1" si="70"/>
        <v>31829.16</v>
      </c>
      <c r="CC135" s="31">
        <f t="shared" ca="1" si="70"/>
        <v>90185.11</v>
      </c>
      <c r="CD135" s="31">
        <f t="shared" ca="1" si="70"/>
        <v>32526.95</v>
      </c>
      <c r="CE135" s="31">
        <f t="shared" ca="1" si="70"/>
        <v>34940.080000000002</v>
      </c>
      <c r="CF135" s="31">
        <f t="shared" ca="1" si="70"/>
        <v>35938.559999999998</v>
      </c>
      <c r="CG135" s="31">
        <f t="shared" ca="1" si="70"/>
        <v>27755.08</v>
      </c>
      <c r="CH135" s="31">
        <f t="shared" ca="1" si="70"/>
        <v>30871.82</v>
      </c>
      <c r="CI135" s="31">
        <f t="shared" ca="1" si="70"/>
        <v>45602.32</v>
      </c>
      <c r="CJ135" s="31">
        <f t="shared" ca="1" si="70"/>
        <v>62693.440000000002</v>
      </c>
      <c r="CK135" s="32">
        <f t="shared" ca="1" si="82"/>
        <v>1145.99</v>
      </c>
      <c r="CL135" s="32">
        <f t="shared" ca="1" si="82"/>
        <v>1062.8900000000001</v>
      </c>
      <c r="CM135" s="32">
        <f t="shared" ca="1" si="82"/>
        <v>831.16</v>
      </c>
      <c r="CN135" s="32">
        <f t="shared" ca="1" si="82"/>
        <v>1128.69</v>
      </c>
      <c r="CO135" s="32">
        <f t="shared" ca="1" si="82"/>
        <v>3198.05</v>
      </c>
      <c r="CP135" s="32">
        <f t="shared" ca="1" si="82"/>
        <v>1153.44</v>
      </c>
      <c r="CQ135" s="32">
        <f t="shared" ca="1" si="82"/>
        <v>1239.01</v>
      </c>
      <c r="CR135" s="32">
        <f t="shared" ca="1" si="82"/>
        <v>1274.42</v>
      </c>
      <c r="CS135" s="32">
        <f t="shared" ca="1" si="82"/>
        <v>984.22</v>
      </c>
      <c r="CT135" s="32">
        <f t="shared" ca="1" si="71"/>
        <v>1094.75</v>
      </c>
      <c r="CU135" s="32">
        <f t="shared" ca="1" si="71"/>
        <v>1617.1</v>
      </c>
      <c r="CV135" s="32">
        <f t="shared" ca="1" si="71"/>
        <v>2223.17</v>
      </c>
      <c r="CW135" s="31">
        <f t="shared" ca="1" si="83"/>
        <v>11689.070000000002</v>
      </c>
      <c r="CX135" s="31">
        <f t="shared" ca="1" si="83"/>
        <v>10841.520000000002</v>
      </c>
      <c r="CY135" s="31">
        <f t="shared" ca="1" si="83"/>
        <v>8477.8100000000031</v>
      </c>
      <c r="CZ135" s="31">
        <f t="shared" ca="1" si="83"/>
        <v>11117.629999999997</v>
      </c>
      <c r="DA135" s="31">
        <f t="shared" ca="1" si="83"/>
        <v>31500.820000000007</v>
      </c>
      <c r="DB135" s="31">
        <f t="shared" ca="1" si="83"/>
        <v>11361.369999999997</v>
      </c>
      <c r="DC135" s="31">
        <f t="shared" ca="1" si="81"/>
        <v>9354.5200000000041</v>
      </c>
      <c r="DD135" s="31">
        <f t="shared" ca="1" si="81"/>
        <v>9621.8499999999949</v>
      </c>
      <c r="DE135" s="31">
        <f t="shared" ca="1" si="81"/>
        <v>7430.8900000000031</v>
      </c>
      <c r="DF135" s="31">
        <f t="shared" ca="1" si="73"/>
        <v>7717.9599999999991</v>
      </c>
      <c r="DG135" s="31">
        <f t="shared" ca="1" si="73"/>
        <v>11400.57</v>
      </c>
      <c r="DH135" s="31">
        <f t="shared" ca="1" si="73"/>
        <v>15673.36</v>
      </c>
      <c r="DI135" s="32">
        <f t="shared" ca="1" si="77"/>
        <v>584.45000000000005</v>
      </c>
      <c r="DJ135" s="32">
        <f t="shared" ca="1" si="77"/>
        <v>542.08000000000004</v>
      </c>
      <c r="DK135" s="32">
        <f t="shared" ca="1" si="77"/>
        <v>423.89</v>
      </c>
      <c r="DL135" s="32">
        <f t="shared" ca="1" si="74"/>
        <v>555.88</v>
      </c>
      <c r="DM135" s="32">
        <f t="shared" ca="1" si="74"/>
        <v>1575.04</v>
      </c>
      <c r="DN135" s="32">
        <f t="shared" ca="1" si="74"/>
        <v>568.07000000000005</v>
      </c>
      <c r="DO135" s="32">
        <f t="shared" ca="1" si="74"/>
        <v>467.73</v>
      </c>
      <c r="DP135" s="32">
        <f t="shared" ca="1" si="74"/>
        <v>481.09</v>
      </c>
      <c r="DQ135" s="32">
        <f t="shared" ca="1" si="74"/>
        <v>371.54</v>
      </c>
      <c r="DR135" s="32">
        <f t="shared" ca="1" si="84"/>
        <v>385.9</v>
      </c>
      <c r="DS135" s="32">
        <f t="shared" ca="1" si="84"/>
        <v>570.03</v>
      </c>
      <c r="DT135" s="32">
        <f t="shared" ca="1" si="84"/>
        <v>783.67</v>
      </c>
      <c r="DU135" s="31">
        <f t="shared" ca="1" si="78"/>
        <v>3458.43</v>
      </c>
      <c r="DV135" s="31">
        <f t="shared" ca="1" si="78"/>
        <v>3189.25</v>
      </c>
      <c r="DW135" s="31">
        <f t="shared" ca="1" si="78"/>
        <v>2480.91</v>
      </c>
      <c r="DX135" s="31">
        <f t="shared" ca="1" si="75"/>
        <v>3234.53</v>
      </c>
      <c r="DY135" s="31">
        <f t="shared" ca="1" si="75"/>
        <v>9112.98</v>
      </c>
      <c r="DZ135" s="31">
        <f t="shared" ca="1" si="75"/>
        <v>3267.47</v>
      </c>
      <c r="EA135" s="31">
        <f t="shared" ca="1" si="75"/>
        <v>2673.01</v>
      </c>
      <c r="EB135" s="31">
        <f t="shared" ca="1" si="75"/>
        <v>2728.97</v>
      </c>
      <c r="EC135" s="31">
        <f t="shared" ca="1" si="75"/>
        <v>2091.79</v>
      </c>
      <c r="ED135" s="31">
        <f t="shared" ca="1" si="85"/>
        <v>2155.15</v>
      </c>
      <c r="EE135" s="31">
        <f t="shared" ca="1" si="85"/>
        <v>3156.85</v>
      </c>
      <c r="EF135" s="31">
        <f t="shared" ca="1" si="85"/>
        <v>4304.58</v>
      </c>
      <c r="EG135" s="32">
        <f t="shared" ca="1" si="79"/>
        <v>15731.950000000003</v>
      </c>
      <c r="EH135" s="32">
        <f t="shared" ca="1" si="79"/>
        <v>14572.850000000002</v>
      </c>
      <c r="EI135" s="32">
        <f t="shared" ca="1" si="79"/>
        <v>11382.610000000002</v>
      </c>
      <c r="EJ135" s="32">
        <f t="shared" ca="1" si="76"/>
        <v>14908.039999999997</v>
      </c>
      <c r="EK135" s="32">
        <f t="shared" ca="1" si="76"/>
        <v>42188.840000000011</v>
      </c>
      <c r="EL135" s="32">
        <f t="shared" ca="1" si="76"/>
        <v>15196.909999999996</v>
      </c>
      <c r="EM135" s="32">
        <f t="shared" ca="1" si="76"/>
        <v>12495.260000000004</v>
      </c>
      <c r="EN135" s="32">
        <f t="shared" ca="1" si="76"/>
        <v>12831.909999999994</v>
      </c>
      <c r="EO135" s="32">
        <f t="shared" ca="1" si="76"/>
        <v>9894.220000000003</v>
      </c>
      <c r="EP135" s="32">
        <f t="shared" ca="1" si="86"/>
        <v>10259.009999999998</v>
      </c>
      <c r="EQ135" s="32">
        <f t="shared" ca="1" si="86"/>
        <v>15127.45</v>
      </c>
      <c r="ER135" s="32">
        <f t="shared" ca="1" si="86"/>
        <v>20761.61</v>
      </c>
    </row>
    <row r="136" spans="1:148" x14ac:dyDescent="0.25">
      <c r="A136" t="s">
        <v>478</v>
      </c>
      <c r="B136" s="1" t="s">
        <v>144</v>
      </c>
      <c r="C136" t="str">
        <f t="shared" ca="1" si="87"/>
        <v>BCHIMP</v>
      </c>
      <c r="D136" t="str">
        <f t="shared" ca="1" si="88"/>
        <v>Alberta-BC Intertie - Import</v>
      </c>
      <c r="E136" s="51">
        <v>4625</v>
      </c>
      <c r="F136" s="51">
        <v>4540</v>
      </c>
      <c r="G136" s="51">
        <v>1754</v>
      </c>
      <c r="H136" s="51">
        <v>3302</v>
      </c>
      <c r="I136" s="51">
        <v>774</v>
      </c>
      <c r="K136" s="51">
        <v>1447</v>
      </c>
      <c r="L136" s="51">
        <v>2399</v>
      </c>
      <c r="M136" s="51">
        <v>474</v>
      </c>
      <c r="N136" s="51">
        <v>14170</v>
      </c>
      <c r="O136" s="51">
        <v>1023</v>
      </c>
      <c r="Q136" s="32">
        <v>235429.18</v>
      </c>
      <c r="R136" s="32">
        <v>215016.51</v>
      </c>
      <c r="S136" s="32">
        <v>85282.5</v>
      </c>
      <c r="T136" s="32">
        <v>143268.65</v>
      </c>
      <c r="U136" s="32">
        <v>40536.639999999999</v>
      </c>
      <c r="V136" s="32"/>
      <c r="W136" s="32">
        <v>65054.29</v>
      </c>
      <c r="X136" s="32">
        <v>121246.52</v>
      </c>
      <c r="Y136" s="32">
        <v>16435.18</v>
      </c>
      <c r="Z136" s="32">
        <v>498839.88</v>
      </c>
      <c r="AA136" s="32">
        <v>39602.300000000003</v>
      </c>
      <c r="AB136" s="32"/>
      <c r="AC136" s="2">
        <v>1.0900000000000001</v>
      </c>
      <c r="AD136" s="2">
        <v>1.0900000000000001</v>
      </c>
      <c r="AE136" s="2">
        <v>1.0900000000000001</v>
      </c>
      <c r="AF136" s="2">
        <v>1.0900000000000001</v>
      </c>
      <c r="AG136" s="2">
        <v>1.0900000000000001</v>
      </c>
      <c r="AI136" s="2">
        <v>1.0900000000000001</v>
      </c>
      <c r="AJ136" s="2">
        <v>1.0900000000000001</v>
      </c>
      <c r="AK136" s="2">
        <v>1.0900000000000001</v>
      </c>
      <c r="AL136" s="2">
        <v>1.0900000000000001</v>
      </c>
      <c r="AM136" s="2">
        <v>1.0900000000000001</v>
      </c>
      <c r="AO136" s="33">
        <v>2566.1799999999998</v>
      </c>
      <c r="AP136" s="33">
        <v>2343.6799999999998</v>
      </c>
      <c r="AQ136" s="33">
        <v>929.58</v>
      </c>
      <c r="AR136" s="33">
        <v>1561.63</v>
      </c>
      <c r="AS136" s="33">
        <v>441.85</v>
      </c>
      <c r="AT136" s="33"/>
      <c r="AU136" s="33">
        <v>709.09</v>
      </c>
      <c r="AV136" s="33">
        <v>1321.59</v>
      </c>
      <c r="AW136" s="33">
        <v>179.14</v>
      </c>
      <c r="AX136" s="33">
        <v>5437.35</v>
      </c>
      <c r="AY136" s="33">
        <v>431.67</v>
      </c>
      <c r="AZ136" s="33"/>
      <c r="BA136" s="31">
        <f t="shared" si="65"/>
        <v>-353.14</v>
      </c>
      <c r="BB136" s="31">
        <f t="shared" si="65"/>
        <v>-322.52</v>
      </c>
      <c r="BC136" s="31">
        <f t="shared" si="65"/>
        <v>-127.92</v>
      </c>
      <c r="BD136" s="31">
        <f t="shared" si="63"/>
        <v>-114.61</v>
      </c>
      <c r="BE136" s="31">
        <f t="shared" si="63"/>
        <v>-32.43</v>
      </c>
      <c r="BF136" s="31">
        <f t="shared" si="63"/>
        <v>0</v>
      </c>
      <c r="BG136" s="31">
        <f t="shared" si="63"/>
        <v>247.21</v>
      </c>
      <c r="BH136" s="31">
        <f t="shared" si="63"/>
        <v>460.74</v>
      </c>
      <c r="BI136" s="31">
        <f t="shared" si="63"/>
        <v>62.45</v>
      </c>
      <c r="BJ136" s="31">
        <f t="shared" si="69"/>
        <v>2394.4299999999998</v>
      </c>
      <c r="BK136" s="31">
        <f t="shared" si="69"/>
        <v>190.09</v>
      </c>
      <c r="BL136" s="31">
        <f t="shared" si="69"/>
        <v>0</v>
      </c>
      <c r="BM136" s="6">
        <f t="shared" ca="1" si="80"/>
        <v>-1.4E-2</v>
      </c>
      <c r="BN136" s="6">
        <f t="shared" ca="1" si="80"/>
        <v>-1.4E-2</v>
      </c>
      <c r="BO136" s="6">
        <f t="shared" ca="1" si="80"/>
        <v>-1.4E-2</v>
      </c>
      <c r="BP136" s="6">
        <f t="shared" ca="1" si="80"/>
        <v>-1.4E-2</v>
      </c>
      <c r="BQ136" s="6">
        <f t="shared" ca="1" si="80"/>
        <v>-1.4E-2</v>
      </c>
      <c r="BR136" s="6">
        <f t="shared" ca="1" si="80"/>
        <v>-1.4E-2</v>
      </c>
      <c r="BS136" s="6">
        <f t="shared" ca="1" si="80"/>
        <v>-1.4E-2</v>
      </c>
      <c r="BT136" s="6">
        <f t="shared" ca="1" si="80"/>
        <v>-1.4E-2</v>
      </c>
      <c r="BU136" s="6">
        <f t="shared" ca="1" si="80"/>
        <v>-1.4E-2</v>
      </c>
      <c r="BV136" s="6">
        <f t="shared" ca="1" si="80"/>
        <v>-1.4E-2</v>
      </c>
      <c r="BW136" s="6">
        <f t="shared" ca="1" si="80"/>
        <v>-1.4E-2</v>
      </c>
      <c r="BX136" s="6">
        <f t="shared" ca="1" si="80"/>
        <v>-1.4E-2</v>
      </c>
      <c r="BY136" s="31">
        <f t="shared" ca="1" si="72"/>
        <v>-3296.01</v>
      </c>
      <c r="BZ136" s="31">
        <f t="shared" ca="1" si="72"/>
        <v>-3010.23</v>
      </c>
      <c r="CA136" s="31">
        <f t="shared" ca="1" si="72"/>
        <v>-1193.96</v>
      </c>
      <c r="CB136" s="31">
        <f t="shared" ca="1" si="70"/>
        <v>-2005.76</v>
      </c>
      <c r="CC136" s="31">
        <f t="shared" ca="1" si="70"/>
        <v>-567.51</v>
      </c>
      <c r="CD136" s="31">
        <f t="shared" ca="1" si="70"/>
        <v>0</v>
      </c>
      <c r="CE136" s="31">
        <f t="shared" ca="1" si="70"/>
        <v>-910.76</v>
      </c>
      <c r="CF136" s="31">
        <f t="shared" ca="1" si="70"/>
        <v>-1697.45</v>
      </c>
      <c r="CG136" s="31">
        <f t="shared" ca="1" si="70"/>
        <v>-230.09</v>
      </c>
      <c r="CH136" s="31">
        <f t="shared" ca="1" si="70"/>
        <v>-6983.76</v>
      </c>
      <c r="CI136" s="31">
        <f t="shared" ca="1" si="70"/>
        <v>-554.42999999999995</v>
      </c>
      <c r="CJ136" s="31">
        <f t="shared" ca="1" si="70"/>
        <v>0</v>
      </c>
      <c r="CK136" s="32">
        <f t="shared" ca="1" si="82"/>
        <v>470.86</v>
      </c>
      <c r="CL136" s="32">
        <f t="shared" ca="1" si="82"/>
        <v>430.03</v>
      </c>
      <c r="CM136" s="32">
        <f t="shared" ca="1" si="82"/>
        <v>170.57</v>
      </c>
      <c r="CN136" s="32">
        <f t="shared" ca="1" si="82"/>
        <v>286.54000000000002</v>
      </c>
      <c r="CO136" s="32">
        <f t="shared" ca="1" si="82"/>
        <v>81.069999999999993</v>
      </c>
      <c r="CP136" s="32">
        <f t="shared" ca="1" si="82"/>
        <v>0</v>
      </c>
      <c r="CQ136" s="32">
        <f t="shared" ca="1" si="82"/>
        <v>130.11000000000001</v>
      </c>
      <c r="CR136" s="32">
        <f t="shared" ca="1" si="82"/>
        <v>242.49</v>
      </c>
      <c r="CS136" s="32">
        <f t="shared" ca="1" si="82"/>
        <v>32.869999999999997</v>
      </c>
      <c r="CT136" s="32">
        <f t="shared" ca="1" si="71"/>
        <v>997.68</v>
      </c>
      <c r="CU136" s="32">
        <f t="shared" ca="1" si="71"/>
        <v>79.2</v>
      </c>
      <c r="CV136" s="32">
        <f t="shared" ca="1" si="71"/>
        <v>0</v>
      </c>
      <c r="CW136" s="31">
        <f t="shared" ca="1" si="83"/>
        <v>-5038.1899999999996</v>
      </c>
      <c r="CX136" s="31">
        <f t="shared" ca="1" si="83"/>
        <v>-4601.3599999999988</v>
      </c>
      <c r="CY136" s="31">
        <f t="shared" ca="1" si="83"/>
        <v>-1825.0500000000002</v>
      </c>
      <c r="CZ136" s="31">
        <f t="shared" ca="1" si="83"/>
        <v>-3166.2400000000002</v>
      </c>
      <c r="DA136" s="31">
        <f t="shared" ca="1" si="83"/>
        <v>-895.86</v>
      </c>
      <c r="DB136" s="31">
        <f t="shared" ca="1" si="83"/>
        <v>0</v>
      </c>
      <c r="DC136" s="31">
        <f t="shared" ca="1" si="81"/>
        <v>-1736.95</v>
      </c>
      <c r="DD136" s="31">
        <f t="shared" ca="1" si="81"/>
        <v>-3237.29</v>
      </c>
      <c r="DE136" s="31">
        <f t="shared" ca="1" si="81"/>
        <v>-438.81</v>
      </c>
      <c r="DF136" s="31">
        <f t="shared" ca="1" si="73"/>
        <v>-13817.86</v>
      </c>
      <c r="DG136" s="31">
        <f t="shared" ca="1" si="73"/>
        <v>-1096.99</v>
      </c>
      <c r="DH136" s="31">
        <f t="shared" ca="1" si="73"/>
        <v>0</v>
      </c>
      <c r="DI136" s="32">
        <f t="shared" ca="1" si="77"/>
        <v>-251.91</v>
      </c>
      <c r="DJ136" s="32">
        <f t="shared" ca="1" si="77"/>
        <v>-230.07</v>
      </c>
      <c r="DK136" s="32">
        <f t="shared" ca="1" si="77"/>
        <v>-91.25</v>
      </c>
      <c r="DL136" s="32">
        <f t="shared" ca="1" si="74"/>
        <v>-158.31</v>
      </c>
      <c r="DM136" s="32">
        <f t="shared" ca="1" si="74"/>
        <v>-44.79</v>
      </c>
      <c r="DN136" s="32">
        <f t="shared" ca="1" si="74"/>
        <v>0</v>
      </c>
      <c r="DO136" s="32">
        <f t="shared" ca="1" si="74"/>
        <v>-86.85</v>
      </c>
      <c r="DP136" s="32">
        <f t="shared" ca="1" si="74"/>
        <v>-161.86000000000001</v>
      </c>
      <c r="DQ136" s="32">
        <f t="shared" ca="1" si="74"/>
        <v>-21.94</v>
      </c>
      <c r="DR136" s="32">
        <f t="shared" ca="1" si="84"/>
        <v>-690.89</v>
      </c>
      <c r="DS136" s="32">
        <f t="shared" ca="1" si="84"/>
        <v>-54.85</v>
      </c>
      <c r="DT136" s="32">
        <f t="shared" ca="1" si="84"/>
        <v>0</v>
      </c>
      <c r="DU136" s="31">
        <f t="shared" ca="1" si="78"/>
        <v>-1490.64</v>
      </c>
      <c r="DV136" s="31">
        <f t="shared" ca="1" si="78"/>
        <v>-1353.58</v>
      </c>
      <c r="DW136" s="31">
        <f t="shared" ca="1" si="78"/>
        <v>-534.08000000000004</v>
      </c>
      <c r="DX136" s="31">
        <f t="shared" ca="1" si="75"/>
        <v>-921.18</v>
      </c>
      <c r="DY136" s="31">
        <f t="shared" ca="1" si="75"/>
        <v>-259.17</v>
      </c>
      <c r="DZ136" s="31">
        <f t="shared" ca="1" si="75"/>
        <v>0</v>
      </c>
      <c r="EA136" s="31">
        <f t="shared" ca="1" si="75"/>
        <v>-496.33</v>
      </c>
      <c r="EB136" s="31">
        <f t="shared" ca="1" si="75"/>
        <v>-918.17</v>
      </c>
      <c r="EC136" s="31">
        <f t="shared" ca="1" si="75"/>
        <v>-123.52</v>
      </c>
      <c r="ED136" s="31">
        <f t="shared" ca="1" si="85"/>
        <v>-3858.48</v>
      </c>
      <c r="EE136" s="31">
        <f t="shared" ca="1" si="85"/>
        <v>-303.76</v>
      </c>
      <c r="EF136" s="31">
        <f t="shared" ca="1" si="85"/>
        <v>0</v>
      </c>
      <c r="EG136" s="32">
        <f t="shared" ca="1" si="79"/>
        <v>-6780.74</v>
      </c>
      <c r="EH136" s="32">
        <f t="shared" ca="1" si="79"/>
        <v>-6185.0099999999984</v>
      </c>
      <c r="EI136" s="32">
        <f t="shared" ca="1" si="79"/>
        <v>-2450.38</v>
      </c>
      <c r="EJ136" s="32">
        <f t="shared" ca="1" si="76"/>
        <v>-4245.7300000000005</v>
      </c>
      <c r="EK136" s="32">
        <f t="shared" ca="1" si="76"/>
        <v>-1199.82</v>
      </c>
      <c r="EL136" s="32">
        <f t="shared" ca="1" si="76"/>
        <v>0</v>
      </c>
      <c r="EM136" s="32">
        <f t="shared" ca="1" si="76"/>
        <v>-2320.13</v>
      </c>
      <c r="EN136" s="32">
        <f t="shared" ca="1" si="76"/>
        <v>-4317.32</v>
      </c>
      <c r="EO136" s="32">
        <f t="shared" ca="1" si="76"/>
        <v>-584.27</v>
      </c>
      <c r="EP136" s="32">
        <f t="shared" ca="1" si="86"/>
        <v>-18367.23</v>
      </c>
      <c r="EQ136" s="32">
        <f t="shared" ca="1" si="86"/>
        <v>-1455.6</v>
      </c>
      <c r="ER136" s="32">
        <f t="shared" ca="1" si="86"/>
        <v>0</v>
      </c>
    </row>
    <row r="137" spans="1:148" x14ac:dyDescent="0.25">
      <c r="A137" t="s">
        <v>478</v>
      </c>
      <c r="B137" s="1" t="s">
        <v>145</v>
      </c>
      <c r="C137" t="str">
        <f t="shared" ca="1" si="87"/>
        <v>BCHEXP</v>
      </c>
      <c r="D137" t="str">
        <f t="shared" ca="1" si="88"/>
        <v>Alberta-BC Intertie - Export</v>
      </c>
      <c r="E137" s="51">
        <v>4380</v>
      </c>
      <c r="F137" s="51">
        <v>763.75</v>
      </c>
      <c r="G137" s="51">
        <v>2968.75</v>
      </c>
      <c r="H137" s="51">
        <v>350</v>
      </c>
      <c r="K137" s="51">
        <v>1300.75</v>
      </c>
      <c r="L137" s="51">
        <v>648</v>
      </c>
      <c r="M137" s="51">
        <v>1565</v>
      </c>
      <c r="O137" s="51">
        <v>33228</v>
      </c>
      <c r="P137" s="51">
        <v>33689.5</v>
      </c>
      <c r="Q137" s="32">
        <v>128155.8</v>
      </c>
      <c r="R137" s="32">
        <v>17368.05</v>
      </c>
      <c r="S137" s="32">
        <v>59919.62</v>
      </c>
      <c r="T137" s="32">
        <v>8957.5</v>
      </c>
      <c r="U137" s="32"/>
      <c r="V137" s="32"/>
      <c r="W137" s="32">
        <v>32369.62</v>
      </c>
      <c r="X137" s="32">
        <v>16123.52</v>
      </c>
      <c r="Y137" s="32">
        <v>31143.200000000001</v>
      </c>
      <c r="Z137" s="32"/>
      <c r="AA137" s="32">
        <v>1450097.54</v>
      </c>
      <c r="AB137" s="32">
        <v>1091234.28</v>
      </c>
      <c r="AC137" s="2">
        <v>0.95</v>
      </c>
      <c r="AD137" s="2">
        <v>0.95</v>
      </c>
      <c r="AE137" s="2">
        <v>0.95</v>
      </c>
      <c r="AF137" s="2">
        <v>0.95</v>
      </c>
      <c r="AI137" s="2">
        <v>0.95</v>
      </c>
      <c r="AJ137" s="2">
        <v>0.95</v>
      </c>
      <c r="AK137" s="2">
        <v>0.95</v>
      </c>
      <c r="AM137" s="2">
        <v>0.95</v>
      </c>
      <c r="AN137" s="2">
        <v>0.95</v>
      </c>
      <c r="AO137" s="33">
        <v>1217.48</v>
      </c>
      <c r="AP137" s="33">
        <v>165</v>
      </c>
      <c r="AQ137" s="33">
        <v>569.24</v>
      </c>
      <c r="AR137" s="33">
        <v>85.1</v>
      </c>
      <c r="AS137" s="33"/>
      <c r="AT137" s="33"/>
      <c r="AU137" s="33">
        <v>307.51</v>
      </c>
      <c r="AV137" s="33">
        <v>153.16999999999999</v>
      </c>
      <c r="AW137" s="33">
        <v>295.86</v>
      </c>
      <c r="AX137" s="33"/>
      <c r="AY137" s="33">
        <v>13775.93</v>
      </c>
      <c r="AZ137" s="33">
        <v>10366.73</v>
      </c>
      <c r="BA137" s="31">
        <f t="shared" si="65"/>
        <v>-192.23</v>
      </c>
      <c r="BB137" s="31">
        <f t="shared" si="65"/>
        <v>-26.05</v>
      </c>
      <c r="BC137" s="31">
        <f t="shared" si="65"/>
        <v>-89.88</v>
      </c>
      <c r="BD137" s="31">
        <f t="shared" si="63"/>
        <v>-7.17</v>
      </c>
      <c r="BE137" s="31">
        <f t="shared" si="63"/>
        <v>0</v>
      </c>
      <c r="BF137" s="31">
        <f t="shared" si="63"/>
        <v>0</v>
      </c>
      <c r="BG137" s="31">
        <f t="shared" si="63"/>
        <v>123</v>
      </c>
      <c r="BH137" s="31">
        <f t="shared" si="63"/>
        <v>61.27</v>
      </c>
      <c r="BI137" s="31">
        <f t="shared" si="63"/>
        <v>118.34</v>
      </c>
      <c r="BJ137" s="31">
        <f t="shared" si="69"/>
        <v>0</v>
      </c>
      <c r="BK137" s="31">
        <f t="shared" si="69"/>
        <v>6960.47</v>
      </c>
      <c r="BL137" s="31">
        <f t="shared" si="69"/>
        <v>5237.92</v>
      </c>
      <c r="BM137" s="6">
        <f t="shared" ca="1" si="80"/>
        <v>1.06E-2</v>
      </c>
      <c r="BN137" s="6">
        <f t="shared" ca="1" si="80"/>
        <v>1.06E-2</v>
      </c>
      <c r="BO137" s="6">
        <f t="shared" ca="1" si="80"/>
        <v>1.06E-2</v>
      </c>
      <c r="BP137" s="6">
        <f t="shared" ca="1" si="80"/>
        <v>1.06E-2</v>
      </c>
      <c r="BQ137" s="6">
        <f t="shared" ca="1" si="80"/>
        <v>1.06E-2</v>
      </c>
      <c r="BR137" s="6">
        <f t="shared" ca="1" si="80"/>
        <v>1.06E-2</v>
      </c>
      <c r="BS137" s="6">
        <f t="shared" ca="1" si="80"/>
        <v>1.06E-2</v>
      </c>
      <c r="BT137" s="6">
        <f t="shared" ca="1" si="80"/>
        <v>1.06E-2</v>
      </c>
      <c r="BU137" s="6">
        <f t="shared" ca="1" si="80"/>
        <v>1.06E-2</v>
      </c>
      <c r="BV137" s="6">
        <f t="shared" ca="1" si="80"/>
        <v>1.06E-2</v>
      </c>
      <c r="BW137" s="6">
        <f t="shared" ca="1" si="80"/>
        <v>1.06E-2</v>
      </c>
      <c r="BX137" s="6">
        <f t="shared" ca="1" si="80"/>
        <v>1.06E-2</v>
      </c>
      <c r="BY137" s="31">
        <f t="shared" ca="1" si="72"/>
        <v>1358.45</v>
      </c>
      <c r="BZ137" s="31">
        <f t="shared" ca="1" si="72"/>
        <v>184.1</v>
      </c>
      <c r="CA137" s="31">
        <f t="shared" ca="1" si="72"/>
        <v>635.15</v>
      </c>
      <c r="CB137" s="31">
        <f t="shared" ca="1" si="70"/>
        <v>94.95</v>
      </c>
      <c r="CC137" s="31">
        <f t="shared" ca="1" si="70"/>
        <v>0</v>
      </c>
      <c r="CD137" s="31">
        <f t="shared" ca="1" si="70"/>
        <v>0</v>
      </c>
      <c r="CE137" s="31">
        <f t="shared" ca="1" si="70"/>
        <v>343.12</v>
      </c>
      <c r="CF137" s="31">
        <f t="shared" ca="1" si="70"/>
        <v>170.91</v>
      </c>
      <c r="CG137" s="31">
        <f t="shared" ca="1" si="70"/>
        <v>330.12</v>
      </c>
      <c r="CH137" s="31">
        <f t="shared" ca="1" si="70"/>
        <v>0</v>
      </c>
      <c r="CI137" s="31">
        <f t="shared" ca="1" si="70"/>
        <v>15371.03</v>
      </c>
      <c r="CJ137" s="31">
        <f t="shared" ca="1" si="70"/>
        <v>11567.08</v>
      </c>
      <c r="CK137" s="32">
        <f t="shared" ca="1" si="82"/>
        <v>256.31</v>
      </c>
      <c r="CL137" s="32">
        <f t="shared" ca="1" si="82"/>
        <v>34.74</v>
      </c>
      <c r="CM137" s="32">
        <f t="shared" ca="1" si="82"/>
        <v>119.84</v>
      </c>
      <c r="CN137" s="32">
        <f t="shared" ca="1" si="82"/>
        <v>17.920000000000002</v>
      </c>
      <c r="CO137" s="32">
        <f t="shared" ca="1" si="82"/>
        <v>0</v>
      </c>
      <c r="CP137" s="32">
        <f t="shared" ca="1" si="82"/>
        <v>0</v>
      </c>
      <c r="CQ137" s="32">
        <f t="shared" ca="1" si="82"/>
        <v>64.739999999999995</v>
      </c>
      <c r="CR137" s="32">
        <f t="shared" ca="1" si="82"/>
        <v>32.25</v>
      </c>
      <c r="CS137" s="32">
        <f t="shared" ca="1" si="82"/>
        <v>62.29</v>
      </c>
      <c r="CT137" s="32">
        <f t="shared" ca="1" si="71"/>
        <v>0</v>
      </c>
      <c r="CU137" s="32">
        <f t="shared" ca="1" si="71"/>
        <v>2900.2</v>
      </c>
      <c r="CV137" s="32">
        <f t="shared" ca="1" si="71"/>
        <v>2182.4699999999998</v>
      </c>
      <c r="CW137" s="31">
        <f t="shared" ca="1" si="83"/>
        <v>589.51</v>
      </c>
      <c r="CX137" s="31">
        <f t="shared" ca="1" si="83"/>
        <v>79.89</v>
      </c>
      <c r="CY137" s="31">
        <f t="shared" ca="1" si="83"/>
        <v>275.63</v>
      </c>
      <c r="CZ137" s="31">
        <f t="shared" ca="1" si="83"/>
        <v>34.940000000000012</v>
      </c>
      <c r="DA137" s="31">
        <f t="shared" ca="1" si="83"/>
        <v>0</v>
      </c>
      <c r="DB137" s="31">
        <f t="shared" ca="1" si="83"/>
        <v>0</v>
      </c>
      <c r="DC137" s="31">
        <f t="shared" ca="1" si="81"/>
        <v>-22.649999999999977</v>
      </c>
      <c r="DD137" s="31">
        <f t="shared" ca="1" si="81"/>
        <v>-11.279999999999994</v>
      </c>
      <c r="DE137" s="31">
        <f t="shared" ca="1" si="81"/>
        <v>-21.789999999999992</v>
      </c>
      <c r="DF137" s="31">
        <f t="shared" ca="1" si="73"/>
        <v>0</v>
      </c>
      <c r="DG137" s="31">
        <f t="shared" ca="1" si="73"/>
        <v>-2465.170000000001</v>
      </c>
      <c r="DH137" s="31">
        <f t="shared" ca="1" si="73"/>
        <v>-1855.1000000000004</v>
      </c>
      <c r="DI137" s="32">
        <f t="shared" ca="1" si="77"/>
        <v>29.48</v>
      </c>
      <c r="DJ137" s="32">
        <f t="shared" ca="1" si="77"/>
        <v>3.99</v>
      </c>
      <c r="DK137" s="32">
        <f t="shared" ca="1" si="77"/>
        <v>13.78</v>
      </c>
      <c r="DL137" s="32">
        <f t="shared" ca="1" si="74"/>
        <v>1.75</v>
      </c>
      <c r="DM137" s="32">
        <f t="shared" ca="1" si="74"/>
        <v>0</v>
      </c>
      <c r="DN137" s="32">
        <f t="shared" ca="1" si="74"/>
        <v>0</v>
      </c>
      <c r="DO137" s="32">
        <f t="shared" ca="1" si="74"/>
        <v>-1.1299999999999999</v>
      </c>
      <c r="DP137" s="32">
        <f t="shared" ca="1" si="74"/>
        <v>-0.56000000000000005</v>
      </c>
      <c r="DQ137" s="32">
        <f t="shared" ca="1" si="74"/>
        <v>-1.0900000000000001</v>
      </c>
      <c r="DR137" s="32">
        <f t="shared" ca="1" si="84"/>
        <v>0</v>
      </c>
      <c r="DS137" s="32">
        <f t="shared" ca="1" si="84"/>
        <v>-123.26</v>
      </c>
      <c r="DT137" s="32">
        <f t="shared" ca="1" si="84"/>
        <v>-92.76</v>
      </c>
      <c r="DU137" s="31">
        <f t="shared" ca="1" si="78"/>
        <v>174.42</v>
      </c>
      <c r="DV137" s="31">
        <f t="shared" ca="1" si="78"/>
        <v>23.5</v>
      </c>
      <c r="DW137" s="31">
        <f t="shared" ca="1" si="78"/>
        <v>80.66</v>
      </c>
      <c r="DX137" s="31">
        <f t="shared" ca="1" si="75"/>
        <v>10.17</v>
      </c>
      <c r="DY137" s="31">
        <f t="shared" ca="1" si="75"/>
        <v>0</v>
      </c>
      <c r="DZ137" s="31">
        <f t="shared" ca="1" si="75"/>
        <v>0</v>
      </c>
      <c r="EA137" s="31">
        <f t="shared" ca="1" si="75"/>
        <v>-6.47</v>
      </c>
      <c r="EB137" s="31">
        <f t="shared" ca="1" si="75"/>
        <v>-3.2</v>
      </c>
      <c r="EC137" s="31">
        <f t="shared" ca="1" si="75"/>
        <v>-6.13</v>
      </c>
      <c r="ED137" s="31">
        <f t="shared" ca="1" si="85"/>
        <v>0</v>
      </c>
      <c r="EE137" s="31">
        <f t="shared" ca="1" si="85"/>
        <v>-682.61</v>
      </c>
      <c r="EF137" s="31">
        <f t="shared" ca="1" si="85"/>
        <v>-509.49</v>
      </c>
      <c r="EG137" s="32">
        <f t="shared" ca="1" si="79"/>
        <v>793.41</v>
      </c>
      <c r="EH137" s="32">
        <f t="shared" ca="1" si="79"/>
        <v>107.38</v>
      </c>
      <c r="EI137" s="32">
        <f t="shared" ca="1" si="79"/>
        <v>370.06999999999994</v>
      </c>
      <c r="EJ137" s="32">
        <f t="shared" ca="1" si="76"/>
        <v>46.860000000000014</v>
      </c>
      <c r="EK137" s="32">
        <f t="shared" ca="1" si="76"/>
        <v>0</v>
      </c>
      <c r="EL137" s="32">
        <f t="shared" ca="1" si="76"/>
        <v>0</v>
      </c>
      <c r="EM137" s="32">
        <f t="shared" ca="1" si="76"/>
        <v>-30.249999999999975</v>
      </c>
      <c r="EN137" s="32">
        <f t="shared" ca="1" si="76"/>
        <v>-15.039999999999996</v>
      </c>
      <c r="EO137" s="32">
        <f t="shared" ca="1" si="76"/>
        <v>-29.009999999999991</v>
      </c>
      <c r="EP137" s="32">
        <f t="shared" ca="1" si="86"/>
        <v>0</v>
      </c>
      <c r="EQ137" s="32">
        <f t="shared" ca="1" si="86"/>
        <v>-3271.0400000000013</v>
      </c>
      <c r="ER137" s="32">
        <f t="shared" ca="1" si="86"/>
        <v>-2457.3500000000004</v>
      </c>
    </row>
    <row r="138" spans="1:148" x14ac:dyDescent="0.25">
      <c r="A138" t="s">
        <v>440</v>
      </c>
      <c r="B138" s="1" t="s">
        <v>134</v>
      </c>
      <c r="C138" t="str">
        <f t="shared" ca="1" si="87"/>
        <v>THS</v>
      </c>
      <c r="D138" t="str">
        <f t="shared" ca="1" si="88"/>
        <v>Three Sisters Hydro Plant</v>
      </c>
      <c r="E138" s="51">
        <v>360.37757429999999</v>
      </c>
      <c r="F138" s="51">
        <v>154.7262508</v>
      </c>
      <c r="G138" s="51">
        <v>12.2360883</v>
      </c>
      <c r="H138" s="51">
        <v>0</v>
      </c>
      <c r="I138" s="51">
        <v>0</v>
      </c>
      <c r="J138" s="51">
        <v>50.8286455</v>
      </c>
      <c r="K138" s="51">
        <v>217.92404389999999</v>
      </c>
      <c r="L138" s="51">
        <v>209.20871529999999</v>
      </c>
      <c r="M138" s="51">
        <v>250.7787677</v>
      </c>
      <c r="N138" s="51">
        <v>472.99114739999999</v>
      </c>
      <c r="O138" s="51">
        <v>743.51483050000002</v>
      </c>
      <c r="P138" s="51">
        <v>612.69045679999999</v>
      </c>
      <c r="Q138" s="32">
        <v>16548.84</v>
      </c>
      <c r="R138" s="32">
        <v>7375.96</v>
      </c>
      <c r="S138" s="32">
        <v>508.42</v>
      </c>
      <c r="T138" s="32">
        <v>0</v>
      </c>
      <c r="U138" s="32">
        <v>0</v>
      </c>
      <c r="V138" s="32">
        <v>5838.87</v>
      </c>
      <c r="W138" s="32">
        <v>12259.84</v>
      </c>
      <c r="X138" s="32">
        <v>11600.09</v>
      </c>
      <c r="Y138" s="32">
        <v>8221.7199999999993</v>
      </c>
      <c r="Z138" s="32">
        <v>17244.88</v>
      </c>
      <c r="AA138" s="32">
        <v>42113.72</v>
      </c>
      <c r="AB138" s="32">
        <v>43202.720000000001</v>
      </c>
      <c r="AC138" s="2">
        <v>-1.21</v>
      </c>
      <c r="AD138" s="2">
        <v>-1.21</v>
      </c>
      <c r="AE138" s="2">
        <v>-1.21</v>
      </c>
      <c r="AF138" s="2">
        <v>-1.21</v>
      </c>
      <c r="AG138" s="2">
        <v>-1.21</v>
      </c>
      <c r="AH138" s="2">
        <v>-1.21</v>
      </c>
      <c r="AI138" s="2">
        <v>-1.21</v>
      </c>
      <c r="AJ138" s="2">
        <v>-1.21</v>
      </c>
      <c r="AK138" s="2">
        <v>-1.21</v>
      </c>
      <c r="AL138" s="2">
        <v>-1.21</v>
      </c>
      <c r="AM138" s="2">
        <v>-1.21</v>
      </c>
      <c r="AN138" s="2">
        <v>-1.21</v>
      </c>
      <c r="AO138" s="33">
        <v>-200.24</v>
      </c>
      <c r="AP138" s="33">
        <v>-89.25</v>
      </c>
      <c r="AQ138" s="33">
        <v>-6.15</v>
      </c>
      <c r="AR138" s="33">
        <v>0</v>
      </c>
      <c r="AS138" s="33">
        <v>0</v>
      </c>
      <c r="AT138" s="33">
        <v>-70.650000000000006</v>
      </c>
      <c r="AU138" s="33">
        <v>-148.34</v>
      </c>
      <c r="AV138" s="33">
        <v>-140.36000000000001</v>
      </c>
      <c r="AW138" s="33">
        <v>-99.48</v>
      </c>
      <c r="AX138" s="33">
        <v>-208.66</v>
      </c>
      <c r="AY138" s="33">
        <v>-509.58</v>
      </c>
      <c r="AZ138" s="33">
        <v>-522.75</v>
      </c>
      <c r="BA138" s="31">
        <f t="shared" si="65"/>
        <v>-24.82</v>
      </c>
      <c r="BB138" s="31">
        <f t="shared" si="65"/>
        <v>-11.06</v>
      </c>
      <c r="BC138" s="31">
        <f t="shared" si="65"/>
        <v>-0.76</v>
      </c>
      <c r="BD138" s="31">
        <f t="shared" si="63"/>
        <v>0</v>
      </c>
      <c r="BE138" s="31">
        <f t="shared" si="63"/>
        <v>0</v>
      </c>
      <c r="BF138" s="31">
        <f t="shared" si="63"/>
        <v>-4.67</v>
      </c>
      <c r="BG138" s="31">
        <f t="shared" si="63"/>
        <v>46.59</v>
      </c>
      <c r="BH138" s="31">
        <f t="shared" si="63"/>
        <v>44.08</v>
      </c>
      <c r="BI138" s="31">
        <f t="shared" si="63"/>
        <v>31.24</v>
      </c>
      <c r="BJ138" s="31">
        <f t="shared" si="69"/>
        <v>82.78</v>
      </c>
      <c r="BK138" s="31">
        <f t="shared" si="69"/>
        <v>202.15</v>
      </c>
      <c r="BL138" s="31">
        <f t="shared" si="69"/>
        <v>207.37</v>
      </c>
      <c r="BM138" s="6">
        <f t="shared" ca="1" si="80"/>
        <v>5.04E-2</v>
      </c>
      <c r="BN138" s="6">
        <f t="shared" ca="1" si="80"/>
        <v>5.04E-2</v>
      </c>
      <c r="BO138" s="6">
        <f t="shared" ca="1" si="80"/>
        <v>5.04E-2</v>
      </c>
      <c r="BP138" s="6">
        <f t="shared" ca="1" si="80"/>
        <v>5.04E-2</v>
      </c>
      <c r="BQ138" s="6">
        <f t="shared" ca="1" si="80"/>
        <v>5.04E-2</v>
      </c>
      <c r="BR138" s="6">
        <f t="shared" ca="1" si="80"/>
        <v>5.04E-2</v>
      </c>
      <c r="BS138" s="6">
        <f t="shared" ca="1" si="80"/>
        <v>5.04E-2</v>
      </c>
      <c r="BT138" s="6">
        <f t="shared" ca="1" si="80"/>
        <v>5.04E-2</v>
      </c>
      <c r="BU138" s="6">
        <f t="shared" ca="1" si="80"/>
        <v>5.04E-2</v>
      </c>
      <c r="BV138" s="6">
        <f t="shared" ca="1" si="80"/>
        <v>5.04E-2</v>
      </c>
      <c r="BW138" s="6">
        <f t="shared" ca="1" si="80"/>
        <v>5.04E-2</v>
      </c>
      <c r="BX138" s="6">
        <f t="shared" ca="1" si="80"/>
        <v>5.04E-2</v>
      </c>
      <c r="BY138" s="31">
        <f t="shared" ca="1" si="72"/>
        <v>834.06</v>
      </c>
      <c r="BZ138" s="31">
        <f t="shared" ca="1" si="72"/>
        <v>371.75</v>
      </c>
      <c r="CA138" s="31">
        <f t="shared" ca="1" si="72"/>
        <v>25.62</v>
      </c>
      <c r="CB138" s="31">
        <f t="shared" ca="1" si="70"/>
        <v>0</v>
      </c>
      <c r="CC138" s="31">
        <f t="shared" ca="1" si="70"/>
        <v>0</v>
      </c>
      <c r="CD138" s="31">
        <f t="shared" ca="1" si="70"/>
        <v>294.27999999999997</v>
      </c>
      <c r="CE138" s="31">
        <f t="shared" ca="1" si="70"/>
        <v>617.9</v>
      </c>
      <c r="CF138" s="31">
        <f t="shared" ca="1" si="70"/>
        <v>584.64</v>
      </c>
      <c r="CG138" s="31">
        <f t="shared" ca="1" si="70"/>
        <v>414.37</v>
      </c>
      <c r="CH138" s="31">
        <f t="shared" ca="1" si="70"/>
        <v>869.14</v>
      </c>
      <c r="CI138" s="31">
        <f t="shared" ca="1" si="70"/>
        <v>2122.5300000000002</v>
      </c>
      <c r="CJ138" s="31">
        <f t="shared" ca="1" si="70"/>
        <v>2177.42</v>
      </c>
      <c r="CK138" s="32">
        <f t="shared" ca="1" si="82"/>
        <v>33.1</v>
      </c>
      <c r="CL138" s="32">
        <f t="shared" ca="1" si="82"/>
        <v>14.75</v>
      </c>
      <c r="CM138" s="32">
        <f t="shared" ca="1" si="82"/>
        <v>1.02</v>
      </c>
      <c r="CN138" s="32">
        <f t="shared" ca="1" si="82"/>
        <v>0</v>
      </c>
      <c r="CO138" s="32">
        <f t="shared" ca="1" si="82"/>
        <v>0</v>
      </c>
      <c r="CP138" s="32">
        <f t="shared" ca="1" si="82"/>
        <v>11.68</v>
      </c>
      <c r="CQ138" s="32">
        <f t="shared" ca="1" si="82"/>
        <v>24.52</v>
      </c>
      <c r="CR138" s="32">
        <f t="shared" ca="1" si="82"/>
        <v>23.2</v>
      </c>
      <c r="CS138" s="32">
        <f t="shared" ca="1" si="82"/>
        <v>16.440000000000001</v>
      </c>
      <c r="CT138" s="32">
        <f t="shared" ca="1" si="71"/>
        <v>34.49</v>
      </c>
      <c r="CU138" s="32">
        <f t="shared" ca="1" si="71"/>
        <v>84.23</v>
      </c>
      <c r="CV138" s="32">
        <f t="shared" ca="1" si="71"/>
        <v>86.41</v>
      </c>
      <c r="CW138" s="31">
        <f t="shared" ca="1" si="83"/>
        <v>1092.22</v>
      </c>
      <c r="CX138" s="31">
        <f t="shared" ca="1" si="83"/>
        <v>486.81</v>
      </c>
      <c r="CY138" s="31">
        <f t="shared" ca="1" si="83"/>
        <v>33.549999999999997</v>
      </c>
      <c r="CZ138" s="31">
        <f t="shared" ca="1" si="83"/>
        <v>0</v>
      </c>
      <c r="DA138" s="31">
        <f t="shared" ca="1" si="83"/>
        <v>0</v>
      </c>
      <c r="DB138" s="31">
        <f t="shared" ca="1" si="83"/>
        <v>381.28000000000003</v>
      </c>
      <c r="DC138" s="31">
        <f t="shared" ca="1" si="81"/>
        <v>744.17</v>
      </c>
      <c r="DD138" s="31">
        <f t="shared" ca="1" si="81"/>
        <v>704.12</v>
      </c>
      <c r="DE138" s="31">
        <f t="shared" ca="1" si="81"/>
        <v>499.04999999999995</v>
      </c>
      <c r="DF138" s="31">
        <f t="shared" ca="1" si="73"/>
        <v>1029.51</v>
      </c>
      <c r="DG138" s="31">
        <f t="shared" ca="1" si="73"/>
        <v>2514.19</v>
      </c>
      <c r="DH138" s="31">
        <f t="shared" ca="1" si="73"/>
        <v>2579.21</v>
      </c>
      <c r="DI138" s="32">
        <f t="shared" ca="1" si="77"/>
        <v>54.61</v>
      </c>
      <c r="DJ138" s="32">
        <f t="shared" ca="1" si="77"/>
        <v>24.34</v>
      </c>
      <c r="DK138" s="32">
        <f t="shared" ca="1" si="77"/>
        <v>1.68</v>
      </c>
      <c r="DL138" s="32">
        <f t="shared" ca="1" si="74"/>
        <v>0</v>
      </c>
      <c r="DM138" s="32">
        <f t="shared" ca="1" si="74"/>
        <v>0</v>
      </c>
      <c r="DN138" s="32">
        <f t="shared" ca="1" si="74"/>
        <v>19.059999999999999</v>
      </c>
      <c r="DO138" s="32">
        <f t="shared" ca="1" si="74"/>
        <v>37.21</v>
      </c>
      <c r="DP138" s="32">
        <f t="shared" ca="1" si="74"/>
        <v>35.21</v>
      </c>
      <c r="DQ138" s="32">
        <f t="shared" ca="1" si="74"/>
        <v>24.95</v>
      </c>
      <c r="DR138" s="32">
        <f t="shared" ca="1" si="84"/>
        <v>51.48</v>
      </c>
      <c r="DS138" s="32">
        <f t="shared" ca="1" si="84"/>
        <v>125.71</v>
      </c>
      <c r="DT138" s="32">
        <f t="shared" ca="1" si="84"/>
        <v>128.96</v>
      </c>
      <c r="DU138" s="31">
        <f t="shared" ca="1" si="78"/>
        <v>323.14999999999998</v>
      </c>
      <c r="DV138" s="31">
        <f t="shared" ca="1" si="78"/>
        <v>143.19999999999999</v>
      </c>
      <c r="DW138" s="31">
        <f t="shared" ca="1" si="78"/>
        <v>9.82</v>
      </c>
      <c r="DX138" s="31">
        <f t="shared" ca="1" si="75"/>
        <v>0</v>
      </c>
      <c r="DY138" s="31">
        <f t="shared" ca="1" si="75"/>
        <v>0</v>
      </c>
      <c r="DZ138" s="31">
        <f t="shared" ca="1" si="75"/>
        <v>109.65</v>
      </c>
      <c r="EA138" s="31">
        <f t="shared" ca="1" si="75"/>
        <v>212.64</v>
      </c>
      <c r="EB138" s="31">
        <f t="shared" ca="1" si="75"/>
        <v>199.7</v>
      </c>
      <c r="EC138" s="31">
        <f t="shared" ca="1" si="75"/>
        <v>140.47999999999999</v>
      </c>
      <c r="ED138" s="31">
        <f t="shared" ca="1" si="85"/>
        <v>287.48</v>
      </c>
      <c r="EE138" s="31">
        <f t="shared" ca="1" si="85"/>
        <v>696.19</v>
      </c>
      <c r="EF138" s="31">
        <f t="shared" ca="1" si="85"/>
        <v>708.36</v>
      </c>
      <c r="EG138" s="32">
        <f t="shared" ca="1" si="79"/>
        <v>1469.98</v>
      </c>
      <c r="EH138" s="32">
        <f t="shared" ca="1" si="79"/>
        <v>654.34999999999991</v>
      </c>
      <c r="EI138" s="32">
        <f t="shared" ca="1" si="79"/>
        <v>45.05</v>
      </c>
      <c r="EJ138" s="32">
        <f t="shared" ca="1" si="76"/>
        <v>0</v>
      </c>
      <c r="EK138" s="32">
        <f t="shared" ca="1" si="76"/>
        <v>0</v>
      </c>
      <c r="EL138" s="32">
        <f t="shared" ca="1" si="76"/>
        <v>509.99</v>
      </c>
      <c r="EM138" s="32">
        <f t="shared" ca="1" si="76"/>
        <v>994.02</v>
      </c>
      <c r="EN138" s="32">
        <f t="shared" ca="1" si="76"/>
        <v>939.03</v>
      </c>
      <c r="EO138" s="32">
        <f t="shared" ca="1" si="76"/>
        <v>664.48</v>
      </c>
      <c r="EP138" s="32">
        <f t="shared" ca="1" si="86"/>
        <v>1368.47</v>
      </c>
      <c r="EQ138" s="32">
        <f t="shared" ca="1" si="86"/>
        <v>3336.09</v>
      </c>
      <c r="ER138" s="32">
        <f t="shared" ca="1" si="86"/>
        <v>3416.53</v>
      </c>
    </row>
    <row r="139" spans="1:148" x14ac:dyDescent="0.25">
      <c r="A139" t="s">
        <v>468</v>
      </c>
      <c r="B139" s="1" t="s">
        <v>53</v>
      </c>
      <c r="C139" t="str">
        <f t="shared" ca="1" si="87"/>
        <v>VVW1</v>
      </c>
      <c r="D139" t="str">
        <f t="shared" ca="1" si="88"/>
        <v>Valleyview #1</v>
      </c>
      <c r="E139" s="51">
        <v>898.63199999999995</v>
      </c>
      <c r="F139" s="51">
        <v>46.34</v>
      </c>
      <c r="G139" s="51">
        <v>158.78800000000001</v>
      </c>
      <c r="H139" s="51">
        <v>567.75599999999997</v>
      </c>
      <c r="I139" s="51">
        <v>596.79200000000003</v>
      </c>
      <c r="J139" s="51">
        <v>928.25599999999997</v>
      </c>
      <c r="K139" s="51">
        <v>175.81200000000001</v>
      </c>
      <c r="L139" s="51">
        <v>6.02</v>
      </c>
      <c r="M139" s="51">
        <v>207.78800000000001</v>
      </c>
      <c r="N139" s="51">
        <v>0</v>
      </c>
      <c r="O139" s="51">
        <v>31.052</v>
      </c>
      <c r="P139" s="51">
        <v>141.428</v>
      </c>
      <c r="Q139" s="32">
        <v>42786.42</v>
      </c>
      <c r="R139" s="32">
        <v>1454.85</v>
      </c>
      <c r="S139" s="32">
        <v>4826.18</v>
      </c>
      <c r="T139" s="32">
        <v>35113.64</v>
      </c>
      <c r="U139" s="32">
        <v>419124.68</v>
      </c>
      <c r="V139" s="32">
        <v>154088.66</v>
      </c>
      <c r="W139" s="32">
        <v>9933.49</v>
      </c>
      <c r="X139" s="32">
        <v>117.62</v>
      </c>
      <c r="Y139" s="32">
        <v>5363.77</v>
      </c>
      <c r="Z139" s="32">
        <v>0</v>
      </c>
      <c r="AA139" s="32">
        <v>800.71</v>
      </c>
      <c r="AB139" s="32">
        <v>23111.62</v>
      </c>
      <c r="AC139" s="2">
        <v>0.68</v>
      </c>
      <c r="AD139" s="2">
        <v>0.68</v>
      </c>
      <c r="AE139" s="2">
        <v>0.68</v>
      </c>
      <c r="AF139" s="2">
        <v>0.68</v>
      </c>
      <c r="AG139" s="2">
        <v>0.68</v>
      </c>
      <c r="AH139" s="2">
        <v>0.68</v>
      </c>
      <c r="AI139" s="2">
        <v>0.68</v>
      </c>
      <c r="AJ139" s="2">
        <v>0.68</v>
      </c>
      <c r="AK139" s="2">
        <v>0.68</v>
      </c>
      <c r="AL139" s="2">
        <v>0.68</v>
      </c>
      <c r="AM139" s="2">
        <v>0.68</v>
      </c>
      <c r="AN139" s="2">
        <v>0.68</v>
      </c>
      <c r="AO139" s="33">
        <v>290.95</v>
      </c>
      <c r="AP139" s="33">
        <v>9.89</v>
      </c>
      <c r="AQ139" s="33">
        <v>32.82</v>
      </c>
      <c r="AR139" s="33">
        <v>238.77</v>
      </c>
      <c r="AS139" s="33">
        <v>2850.05</v>
      </c>
      <c r="AT139" s="33">
        <v>1047.8</v>
      </c>
      <c r="AU139" s="33">
        <v>67.55</v>
      </c>
      <c r="AV139" s="33">
        <v>0.8</v>
      </c>
      <c r="AW139" s="33">
        <v>36.47</v>
      </c>
      <c r="AX139" s="33">
        <v>0</v>
      </c>
      <c r="AY139" s="33">
        <v>5.44</v>
      </c>
      <c r="AZ139" s="33">
        <v>157.16</v>
      </c>
      <c r="BA139" s="31">
        <f t="shared" si="65"/>
        <v>-64.180000000000007</v>
      </c>
      <c r="BB139" s="31">
        <f t="shared" si="65"/>
        <v>-2.1800000000000002</v>
      </c>
      <c r="BC139" s="31">
        <f t="shared" si="65"/>
        <v>-7.24</v>
      </c>
      <c r="BD139" s="31">
        <f t="shared" si="63"/>
        <v>-28.09</v>
      </c>
      <c r="BE139" s="31">
        <f t="shared" si="63"/>
        <v>-335.3</v>
      </c>
      <c r="BF139" s="31">
        <f t="shared" si="63"/>
        <v>-123.27</v>
      </c>
      <c r="BG139" s="31">
        <f t="shared" si="63"/>
        <v>37.75</v>
      </c>
      <c r="BH139" s="31">
        <f t="shared" si="63"/>
        <v>0.45</v>
      </c>
      <c r="BI139" s="31">
        <f t="shared" si="63"/>
        <v>20.38</v>
      </c>
      <c r="BJ139" s="31">
        <f t="shared" si="69"/>
        <v>0</v>
      </c>
      <c r="BK139" s="31">
        <f t="shared" si="69"/>
        <v>3.84</v>
      </c>
      <c r="BL139" s="31">
        <f t="shared" si="69"/>
        <v>110.94</v>
      </c>
      <c r="BM139" s="6">
        <f t="shared" ca="1" si="80"/>
        <v>-2.8999999999999998E-3</v>
      </c>
      <c r="BN139" s="6">
        <f t="shared" ca="1" si="80"/>
        <v>-2.8999999999999998E-3</v>
      </c>
      <c r="BO139" s="6">
        <f t="shared" ca="1" si="80"/>
        <v>-2.8999999999999998E-3</v>
      </c>
      <c r="BP139" s="6">
        <f t="shared" ca="1" si="80"/>
        <v>-2.8999999999999998E-3</v>
      </c>
      <c r="BQ139" s="6">
        <f t="shared" ca="1" si="80"/>
        <v>-2.8999999999999998E-3</v>
      </c>
      <c r="BR139" s="6">
        <f t="shared" ca="1" si="80"/>
        <v>-2.8999999999999998E-3</v>
      </c>
      <c r="BS139" s="6">
        <f t="shared" ca="1" si="80"/>
        <v>-2.8999999999999998E-3</v>
      </c>
      <c r="BT139" s="6">
        <f t="shared" ca="1" si="80"/>
        <v>-2.8999999999999998E-3</v>
      </c>
      <c r="BU139" s="6">
        <f t="shared" ca="1" si="80"/>
        <v>-2.8999999999999998E-3</v>
      </c>
      <c r="BV139" s="6">
        <f t="shared" ca="1" si="80"/>
        <v>-2.8999999999999998E-3</v>
      </c>
      <c r="BW139" s="6">
        <f t="shared" ca="1" si="80"/>
        <v>-2.8999999999999998E-3</v>
      </c>
      <c r="BX139" s="6">
        <f t="shared" ca="1" si="80"/>
        <v>-2.8999999999999998E-3</v>
      </c>
      <c r="BY139" s="31">
        <f t="shared" ca="1" si="72"/>
        <v>-124.08</v>
      </c>
      <c r="BZ139" s="31">
        <f t="shared" ca="1" si="72"/>
        <v>-4.22</v>
      </c>
      <c r="CA139" s="31">
        <f t="shared" ca="1" si="72"/>
        <v>-14</v>
      </c>
      <c r="CB139" s="31">
        <f t="shared" ca="1" si="70"/>
        <v>-101.83</v>
      </c>
      <c r="CC139" s="31">
        <f t="shared" ca="1" si="70"/>
        <v>-1215.46</v>
      </c>
      <c r="CD139" s="31">
        <f t="shared" ca="1" si="70"/>
        <v>-446.86</v>
      </c>
      <c r="CE139" s="31">
        <f t="shared" ca="1" si="70"/>
        <v>-28.81</v>
      </c>
      <c r="CF139" s="31">
        <f t="shared" ca="1" si="70"/>
        <v>-0.34</v>
      </c>
      <c r="CG139" s="31">
        <f t="shared" ca="1" si="70"/>
        <v>-15.55</v>
      </c>
      <c r="CH139" s="31">
        <f t="shared" ca="1" si="70"/>
        <v>0</v>
      </c>
      <c r="CI139" s="31">
        <f t="shared" ca="1" si="70"/>
        <v>-2.3199999999999998</v>
      </c>
      <c r="CJ139" s="31">
        <f t="shared" ca="1" si="70"/>
        <v>-67.02</v>
      </c>
      <c r="CK139" s="32">
        <f t="shared" ca="1" si="82"/>
        <v>85.57</v>
      </c>
      <c r="CL139" s="32">
        <f t="shared" ca="1" si="82"/>
        <v>2.91</v>
      </c>
      <c r="CM139" s="32">
        <f t="shared" ca="1" si="82"/>
        <v>9.65</v>
      </c>
      <c r="CN139" s="32">
        <f t="shared" ca="1" si="82"/>
        <v>70.23</v>
      </c>
      <c r="CO139" s="32">
        <f t="shared" ca="1" si="82"/>
        <v>838.25</v>
      </c>
      <c r="CP139" s="32">
        <f t="shared" ca="1" si="82"/>
        <v>308.18</v>
      </c>
      <c r="CQ139" s="32">
        <f t="shared" ca="1" si="82"/>
        <v>19.87</v>
      </c>
      <c r="CR139" s="32">
        <f t="shared" ca="1" si="82"/>
        <v>0.24</v>
      </c>
      <c r="CS139" s="32">
        <f t="shared" ca="1" si="82"/>
        <v>10.73</v>
      </c>
      <c r="CT139" s="32">
        <f t="shared" ca="1" si="71"/>
        <v>0</v>
      </c>
      <c r="CU139" s="32">
        <f t="shared" ca="1" si="71"/>
        <v>1.6</v>
      </c>
      <c r="CV139" s="32">
        <f t="shared" ca="1" si="71"/>
        <v>46.22</v>
      </c>
      <c r="CW139" s="31">
        <f t="shared" ca="1" si="83"/>
        <v>-265.27999999999997</v>
      </c>
      <c r="CX139" s="31">
        <f t="shared" ca="1" si="83"/>
        <v>-9.02</v>
      </c>
      <c r="CY139" s="31">
        <f t="shared" ca="1" si="83"/>
        <v>-29.93</v>
      </c>
      <c r="CZ139" s="31">
        <f t="shared" ca="1" si="83"/>
        <v>-242.28</v>
      </c>
      <c r="DA139" s="31">
        <f t="shared" ca="1" si="83"/>
        <v>-2891.96</v>
      </c>
      <c r="DB139" s="31">
        <f t="shared" ca="1" si="83"/>
        <v>-1063.21</v>
      </c>
      <c r="DC139" s="31">
        <f t="shared" ca="1" si="81"/>
        <v>-114.24</v>
      </c>
      <c r="DD139" s="31">
        <f t="shared" ca="1" si="81"/>
        <v>-1.35</v>
      </c>
      <c r="DE139" s="31">
        <f t="shared" ca="1" si="81"/>
        <v>-61.67</v>
      </c>
      <c r="DF139" s="31">
        <f t="shared" ca="1" si="73"/>
        <v>0</v>
      </c>
      <c r="DG139" s="31">
        <f t="shared" ca="1" si="73"/>
        <v>-10</v>
      </c>
      <c r="DH139" s="31">
        <f t="shared" ca="1" si="73"/>
        <v>-288.89999999999998</v>
      </c>
      <c r="DI139" s="32">
        <f t="shared" ca="1" si="77"/>
        <v>-13.26</v>
      </c>
      <c r="DJ139" s="32">
        <f t="shared" ca="1" si="77"/>
        <v>-0.45</v>
      </c>
      <c r="DK139" s="32">
        <f t="shared" ca="1" si="77"/>
        <v>-1.5</v>
      </c>
      <c r="DL139" s="32">
        <f t="shared" ca="1" si="74"/>
        <v>-12.11</v>
      </c>
      <c r="DM139" s="32">
        <f t="shared" ca="1" si="74"/>
        <v>-144.6</v>
      </c>
      <c r="DN139" s="32">
        <f t="shared" ca="1" si="74"/>
        <v>-53.16</v>
      </c>
      <c r="DO139" s="32">
        <f t="shared" ca="1" si="74"/>
        <v>-5.71</v>
      </c>
      <c r="DP139" s="32">
        <f t="shared" ca="1" si="74"/>
        <v>-7.0000000000000007E-2</v>
      </c>
      <c r="DQ139" s="32">
        <f t="shared" ca="1" si="74"/>
        <v>-3.08</v>
      </c>
      <c r="DR139" s="32">
        <f t="shared" ca="1" si="84"/>
        <v>0</v>
      </c>
      <c r="DS139" s="32">
        <f t="shared" ca="1" si="84"/>
        <v>-0.5</v>
      </c>
      <c r="DT139" s="32">
        <f t="shared" ca="1" si="84"/>
        <v>-14.45</v>
      </c>
      <c r="DU139" s="31">
        <f t="shared" ca="1" si="78"/>
        <v>-78.489999999999995</v>
      </c>
      <c r="DV139" s="31">
        <f t="shared" ca="1" si="78"/>
        <v>-2.65</v>
      </c>
      <c r="DW139" s="31">
        <f t="shared" ca="1" si="78"/>
        <v>-8.76</v>
      </c>
      <c r="DX139" s="31">
        <f t="shared" ca="1" si="75"/>
        <v>-70.489999999999995</v>
      </c>
      <c r="DY139" s="31">
        <f t="shared" ca="1" si="75"/>
        <v>-836.63</v>
      </c>
      <c r="DZ139" s="31">
        <f t="shared" ca="1" si="75"/>
        <v>-305.77</v>
      </c>
      <c r="EA139" s="31">
        <f t="shared" ca="1" si="75"/>
        <v>-32.64</v>
      </c>
      <c r="EB139" s="31">
        <f t="shared" ca="1" si="75"/>
        <v>-0.38</v>
      </c>
      <c r="EC139" s="31">
        <f t="shared" ca="1" si="75"/>
        <v>-17.36</v>
      </c>
      <c r="ED139" s="31">
        <f t="shared" ca="1" si="85"/>
        <v>0</v>
      </c>
      <c r="EE139" s="31">
        <f t="shared" ca="1" si="85"/>
        <v>-2.77</v>
      </c>
      <c r="EF139" s="31">
        <f t="shared" ca="1" si="85"/>
        <v>-79.34</v>
      </c>
      <c r="EG139" s="32">
        <f t="shared" ca="1" si="79"/>
        <v>-357.03</v>
      </c>
      <c r="EH139" s="32">
        <f t="shared" ca="1" si="79"/>
        <v>-12.12</v>
      </c>
      <c r="EI139" s="32">
        <f t="shared" ca="1" si="79"/>
        <v>-40.19</v>
      </c>
      <c r="EJ139" s="32">
        <f t="shared" ca="1" si="76"/>
        <v>-324.88</v>
      </c>
      <c r="EK139" s="32">
        <f t="shared" ca="1" si="76"/>
        <v>-3873.19</v>
      </c>
      <c r="EL139" s="32">
        <f t="shared" ca="1" si="76"/>
        <v>-1422.14</v>
      </c>
      <c r="EM139" s="32">
        <f t="shared" ca="1" si="76"/>
        <v>-152.58999999999997</v>
      </c>
      <c r="EN139" s="32">
        <f t="shared" ca="1" si="76"/>
        <v>-1.8000000000000003</v>
      </c>
      <c r="EO139" s="32">
        <f t="shared" ca="1" si="76"/>
        <v>-82.11</v>
      </c>
      <c r="EP139" s="32">
        <f t="shared" ca="1" si="86"/>
        <v>0</v>
      </c>
      <c r="EQ139" s="32">
        <f t="shared" ca="1" si="86"/>
        <v>-13.27</v>
      </c>
      <c r="ER139" s="32">
        <f t="shared" ca="1" si="86"/>
        <v>-382.68999999999994</v>
      </c>
    </row>
    <row r="140" spans="1:148" x14ac:dyDescent="0.25">
      <c r="A140" t="s">
        <v>468</v>
      </c>
      <c r="B140" s="1" t="s">
        <v>54</v>
      </c>
      <c r="C140" t="str">
        <f t="shared" ca="1" si="87"/>
        <v>VVW2</v>
      </c>
      <c r="D140" t="str">
        <f t="shared" ca="1" si="88"/>
        <v>Valleyview #2</v>
      </c>
      <c r="E140" s="51">
        <v>214.9</v>
      </c>
      <c r="F140" s="51">
        <v>0</v>
      </c>
      <c r="G140" s="51">
        <v>68.936000000000007</v>
      </c>
      <c r="H140" s="51">
        <v>447.13200000000001</v>
      </c>
      <c r="I140" s="51">
        <v>422.96800000000002</v>
      </c>
      <c r="J140" s="51">
        <v>10.836</v>
      </c>
      <c r="K140" s="51">
        <v>83.44</v>
      </c>
      <c r="L140" s="51">
        <v>0</v>
      </c>
      <c r="M140" s="51">
        <v>45.948</v>
      </c>
      <c r="N140" s="51">
        <v>0</v>
      </c>
      <c r="O140" s="51">
        <v>12.263999999999999</v>
      </c>
      <c r="P140" s="51">
        <v>85.567999999999998</v>
      </c>
      <c r="Q140" s="32">
        <v>8677.42</v>
      </c>
      <c r="R140" s="32">
        <v>0</v>
      </c>
      <c r="S140" s="32">
        <v>3507.11</v>
      </c>
      <c r="T140" s="32">
        <v>26139.66</v>
      </c>
      <c r="U140" s="32">
        <v>316338.21999999997</v>
      </c>
      <c r="V140" s="32">
        <v>9304.81</v>
      </c>
      <c r="W140" s="32">
        <v>5605.89</v>
      </c>
      <c r="X140" s="32">
        <v>0</v>
      </c>
      <c r="Y140" s="32">
        <v>1559.2</v>
      </c>
      <c r="Z140" s="32">
        <v>0</v>
      </c>
      <c r="AA140" s="32">
        <v>600.70000000000005</v>
      </c>
      <c r="AB140" s="32">
        <v>18150.439999999999</v>
      </c>
      <c r="AC140" s="2">
        <v>0.65</v>
      </c>
      <c r="AD140" s="2">
        <v>0.65</v>
      </c>
      <c r="AE140" s="2">
        <v>0.65</v>
      </c>
      <c r="AF140" s="2">
        <v>0.65</v>
      </c>
      <c r="AG140" s="2">
        <v>0.65</v>
      </c>
      <c r="AH140" s="2">
        <v>0.65</v>
      </c>
      <c r="AI140" s="2">
        <v>0.65</v>
      </c>
      <c r="AJ140" s="2">
        <v>0.65</v>
      </c>
      <c r="AK140" s="2">
        <v>0.65</v>
      </c>
      <c r="AL140" s="2">
        <v>0.65</v>
      </c>
      <c r="AM140" s="2">
        <v>0.65</v>
      </c>
      <c r="AN140" s="2">
        <v>0.65</v>
      </c>
      <c r="AO140" s="33">
        <v>56.4</v>
      </c>
      <c r="AP140" s="33">
        <v>0</v>
      </c>
      <c r="AQ140" s="33">
        <v>22.8</v>
      </c>
      <c r="AR140" s="33">
        <v>169.91</v>
      </c>
      <c r="AS140" s="33">
        <v>2056.1999999999998</v>
      </c>
      <c r="AT140" s="33">
        <v>60.48</v>
      </c>
      <c r="AU140" s="33">
        <v>36.44</v>
      </c>
      <c r="AV140" s="33">
        <v>0</v>
      </c>
      <c r="AW140" s="33">
        <v>10.130000000000001</v>
      </c>
      <c r="AX140" s="33">
        <v>0</v>
      </c>
      <c r="AY140" s="33">
        <v>3.9</v>
      </c>
      <c r="AZ140" s="33">
        <v>117.98</v>
      </c>
      <c r="BA140" s="31">
        <f t="shared" si="65"/>
        <v>-13.02</v>
      </c>
      <c r="BB140" s="31">
        <f t="shared" si="65"/>
        <v>0</v>
      </c>
      <c r="BC140" s="31">
        <f t="shared" si="65"/>
        <v>-5.26</v>
      </c>
      <c r="BD140" s="31">
        <f t="shared" si="63"/>
        <v>-20.91</v>
      </c>
      <c r="BE140" s="31">
        <f t="shared" si="63"/>
        <v>-253.07</v>
      </c>
      <c r="BF140" s="31">
        <f t="shared" si="63"/>
        <v>-7.44</v>
      </c>
      <c r="BG140" s="31">
        <f t="shared" si="63"/>
        <v>21.3</v>
      </c>
      <c r="BH140" s="31">
        <f t="shared" si="63"/>
        <v>0</v>
      </c>
      <c r="BI140" s="31">
        <f t="shared" si="63"/>
        <v>5.92</v>
      </c>
      <c r="BJ140" s="31">
        <f t="shared" si="69"/>
        <v>0</v>
      </c>
      <c r="BK140" s="31">
        <f t="shared" si="69"/>
        <v>2.88</v>
      </c>
      <c r="BL140" s="31">
        <f t="shared" si="69"/>
        <v>87.12</v>
      </c>
      <c r="BM140" s="6">
        <f t="shared" ca="1" si="80"/>
        <v>-8.0000000000000002E-3</v>
      </c>
      <c r="BN140" s="6">
        <f t="shared" ca="1" si="80"/>
        <v>-8.0000000000000002E-3</v>
      </c>
      <c r="BO140" s="6">
        <f t="shared" ca="1" si="80"/>
        <v>-8.0000000000000002E-3</v>
      </c>
      <c r="BP140" s="6">
        <f t="shared" ca="1" si="80"/>
        <v>-8.0000000000000002E-3</v>
      </c>
      <c r="BQ140" s="6">
        <f t="shared" ca="1" si="80"/>
        <v>-8.0000000000000002E-3</v>
      </c>
      <c r="BR140" s="6">
        <f t="shared" ca="1" si="80"/>
        <v>-8.0000000000000002E-3</v>
      </c>
      <c r="BS140" s="6">
        <f t="shared" ca="1" si="80"/>
        <v>-8.0000000000000002E-3</v>
      </c>
      <c r="BT140" s="6">
        <f t="shared" ca="1" si="80"/>
        <v>-8.0000000000000002E-3</v>
      </c>
      <c r="BU140" s="6">
        <f t="shared" ca="1" si="80"/>
        <v>-8.0000000000000002E-3</v>
      </c>
      <c r="BV140" s="6">
        <f t="shared" ca="1" si="80"/>
        <v>-8.0000000000000002E-3</v>
      </c>
      <c r="BW140" s="6">
        <f t="shared" ca="1" si="80"/>
        <v>-8.0000000000000002E-3</v>
      </c>
      <c r="BX140" s="6">
        <f t="shared" ca="1" si="80"/>
        <v>-8.0000000000000002E-3</v>
      </c>
      <c r="BY140" s="31">
        <f t="shared" ca="1" si="72"/>
        <v>-69.42</v>
      </c>
      <c r="BZ140" s="31">
        <f t="shared" ca="1" si="72"/>
        <v>0</v>
      </c>
      <c r="CA140" s="31">
        <f t="shared" ca="1" si="72"/>
        <v>-28.06</v>
      </c>
      <c r="CB140" s="31">
        <f t="shared" ca="1" si="70"/>
        <v>-209.12</v>
      </c>
      <c r="CC140" s="31">
        <f t="shared" ca="1" si="70"/>
        <v>-2530.71</v>
      </c>
      <c r="CD140" s="31">
        <f t="shared" ca="1" si="70"/>
        <v>-74.44</v>
      </c>
      <c r="CE140" s="31">
        <f t="shared" ref="CE140:CJ142" ca="1" si="89">IFERROR(VLOOKUP($C140,DOSDetail,CELL("col",CE$4)+58,FALSE),ROUND(W140*BS140,2))</f>
        <v>-44.85</v>
      </c>
      <c r="CF140" s="31">
        <f t="shared" ca="1" si="89"/>
        <v>0</v>
      </c>
      <c r="CG140" s="31">
        <f t="shared" ca="1" si="89"/>
        <v>-12.47</v>
      </c>
      <c r="CH140" s="31">
        <f t="shared" ca="1" si="89"/>
        <v>0</v>
      </c>
      <c r="CI140" s="31">
        <f t="shared" ca="1" si="89"/>
        <v>-4.8099999999999996</v>
      </c>
      <c r="CJ140" s="31">
        <f t="shared" ca="1" si="89"/>
        <v>-145.19999999999999</v>
      </c>
      <c r="CK140" s="32">
        <f t="shared" ca="1" si="82"/>
        <v>17.350000000000001</v>
      </c>
      <c r="CL140" s="32">
        <f t="shared" ca="1" si="82"/>
        <v>0</v>
      </c>
      <c r="CM140" s="32">
        <f t="shared" ca="1" si="82"/>
        <v>7.01</v>
      </c>
      <c r="CN140" s="32">
        <f t="shared" ca="1" si="82"/>
        <v>52.28</v>
      </c>
      <c r="CO140" s="32">
        <f t="shared" ca="1" si="82"/>
        <v>632.67999999999995</v>
      </c>
      <c r="CP140" s="32">
        <f t="shared" ca="1" si="82"/>
        <v>18.61</v>
      </c>
      <c r="CQ140" s="32">
        <f t="shared" ca="1" si="82"/>
        <v>11.21</v>
      </c>
      <c r="CR140" s="32">
        <f t="shared" ca="1" si="82"/>
        <v>0</v>
      </c>
      <c r="CS140" s="32">
        <f t="shared" ca="1" si="82"/>
        <v>3.12</v>
      </c>
      <c r="CT140" s="32">
        <f t="shared" ca="1" si="71"/>
        <v>0</v>
      </c>
      <c r="CU140" s="32">
        <f t="shared" ca="1" si="71"/>
        <v>1.2</v>
      </c>
      <c r="CV140" s="32">
        <f t="shared" ca="1" si="71"/>
        <v>36.299999999999997</v>
      </c>
      <c r="CW140" s="31">
        <f t="shared" ca="1" si="83"/>
        <v>-95.45</v>
      </c>
      <c r="CX140" s="31">
        <f t="shared" ca="1" si="83"/>
        <v>0</v>
      </c>
      <c r="CY140" s="31">
        <f t="shared" ca="1" si="83"/>
        <v>-38.589999999999996</v>
      </c>
      <c r="CZ140" s="31">
        <f t="shared" ca="1" si="83"/>
        <v>-305.83999999999997</v>
      </c>
      <c r="DA140" s="31">
        <f t="shared" ca="1" si="83"/>
        <v>-3701.16</v>
      </c>
      <c r="DB140" s="31">
        <f t="shared" ca="1" si="83"/>
        <v>-108.87</v>
      </c>
      <c r="DC140" s="31">
        <f t="shared" ca="1" si="81"/>
        <v>-91.38</v>
      </c>
      <c r="DD140" s="31">
        <f t="shared" ca="1" si="81"/>
        <v>0</v>
      </c>
      <c r="DE140" s="31">
        <f t="shared" ca="1" si="81"/>
        <v>-25.400000000000006</v>
      </c>
      <c r="DF140" s="31">
        <f t="shared" ca="1" si="73"/>
        <v>0</v>
      </c>
      <c r="DG140" s="31">
        <f t="shared" ca="1" si="73"/>
        <v>-10.39</v>
      </c>
      <c r="DH140" s="31">
        <f t="shared" ca="1" si="73"/>
        <v>-314</v>
      </c>
      <c r="DI140" s="32">
        <f t="shared" ca="1" si="77"/>
        <v>-4.7699999999999996</v>
      </c>
      <c r="DJ140" s="32">
        <f t="shared" ca="1" si="77"/>
        <v>0</v>
      </c>
      <c r="DK140" s="32">
        <f t="shared" ca="1" si="77"/>
        <v>-1.93</v>
      </c>
      <c r="DL140" s="32">
        <f t="shared" ca="1" si="74"/>
        <v>-15.29</v>
      </c>
      <c r="DM140" s="32">
        <f t="shared" ca="1" si="74"/>
        <v>-185.06</v>
      </c>
      <c r="DN140" s="32">
        <f t="shared" ca="1" si="74"/>
        <v>-5.44</v>
      </c>
      <c r="DO140" s="32">
        <f t="shared" ca="1" si="74"/>
        <v>-4.57</v>
      </c>
      <c r="DP140" s="32">
        <f t="shared" ca="1" si="74"/>
        <v>0</v>
      </c>
      <c r="DQ140" s="32">
        <f t="shared" ca="1" si="74"/>
        <v>-1.27</v>
      </c>
      <c r="DR140" s="32">
        <f t="shared" ca="1" si="84"/>
        <v>0</v>
      </c>
      <c r="DS140" s="32">
        <f t="shared" ca="1" si="84"/>
        <v>-0.52</v>
      </c>
      <c r="DT140" s="32">
        <f t="shared" ca="1" si="84"/>
        <v>-15.7</v>
      </c>
      <c r="DU140" s="31">
        <f t="shared" ca="1" si="78"/>
        <v>-28.24</v>
      </c>
      <c r="DV140" s="31">
        <f t="shared" ca="1" si="78"/>
        <v>0</v>
      </c>
      <c r="DW140" s="31">
        <f t="shared" ca="1" si="78"/>
        <v>-11.29</v>
      </c>
      <c r="DX140" s="31">
        <f t="shared" ca="1" si="75"/>
        <v>-88.98</v>
      </c>
      <c r="DY140" s="31">
        <f t="shared" ca="1" si="75"/>
        <v>-1070.72</v>
      </c>
      <c r="DZ140" s="31">
        <f t="shared" ca="1" si="75"/>
        <v>-31.31</v>
      </c>
      <c r="EA140" s="31">
        <f t="shared" ca="1" si="75"/>
        <v>-26.11</v>
      </c>
      <c r="EB140" s="31">
        <f t="shared" ca="1" si="75"/>
        <v>0</v>
      </c>
      <c r="EC140" s="31">
        <f t="shared" ca="1" si="75"/>
        <v>-7.15</v>
      </c>
      <c r="ED140" s="31">
        <f t="shared" ca="1" si="85"/>
        <v>0</v>
      </c>
      <c r="EE140" s="31">
        <f t="shared" ca="1" si="85"/>
        <v>-2.88</v>
      </c>
      <c r="EF140" s="31">
        <f t="shared" ca="1" si="85"/>
        <v>-86.24</v>
      </c>
      <c r="EG140" s="32">
        <f t="shared" ca="1" si="79"/>
        <v>-128.46</v>
      </c>
      <c r="EH140" s="32">
        <f t="shared" ca="1" si="79"/>
        <v>0</v>
      </c>
      <c r="EI140" s="32">
        <f t="shared" ca="1" si="79"/>
        <v>-51.809999999999995</v>
      </c>
      <c r="EJ140" s="32">
        <f t="shared" ca="1" si="76"/>
        <v>-410.11</v>
      </c>
      <c r="EK140" s="32">
        <f t="shared" ca="1" si="76"/>
        <v>-4956.9399999999996</v>
      </c>
      <c r="EL140" s="32">
        <f t="shared" ca="1" si="76"/>
        <v>-145.62</v>
      </c>
      <c r="EM140" s="32">
        <f t="shared" ca="1" si="76"/>
        <v>-122.05999999999999</v>
      </c>
      <c r="EN140" s="32">
        <f t="shared" ca="1" si="76"/>
        <v>0</v>
      </c>
      <c r="EO140" s="32">
        <f t="shared" ca="1" si="76"/>
        <v>-33.820000000000007</v>
      </c>
      <c r="EP140" s="32">
        <f t="shared" ca="1" si="86"/>
        <v>0</v>
      </c>
      <c r="EQ140" s="32">
        <f t="shared" ca="1" si="86"/>
        <v>-13.79</v>
      </c>
      <c r="ER140" s="32">
        <f t="shared" ca="1" si="86"/>
        <v>-415.94</v>
      </c>
    </row>
    <row r="141" spans="1:148" x14ac:dyDescent="0.25">
      <c r="A141" t="s">
        <v>440</v>
      </c>
      <c r="B141" s="1" t="s">
        <v>304</v>
      </c>
      <c r="C141" t="str">
        <f t="shared" ca="1" si="87"/>
        <v>WB4</v>
      </c>
      <c r="D141" t="str">
        <f t="shared" ca="1" si="88"/>
        <v>Wabamun #4</v>
      </c>
      <c r="E141" s="51">
        <v>149462.44800199999</v>
      </c>
      <c r="F141" s="51">
        <v>156817.346479</v>
      </c>
      <c r="G141" s="51">
        <v>167087.5386957</v>
      </c>
      <c r="Q141" s="32">
        <v>6436586.9699999997</v>
      </c>
      <c r="R141" s="32">
        <v>6974496.7400000002</v>
      </c>
      <c r="S141" s="32">
        <v>5835550.6399999997</v>
      </c>
      <c r="T141" s="32"/>
      <c r="U141" s="32"/>
      <c r="V141" s="32"/>
      <c r="W141" s="32"/>
      <c r="X141" s="32"/>
      <c r="Y141" s="32"/>
      <c r="Z141" s="32"/>
      <c r="AA141" s="32"/>
      <c r="AB141" s="32"/>
      <c r="AC141" s="2">
        <v>5.03</v>
      </c>
      <c r="AD141" s="2">
        <v>5.03</v>
      </c>
      <c r="AE141" s="2">
        <v>5.03</v>
      </c>
      <c r="AO141" s="33">
        <v>323760.32</v>
      </c>
      <c r="AP141" s="33">
        <v>350817.19</v>
      </c>
      <c r="AQ141" s="33">
        <v>293528.2</v>
      </c>
      <c r="AR141" s="33"/>
      <c r="AS141" s="33"/>
      <c r="AT141" s="33"/>
      <c r="AU141" s="33"/>
      <c r="AV141" s="33"/>
      <c r="AW141" s="33"/>
      <c r="AX141" s="33"/>
      <c r="AY141" s="33"/>
      <c r="AZ141" s="33"/>
      <c r="BA141" s="31">
        <f t="shared" si="65"/>
        <v>-9654.8799999999992</v>
      </c>
      <c r="BB141" s="31">
        <f t="shared" si="65"/>
        <v>-10461.75</v>
      </c>
      <c r="BC141" s="31">
        <f t="shared" si="65"/>
        <v>-8753.33</v>
      </c>
      <c r="BD141" s="31">
        <f t="shared" si="63"/>
        <v>0</v>
      </c>
      <c r="BE141" s="31">
        <f t="shared" si="63"/>
        <v>0</v>
      </c>
      <c r="BF141" s="31">
        <f t="shared" si="63"/>
        <v>0</v>
      </c>
      <c r="BG141" s="31">
        <f t="shared" si="63"/>
        <v>0</v>
      </c>
      <c r="BH141" s="31">
        <f t="shared" si="63"/>
        <v>0</v>
      </c>
      <c r="BI141" s="31">
        <f t="shared" si="63"/>
        <v>0</v>
      </c>
      <c r="BJ141" s="31">
        <f t="shared" si="69"/>
        <v>0</v>
      </c>
      <c r="BK141" s="31">
        <f t="shared" si="69"/>
        <v>0</v>
      </c>
      <c r="BL141" s="31">
        <f t="shared" si="69"/>
        <v>0</v>
      </c>
      <c r="BM141" s="6">
        <f t="shared" ca="1" si="80"/>
        <v>8.4500000000000006E-2</v>
      </c>
      <c r="BN141" s="6">
        <f t="shared" ca="1" si="80"/>
        <v>8.4500000000000006E-2</v>
      </c>
      <c r="BO141" s="6">
        <f t="shared" ca="1" si="80"/>
        <v>8.4500000000000006E-2</v>
      </c>
      <c r="BP141" s="6">
        <f t="shared" ca="1" si="80"/>
        <v>8.4500000000000006E-2</v>
      </c>
      <c r="BQ141" s="6">
        <f t="shared" ca="1" si="80"/>
        <v>8.4500000000000006E-2</v>
      </c>
      <c r="BR141" s="6">
        <f t="shared" ca="1" si="80"/>
        <v>8.4500000000000006E-2</v>
      </c>
      <c r="BS141" s="6">
        <f t="shared" ca="1" si="80"/>
        <v>8.4500000000000006E-2</v>
      </c>
      <c r="BT141" s="6">
        <f t="shared" ca="1" si="80"/>
        <v>8.4500000000000006E-2</v>
      </c>
      <c r="BU141" s="6">
        <f t="shared" ca="1" si="80"/>
        <v>8.4500000000000006E-2</v>
      </c>
      <c r="BV141" s="6">
        <f t="shared" ca="1" si="80"/>
        <v>8.4500000000000006E-2</v>
      </c>
      <c r="BW141" s="6">
        <f t="shared" ca="1" si="80"/>
        <v>8.4500000000000006E-2</v>
      </c>
      <c r="BX141" s="6">
        <f t="shared" ca="1" si="80"/>
        <v>8.4500000000000006E-2</v>
      </c>
      <c r="BY141" s="31">
        <f t="shared" ca="1" si="72"/>
        <v>543891.6</v>
      </c>
      <c r="BZ141" s="31">
        <f t="shared" ca="1" si="72"/>
        <v>589344.97</v>
      </c>
      <c r="CA141" s="31">
        <f t="shared" ca="1" si="72"/>
        <v>493104.03</v>
      </c>
      <c r="CB141" s="31">
        <f t="shared" ca="1" si="72"/>
        <v>0</v>
      </c>
      <c r="CC141" s="31">
        <f t="shared" ca="1" si="72"/>
        <v>0</v>
      </c>
      <c r="CD141" s="31">
        <f t="shared" ca="1" si="72"/>
        <v>0</v>
      </c>
      <c r="CE141" s="31">
        <f t="shared" ca="1" si="89"/>
        <v>0</v>
      </c>
      <c r="CF141" s="31">
        <f t="shared" ca="1" si="89"/>
        <v>0</v>
      </c>
      <c r="CG141" s="31">
        <f t="shared" ca="1" si="89"/>
        <v>0</v>
      </c>
      <c r="CH141" s="31">
        <f t="shared" ca="1" si="89"/>
        <v>0</v>
      </c>
      <c r="CI141" s="31">
        <f t="shared" ca="1" si="89"/>
        <v>0</v>
      </c>
      <c r="CJ141" s="31">
        <f t="shared" ca="1" si="89"/>
        <v>0</v>
      </c>
      <c r="CK141" s="32">
        <f t="shared" ca="1" si="82"/>
        <v>12873.17</v>
      </c>
      <c r="CL141" s="32">
        <f t="shared" ca="1" si="82"/>
        <v>13948.99</v>
      </c>
      <c r="CM141" s="32">
        <f t="shared" ca="1" si="82"/>
        <v>11671.1</v>
      </c>
      <c r="CN141" s="32">
        <f t="shared" ca="1" si="82"/>
        <v>0</v>
      </c>
      <c r="CO141" s="32">
        <f t="shared" ca="1" si="82"/>
        <v>0</v>
      </c>
      <c r="CP141" s="32">
        <f t="shared" ca="1" si="82"/>
        <v>0</v>
      </c>
      <c r="CQ141" s="32">
        <f t="shared" ca="1" si="82"/>
        <v>0</v>
      </c>
      <c r="CR141" s="32">
        <f t="shared" ca="1" si="82"/>
        <v>0</v>
      </c>
      <c r="CS141" s="32">
        <f t="shared" ca="1" si="82"/>
        <v>0</v>
      </c>
      <c r="CT141" s="32">
        <f t="shared" ca="1" si="71"/>
        <v>0</v>
      </c>
      <c r="CU141" s="32">
        <f t="shared" ca="1" si="71"/>
        <v>0</v>
      </c>
      <c r="CV141" s="32">
        <f t="shared" ca="1" si="71"/>
        <v>0</v>
      </c>
      <c r="CW141" s="31">
        <f t="shared" ca="1" si="83"/>
        <v>242659.33000000002</v>
      </c>
      <c r="CX141" s="31">
        <f t="shared" ca="1" si="83"/>
        <v>262938.51999999996</v>
      </c>
      <c r="CY141" s="31">
        <f t="shared" ca="1" si="83"/>
        <v>220000.25999999998</v>
      </c>
      <c r="CZ141" s="31">
        <f t="shared" ca="1" si="83"/>
        <v>0</v>
      </c>
      <c r="DA141" s="31">
        <f t="shared" ca="1" si="83"/>
        <v>0</v>
      </c>
      <c r="DB141" s="31">
        <f t="shared" ca="1" si="83"/>
        <v>0</v>
      </c>
      <c r="DC141" s="31">
        <f t="shared" ca="1" si="81"/>
        <v>0</v>
      </c>
      <c r="DD141" s="31">
        <f t="shared" ca="1" si="81"/>
        <v>0</v>
      </c>
      <c r="DE141" s="31">
        <f t="shared" ca="1" si="81"/>
        <v>0</v>
      </c>
      <c r="DF141" s="31">
        <f t="shared" ca="1" si="73"/>
        <v>0</v>
      </c>
      <c r="DG141" s="31">
        <f t="shared" ca="1" si="73"/>
        <v>0</v>
      </c>
      <c r="DH141" s="31">
        <f t="shared" ca="1" si="73"/>
        <v>0</v>
      </c>
      <c r="DI141" s="32">
        <f t="shared" ca="1" si="77"/>
        <v>12132.97</v>
      </c>
      <c r="DJ141" s="32">
        <f t="shared" ca="1" si="77"/>
        <v>13146.93</v>
      </c>
      <c r="DK141" s="32">
        <f t="shared" ca="1" si="77"/>
        <v>11000.01</v>
      </c>
      <c r="DL141" s="32">
        <f t="shared" ca="1" si="74"/>
        <v>0</v>
      </c>
      <c r="DM141" s="32">
        <f t="shared" ca="1" si="74"/>
        <v>0</v>
      </c>
      <c r="DN141" s="32">
        <f t="shared" ca="1" si="74"/>
        <v>0</v>
      </c>
      <c r="DO141" s="32">
        <f t="shared" ca="1" si="74"/>
        <v>0</v>
      </c>
      <c r="DP141" s="32">
        <f t="shared" ca="1" si="74"/>
        <v>0</v>
      </c>
      <c r="DQ141" s="32">
        <f t="shared" ca="1" si="74"/>
        <v>0</v>
      </c>
      <c r="DR141" s="32">
        <f t="shared" ca="1" si="84"/>
        <v>0</v>
      </c>
      <c r="DS141" s="32">
        <f t="shared" ca="1" si="84"/>
        <v>0</v>
      </c>
      <c r="DT141" s="32">
        <f t="shared" ca="1" si="84"/>
        <v>0</v>
      </c>
      <c r="DU141" s="31">
        <f t="shared" ca="1" si="78"/>
        <v>71795.33</v>
      </c>
      <c r="DV141" s="31">
        <f t="shared" ca="1" si="78"/>
        <v>77348.67</v>
      </c>
      <c r="DW141" s="31">
        <f t="shared" ca="1" si="78"/>
        <v>64379.98</v>
      </c>
      <c r="DX141" s="31">
        <f t="shared" ca="1" si="75"/>
        <v>0</v>
      </c>
      <c r="DY141" s="31">
        <f t="shared" ca="1" si="75"/>
        <v>0</v>
      </c>
      <c r="DZ141" s="31">
        <f t="shared" ca="1" si="75"/>
        <v>0</v>
      </c>
      <c r="EA141" s="31">
        <f t="shared" ca="1" si="75"/>
        <v>0</v>
      </c>
      <c r="EB141" s="31">
        <f t="shared" ca="1" si="75"/>
        <v>0</v>
      </c>
      <c r="EC141" s="31">
        <f t="shared" ca="1" si="75"/>
        <v>0</v>
      </c>
      <c r="ED141" s="31">
        <f t="shared" ca="1" si="85"/>
        <v>0</v>
      </c>
      <c r="EE141" s="31">
        <f t="shared" ca="1" si="85"/>
        <v>0</v>
      </c>
      <c r="EF141" s="31">
        <f t="shared" ca="1" si="85"/>
        <v>0</v>
      </c>
      <c r="EG141" s="32">
        <f t="shared" ca="1" si="79"/>
        <v>326587.63</v>
      </c>
      <c r="EH141" s="32">
        <f t="shared" ca="1" si="79"/>
        <v>353434.11999999994</v>
      </c>
      <c r="EI141" s="32">
        <f t="shared" ca="1" si="79"/>
        <v>295380.25</v>
      </c>
      <c r="EJ141" s="32">
        <f t="shared" ca="1" si="76"/>
        <v>0</v>
      </c>
      <c r="EK141" s="32">
        <f t="shared" ca="1" si="76"/>
        <v>0</v>
      </c>
      <c r="EL141" s="32">
        <f t="shared" ca="1" si="76"/>
        <v>0</v>
      </c>
      <c r="EM141" s="32">
        <f t="shared" ca="1" si="76"/>
        <v>0</v>
      </c>
      <c r="EN141" s="32">
        <f t="shared" ca="1" si="76"/>
        <v>0</v>
      </c>
      <c r="EO141" s="32">
        <f t="shared" ca="1" si="76"/>
        <v>0</v>
      </c>
      <c r="EP141" s="32">
        <f t="shared" ca="1" si="86"/>
        <v>0</v>
      </c>
      <c r="EQ141" s="32">
        <f t="shared" ca="1" si="86"/>
        <v>0</v>
      </c>
      <c r="ER141" s="32">
        <f t="shared" ca="1" si="86"/>
        <v>0</v>
      </c>
    </row>
    <row r="142" spans="1:148" x14ac:dyDescent="0.25">
      <c r="A142" t="s">
        <v>479</v>
      </c>
      <c r="B142" s="1" t="s">
        <v>87</v>
      </c>
      <c r="C142" t="str">
        <f t="shared" ca="1" si="87"/>
        <v>WEY1</v>
      </c>
      <c r="D142" t="str">
        <f t="shared" ca="1" si="88"/>
        <v>Weyerhaeuser</v>
      </c>
      <c r="E142" s="51">
        <v>0</v>
      </c>
      <c r="F142" s="51">
        <v>0.93120000000000003</v>
      </c>
      <c r="G142" s="51">
        <v>1.5488</v>
      </c>
      <c r="H142" s="51">
        <v>12.3216</v>
      </c>
      <c r="I142" s="51">
        <v>4.1586999999999996</v>
      </c>
      <c r="J142" s="51">
        <v>5.6899999999999999E-2</v>
      </c>
      <c r="K142" s="51">
        <v>0</v>
      </c>
      <c r="L142" s="51">
        <v>0</v>
      </c>
      <c r="M142" s="51">
        <v>0</v>
      </c>
      <c r="N142" s="51">
        <v>0.67749899999999996</v>
      </c>
      <c r="O142" s="51">
        <v>0</v>
      </c>
      <c r="P142" s="51">
        <v>5.8411999999999999E-2</v>
      </c>
      <c r="Q142" s="32">
        <v>0</v>
      </c>
      <c r="R142" s="32">
        <v>47.03</v>
      </c>
      <c r="S142" s="32">
        <v>58.06</v>
      </c>
      <c r="T142" s="32">
        <v>443.67</v>
      </c>
      <c r="U142" s="32">
        <v>674.51</v>
      </c>
      <c r="V142" s="32">
        <v>2.83</v>
      </c>
      <c r="W142" s="32">
        <v>0</v>
      </c>
      <c r="X142" s="32">
        <v>0</v>
      </c>
      <c r="Y142" s="32">
        <v>0</v>
      </c>
      <c r="Z142" s="32">
        <v>19.96</v>
      </c>
      <c r="AA142" s="32">
        <v>0</v>
      </c>
      <c r="AB142" s="32">
        <v>1.58</v>
      </c>
      <c r="AC142" s="2">
        <v>-1.63</v>
      </c>
      <c r="AD142" s="2">
        <v>-1.63</v>
      </c>
      <c r="AE142" s="2">
        <v>-1.63</v>
      </c>
      <c r="AF142" s="2">
        <v>-1.63</v>
      </c>
      <c r="AG142" s="2">
        <v>-1.63</v>
      </c>
      <c r="AH142" s="2">
        <v>-1.63</v>
      </c>
      <c r="AI142" s="2">
        <v>-1.63</v>
      </c>
      <c r="AJ142" s="2">
        <v>-1.63</v>
      </c>
      <c r="AK142" s="2">
        <v>-1.63</v>
      </c>
      <c r="AL142" s="2">
        <v>-1.63</v>
      </c>
      <c r="AM142" s="2">
        <v>-1.63</v>
      </c>
      <c r="AN142" s="2">
        <v>-1.63</v>
      </c>
      <c r="AO142" s="33">
        <v>0</v>
      </c>
      <c r="AP142" s="33">
        <v>-0.77</v>
      </c>
      <c r="AQ142" s="33">
        <v>-0.95</v>
      </c>
      <c r="AR142" s="33">
        <v>-7.23</v>
      </c>
      <c r="AS142" s="33">
        <v>-10.99</v>
      </c>
      <c r="AT142" s="33">
        <v>-0.05</v>
      </c>
      <c r="AU142" s="33">
        <v>0</v>
      </c>
      <c r="AV142" s="33">
        <v>0</v>
      </c>
      <c r="AW142" s="33">
        <v>0</v>
      </c>
      <c r="AX142" s="33">
        <v>-0.33</v>
      </c>
      <c r="AY142" s="33">
        <v>0</v>
      </c>
      <c r="AZ142" s="33">
        <v>-0.03</v>
      </c>
      <c r="BA142" s="31">
        <f t="shared" si="65"/>
        <v>0</v>
      </c>
      <c r="BB142" s="31">
        <f t="shared" si="65"/>
        <v>-7.0000000000000007E-2</v>
      </c>
      <c r="BC142" s="31">
        <f t="shared" si="65"/>
        <v>-0.09</v>
      </c>
      <c r="BD142" s="31">
        <f t="shared" si="63"/>
        <v>-0.35</v>
      </c>
      <c r="BE142" s="31">
        <f t="shared" si="63"/>
        <v>-0.54</v>
      </c>
      <c r="BF142" s="31">
        <f t="shared" si="63"/>
        <v>0</v>
      </c>
      <c r="BG142" s="31">
        <f t="shared" si="63"/>
        <v>0</v>
      </c>
      <c r="BH142" s="31">
        <f t="shared" si="63"/>
        <v>0</v>
      </c>
      <c r="BI142" s="31">
        <f t="shared" si="63"/>
        <v>0</v>
      </c>
      <c r="BJ142" s="31">
        <f t="shared" si="69"/>
        <v>0.1</v>
      </c>
      <c r="BK142" s="31">
        <f t="shared" si="69"/>
        <v>0</v>
      </c>
      <c r="BL142" s="31">
        <f t="shared" si="69"/>
        <v>0.01</v>
      </c>
      <c r="BM142" s="6">
        <f t="shared" ca="1" si="80"/>
        <v>-9.7600000000000006E-2</v>
      </c>
      <c r="BN142" s="6">
        <f t="shared" ca="1" si="80"/>
        <v>-9.7600000000000006E-2</v>
      </c>
      <c r="BO142" s="6">
        <f t="shared" ca="1" si="80"/>
        <v>-9.7600000000000006E-2</v>
      </c>
      <c r="BP142" s="6">
        <f t="shared" ca="1" si="80"/>
        <v>-9.7600000000000006E-2</v>
      </c>
      <c r="BQ142" s="6">
        <f t="shared" ca="1" si="80"/>
        <v>-9.7600000000000006E-2</v>
      </c>
      <c r="BR142" s="6">
        <f t="shared" ca="1" si="80"/>
        <v>-9.7600000000000006E-2</v>
      </c>
      <c r="BS142" s="6">
        <f t="shared" ca="1" si="80"/>
        <v>-9.7600000000000006E-2</v>
      </c>
      <c r="BT142" s="6">
        <f t="shared" ca="1" si="80"/>
        <v>-9.7600000000000006E-2</v>
      </c>
      <c r="BU142" s="6">
        <f t="shared" ca="1" si="80"/>
        <v>-9.7600000000000006E-2</v>
      </c>
      <c r="BV142" s="6">
        <f t="shared" ca="1" si="80"/>
        <v>-9.7600000000000006E-2</v>
      </c>
      <c r="BW142" s="6">
        <f t="shared" ca="1" si="80"/>
        <v>-9.7600000000000006E-2</v>
      </c>
      <c r="BX142" s="6">
        <f t="shared" ca="1" si="80"/>
        <v>-9.7600000000000006E-2</v>
      </c>
      <c r="BY142" s="31">
        <f t="shared" ca="1" si="72"/>
        <v>0</v>
      </c>
      <c r="BZ142" s="31">
        <f t="shared" ca="1" si="72"/>
        <v>-4.59</v>
      </c>
      <c r="CA142" s="31">
        <f t="shared" ca="1" si="72"/>
        <v>-5.67</v>
      </c>
      <c r="CB142" s="31">
        <f t="shared" ca="1" si="72"/>
        <v>-43.3</v>
      </c>
      <c r="CC142" s="31">
        <f t="shared" ca="1" si="72"/>
        <v>-65.83</v>
      </c>
      <c r="CD142" s="31">
        <f t="shared" ca="1" si="72"/>
        <v>-0.28000000000000003</v>
      </c>
      <c r="CE142" s="31">
        <f t="shared" ca="1" si="89"/>
        <v>0</v>
      </c>
      <c r="CF142" s="31">
        <f t="shared" ca="1" si="89"/>
        <v>0</v>
      </c>
      <c r="CG142" s="31">
        <f t="shared" ca="1" si="89"/>
        <v>0</v>
      </c>
      <c r="CH142" s="31">
        <f t="shared" ca="1" si="89"/>
        <v>-1.95</v>
      </c>
      <c r="CI142" s="31">
        <f t="shared" ca="1" si="89"/>
        <v>0</v>
      </c>
      <c r="CJ142" s="31">
        <f t="shared" ca="1" si="89"/>
        <v>-0.15</v>
      </c>
      <c r="CK142" s="32">
        <f t="shared" ca="1" si="82"/>
        <v>0</v>
      </c>
      <c r="CL142" s="32">
        <f t="shared" ca="1" si="82"/>
        <v>0.09</v>
      </c>
      <c r="CM142" s="32">
        <f t="shared" ca="1" si="82"/>
        <v>0.12</v>
      </c>
      <c r="CN142" s="32">
        <f t="shared" ca="1" si="82"/>
        <v>0.89</v>
      </c>
      <c r="CO142" s="32">
        <f t="shared" ca="1" si="82"/>
        <v>1.35</v>
      </c>
      <c r="CP142" s="32">
        <f t="shared" ca="1" si="82"/>
        <v>0.01</v>
      </c>
      <c r="CQ142" s="32">
        <f t="shared" ca="1" si="82"/>
        <v>0</v>
      </c>
      <c r="CR142" s="32">
        <f t="shared" ca="1" si="82"/>
        <v>0</v>
      </c>
      <c r="CS142" s="32">
        <f t="shared" ca="1" si="82"/>
        <v>0</v>
      </c>
      <c r="CT142" s="32">
        <f t="shared" ca="1" si="71"/>
        <v>0.04</v>
      </c>
      <c r="CU142" s="32">
        <f t="shared" ca="1" si="71"/>
        <v>0</v>
      </c>
      <c r="CV142" s="32">
        <f t="shared" ca="1" si="71"/>
        <v>0</v>
      </c>
      <c r="CW142" s="31">
        <f t="shared" ca="1" si="83"/>
        <v>0</v>
      </c>
      <c r="CX142" s="31">
        <f t="shared" ca="1" si="83"/>
        <v>-3.66</v>
      </c>
      <c r="CY142" s="31">
        <f t="shared" ca="1" si="83"/>
        <v>-4.51</v>
      </c>
      <c r="CZ142" s="31">
        <f t="shared" ca="1" si="83"/>
        <v>-34.829999999999991</v>
      </c>
      <c r="DA142" s="31">
        <f t="shared" ca="1" si="83"/>
        <v>-52.95</v>
      </c>
      <c r="DB142" s="31">
        <f t="shared" ca="1" si="83"/>
        <v>-0.22000000000000003</v>
      </c>
      <c r="DC142" s="31">
        <f t="shared" ca="1" si="81"/>
        <v>0</v>
      </c>
      <c r="DD142" s="31">
        <f t="shared" ca="1" si="81"/>
        <v>0</v>
      </c>
      <c r="DE142" s="31">
        <f t="shared" ca="1" si="81"/>
        <v>0</v>
      </c>
      <c r="DF142" s="31">
        <f t="shared" ca="1" si="73"/>
        <v>-1.68</v>
      </c>
      <c r="DG142" s="31">
        <f t="shared" ca="1" si="73"/>
        <v>0</v>
      </c>
      <c r="DH142" s="31">
        <f t="shared" ca="1" si="73"/>
        <v>-0.13</v>
      </c>
      <c r="DI142" s="32">
        <f t="shared" ca="1" si="77"/>
        <v>0</v>
      </c>
      <c r="DJ142" s="32">
        <f t="shared" ca="1" si="77"/>
        <v>-0.18</v>
      </c>
      <c r="DK142" s="32">
        <f t="shared" ca="1" si="77"/>
        <v>-0.23</v>
      </c>
      <c r="DL142" s="32">
        <f t="shared" ca="1" si="74"/>
        <v>-1.74</v>
      </c>
      <c r="DM142" s="32">
        <f t="shared" ca="1" si="74"/>
        <v>-2.65</v>
      </c>
      <c r="DN142" s="32">
        <f t="shared" ca="1" si="74"/>
        <v>-0.01</v>
      </c>
      <c r="DO142" s="32">
        <f t="shared" ca="1" si="74"/>
        <v>0</v>
      </c>
      <c r="DP142" s="32">
        <f t="shared" ca="1" si="74"/>
        <v>0</v>
      </c>
      <c r="DQ142" s="32">
        <f t="shared" ca="1" si="74"/>
        <v>0</v>
      </c>
      <c r="DR142" s="32">
        <f t="shared" ca="1" si="84"/>
        <v>-0.08</v>
      </c>
      <c r="DS142" s="32">
        <f t="shared" ca="1" si="84"/>
        <v>0</v>
      </c>
      <c r="DT142" s="32">
        <f t="shared" ca="1" si="84"/>
        <v>-0.01</v>
      </c>
      <c r="DU142" s="31">
        <f t="shared" ca="1" si="78"/>
        <v>0</v>
      </c>
      <c r="DV142" s="31">
        <f t="shared" ca="1" si="78"/>
        <v>-1.08</v>
      </c>
      <c r="DW142" s="31">
        <f t="shared" ca="1" si="78"/>
        <v>-1.32</v>
      </c>
      <c r="DX142" s="31">
        <f t="shared" ca="1" si="75"/>
        <v>-10.130000000000001</v>
      </c>
      <c r="DY142" s="31">
        <f t="shared" ca="1" si="75"/>
        <v>-15.32</v>
      </c>
      <c r="DZ142" s="31">
        <f t="shared" ca="1" si="75"/>
        <v>-0.06</v>
      </c>
      <c r="EA142" s="31">
        <f t="shared" ca="1" si="75"/>
        <v>0</v>
      </c>
      <c r="EB142" s="31">
        <f t="shared" ca="1" si="75"/>
        <v>0</v>
      </c>
      <c r="EC142" s="31">
        <f t="shared" ca="1" si="75"/>
        <v>0</v>
      </c>
      <c r="ED142" s="31">
        <f t="shared" ca="1" si="85"/>
        <v>-0.47</v>
      </c>
      <c r="EE142" s="31">
        <f t="shared" ca="1" si="85"/>
        <v>0</v>
      </c>
      <c r="EF142" s="31">
        <f t="shared" ca="1" si="85"/>
        <v>-0.04</v>
      </c>
      <c r="EG142" s="32">
        <f t="shared" ca="1" si="79"/>
        <v>0</v>
      </c>
      <c r="EH142" s="32">
        <f t="shared" ca="1" si="79"/>
        <v>-4.92</v>
      </c>
      <c r="EI142" s="32">
        <f t="shared" ca="1" si="79"/>
        <v>-6.0600000000000005</v>
      </c>
      <c r="EJ142" s="32">
        <f t="shared" ca="1" si="76"/>
        <v>-46.699999999999996</v>
      </c>
      <c r="EK142" s="32">
        <f t="shared" ca="1" si="76"/>
        <v>-70.92</v>
      </c>
      <c r="EL142" s="32">
        <f t="shared" ca="1" si="76"/>
        <v>-0.29000000000000004</v>
      </c>
      <c r="EM142" s="32">
        <f t="shared" ca="1" si="76"/>
        <v>0</v>
      </c>
      <c r="EN142" s="32">
        <f t="shared" ca="1" si="76"/>
        <v>0</v>
      </c>
      <c r="EO142" s="32">
        <f t="shared" ca="1" si="76"/>
        <v>0</v>
      </c>
      <c r="EP142" s="32">
        <f t="shared" ca="1" si="86"/>
        <v>-2.23</v>
      </c>
      <c r="EQ142" s="32">
        <f t="shared" ca="1" si="86"/>
        <v>0</v>
      </c>
      <c r="ER142" s="32">
        <f t="shared" ca="1" si="86"/>
        <v>-0.18000000000000002</v>
      </c>
    </row>
    <row r="144" spans="1:148" x14ac:dyDescent="0.25">
      <c r="A144" t="s">
        <v>517</v>
      </c>
    </row>
    <row r="145" spans="1:1" x14ac:dyDescent="0.25">
      <c r="A145" t="s">
        <v>526</v>
      </c>
    </row>
    <row r="146" spans="1:1" x14ac:dyDescent="0.25">
      <c r="A146" t="s">
        <v>518</v>
      </c>
    </row>
    <row r="147" spans="1:1" x14ac:dyDescent="0.25">
      <c r="A147" t="s">
        <v>519</v>
      </c>
    </row>
    <row r="148" spans="1:1" x14ac:dyDescent="0.25">
      <c r="A148" t="s">
        <v>520</v>
      </c>
    </row>
    <row r="149" spans="1:1" x14ac:dyDescent="0.25">
      <c r="A149" t="s">
        <v>521</v>
      </c>
    </row>
    <row r="150" spans="1:1" x14ac:dyDescent="0.25">
      <c r="A150" t="s">
        <v>522</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 Sep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50"/>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551</v>
      </c>
      <c r="BY1" s="55"/>
    </row>
    <row r="2" spans="1:148" x14ac:dyDescent="0.25">
      <c r="A2" s="29" t="s">
        <v>550</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424</v>
      </c>
      <c r="BA2" s="59" t="s">
        <v>4</v>
      </c>
      <c r="BB2" s="60"/>
      <c r="BC2" s="60"/>
      <c r="BD2" s="60"/>
      <c r="BE2" s="60"/>
      <c r="BF2" s="60"/>
      <c r="BG2" s="60"/>
      <c r="BH2" s="60"/>
      <c r="BI2" s="60"/>
      <c r="BJ2" s="25" t="s">
        <v>425</v>
      </c>
      <c r="BK2" s="79">
        <f>SUM(BA5:BL142)</f>
        <v>3629889.0000000023</v>
      </c>
      <c r="BL2" s="80"/>
      <c r="BM2" s="5" t="s">
        <v>5</v>
      </c>
      <c r="BN2" s="5"/>
      <c r="BO2" s="5"/>
      <c r="BP2" s="5"/>
      <c r="BQ2" s="5"/>
      <c r="BR2" s="5"/>
      <c r="BS2" s="5"/>
      <c r="BT2" s="5"/>
      <c r="BU2" s="5"/>
      <c r="BV2" s="5"/>
      <c r="BW2" s="5"/>
      <c r="BX2" s="5"/>
      <c r="BY2" s="61" t="s">
        <v>421</v>
      </c>
      <c r="CJ2" s="23" t="s">
        <v>504</v>
      </c>
      <c r="CK2" s="56" t="s">
        <v>429</v>
      </c>
      <c r="CL2" s="32"/>
      <c r="CM2" s="32"/>
      <c r="CN2" s="32"/>
      <c r="CO2" s="32"/>
      <c r="CP2" s="32"/>
      <c r="CQ2" s="32"/>
      <c r="CR2" s="32"/>
      <c r="CS2" s="32"/>
      <c r="CT2" s="32"/>
      <c r="CU2" s="32"/>
      <c r="CV2" s="24" t="s">
        <v>427</v>
      </c>
      <c r="CW2" s="61" t="s">
        <v>432</v>
      </c>
      <c r="CX2" s="61"/>
      <c r="CY2" s="61"/>
      <c r="CZ2" s="61"/>
      <c r="DA2" s="61"/>
      <c r="DB2" s="61"/>
      <c r="DC2" s="61"/>
      <c r="DD2" s="61"/>
      <c r="DE2" s="61"/>
      <c r="DF2" s="61"/>
      <c r="DG2" s="61"/>
      <c r="DH2" s="23" t="s">
        <v>535</v>
      </c>
      <c r="DI2" s="56" t="s">
        <v>523</v>
      </c>
      <c r="DJ2" s="56"/>
      <c r="DK2" s="56"/>
      <c r="DL2" s="56"/>
      <c r="DM2" s="56"/>
      <c r="DN2" s="56"/>
      <c r="DO2" s="56"/>
      <c r="DP2" s="56"/>
      <c r="DQ2" s="56"/>
      <c r="DR2" s="56"/>
      <c r="DS2" s="56"/>
      <c r="DT2" s="24" t="s">
        <v>524</v>
      </c>
      <c r="DU2" s="61" t="s">
        <v>431</v>
      </c>
      <c r="DV2" s="61"/>
      <c r="DW2" s="61"/>
      <c r="DX2" s="61"/>
      <c r="DY2" s="61"/>
      <c r="DZ2" s="61"/>
      <c r="EA2" s="61"/>
      <c r="EB2" s="61"/>
      <c r="EC2" s="61"/>
      <c r="ED2" s="61"/>
      <c r="EE2" s="61"/>
      <c r="EF2" s="23" t="s">
        <v>527</v>
      </c>
      <c r="EG2" s="56" t="s">
        <v>423</v>
      </c>
      <c r="EH2" s="32"/>
      <c r="EI2" s="32"/>
      <c r="EJ2" s="32"/>
      <c r="EK2" s="32"/>
      <c r="EL2" s="32"/>
      <c r="EM2" s="32"/>
      <c r="EN2" s="32"/>
      <c r="EO2" s="32"/>
      <c r="EP2" s="32"/>
      <c r="EQ2" s="32"/>
      <c r="ER2" s="24" t="s">
        <v>528</v>
      </c>
    </row>
    <row r="3" spans="1:148" x14ac:dyDescent="0.25">
      <c r="E3" s="53" t="s">
        <v>6</v>
      </c>
      <c r="F3" s="54"/>
      <c r="G3" s="54"/>
      <c r="H3" s="54"/>
      <c r="I3" s="54"/>
      <c r="J3" s="54"/>
      <c r="K3" s="54"/>
      <c r="L3" s="54"/>
      <c r="M3" s="54"/>
      <c r="N3" s="54"/>
      <c r="O3" s="81">
        <f>SUM(E5:P142)</f>
        <v>57006081.796427347</v>
      </c>
      <c r="P3" s="82"/>
      <c r="Q3" s="57" t="s">
        <v>7</v>
      </c>
      <c r="R3" s="58"/>
      <c r="S3" s="58"/>
      <c r="T3" s="58"/>
      <c r="U3" s="58"/>
      <c r="V3" s="58"/>
      <c r="W3" s="58"/>
      <c r="X3" s="58"/>
      <c r="Y3" s="58"/>
      <c r="Z3" s="58"/>
      <c r="AA3" s="77">
        <f>SUM(Q5:AB142)</f>
        <v>2964986049.3900037</v>
      </c>
      <c r="AB3" s="78"/>
      <c r="AD3" s="4"/>
      <c r="AE3" s="4"/>
      <c r="AF3" s="4"/>
      <c r="AG3" s="4"/>
      <c r="AH3" s="4"/>
      <c r="AI3" s="4"/>
      <c r="AJ3" s="4"/>
      <c r="AK3" s="4"/>
      <c r="AL3" s="4"/>
      <c r="AM3" s="4"/>
      <c r="AN3" s="4"/>
      <c r="AO3" s="36" t="s">
        <v>420</v>
      </c>
      <c r="AP3" s="44"/>
      <c r="AQ3" s="44"/>
      <c r="AR3" s="44"/>
      <c r="AS3" s="44"/>
      <c r="AT3" s="44"/>
      <c r="AU3" s="44"/>
      <c r="AV3" s="44"/>
      <c r="AW3" s="44"/>
      <c r="AX3" s="44"/>
      <c r="AY3" s="77">
        <f>SUM(AO5:AZ142)</f>
        <v>128808067.07000014</v>
      </c>
      <c r="AZ3" s="78"/>
      <c r="BA3" s="62">
        <v>-1.5E-3</v>
      </c>
      <c r="BB3" s="62">
        <v>-1.5E-3</v>
      </c>
      <c r="BC3" s="62">
        <v>-1.5E-3</v>
      </c>
      <c r="BD3" s="62">
        <v>-8.0000000000000004E-4</v>
      </c>
      <c r="BE3" s="62">
        <v>-8.0000000000000004E-4</v>
      </c>
      <c r="BF3" s="62">
        <v>-8.0000000000000004E-4</v>
      </c>
      <c r="BG3" s="62">
        <v>3.8E-3</v>
      </c>
      <c r="BH3" s="62">
        <v>3.8E-3</v>
      </c>
      <c r="BI3" s="62">
        <v>3.8E-3</v>
      </c>
      <c r="BJ3" s="62">
        <v>4.7999999999999996E-3</v>
      </c>
      <c r="BK3" s="62">
        <v>4.7999999999999996E-3</v>
      </c>
      <c r="BL3" s="62">
        <v>4.7999999999999996E-3</v>
      </c>
      <c r="BM3" s="6"/>
      <c r="BN3" s="6"/>
      <c r="BO3" s="6"/>
      <c r="BP3" s="6"/>
      <c r="BQ3" s="6"/>
      <c r="BR3" s="6"/>
      <c r="BS3" s="6"/>
      <c r="BT3" s="6"/>
      <c r="BU3" s="6"/>
      <c r="BV3" s="6"/>
      <c r="BW3" s="6"/>
      <c r="BX3" s="6"/>
      <c r="BY3" s="59" t="s">
        <v>422</v>
      </c>
      <c r="BZ3" s="60"/>
      <c r="CA3" s="60"/>
      <c r="CB3" s="60"/>
      <c r="CC3" s="60"/>
      <c r="CD3" s="60"/>
      <c r="CE3" s="60"/>
      <c r="CF3" s="60"/>
      <c r="CG3" s="60"/>
      <c r="CH3" s="60"/>
      <c r="CI3" s="79">
        <f>SUM(BY5:CJ142)</f>
        <v>126548755.55999999</v>
      </c>
      <c r="CJ3" s="80"/>
      <c r="CK3" s="57" t="s">
        <v>428</v>
      </c>
      <c r="CL3" s="58"/>
      <c r="CM3" s="58"/>
      <c r="CN3" s="58"/>
      <c r="CO3" s="58"/>
      <c r="CP3" s="58"/>
      <c r="CQ3" s="58"/>
      <c r="CR3" s="58"/>
      <c r="CS3" s="58"/>
      <c r="CT3" s="44"/>
      <c r="CU3" s="44" t="s">
        <v>430</v>
      </c>
      <c r="CV3" s="63">
        <f>ROUND(-(CI3-AY3-BK2)/AA3,4)</f>
        <v>2E-3</v>
      </c>
      <c r="CW3" s="59" t="s">
        <v>433</v>
      </c>
      <c r="CX3" s="60"/>
      <c r="CY3" s="60"/>
      <c r="CZ3" s="60"/>
      <c r="DA3" s="60"/>
      <c r="DB3" s="60"/>
      <c r="DC3" s="60"/>
      <c r="DD3" s="60"/>
      <c r="DE3" s="60"/>
      <c r="DF3" s="60"/>
      <c r="DG3" s="79">
        <f>SUM(CW5:DH142)</f>
        <v>40771.540000002919</v>
      </c>
      <c r="DH3" s="80"/>
      <c r="DI3" s="57" t="s">
        <v>525</v>
      </c>
      <c r="DJ3" s="58"/>
      <c r="DK3" s="58"/>
      <c r="DL3" s="58"/>
      <c r="DM3" s="58"/>
      <c r="DN3" s="58"/>
      <c r="DO3" s="58"/>
      <c r="DP3" s="58"/>
      <c r="DQ3" s="58"/>
      <c r="DR3" s="58"/>
      <c r="DS3" s="77">
        <f>SUM(DI5:DT142)</f>
        <v>2038.4499999998845</v>
      </c>
      <c r="DT3" s="78"/>
      <c r="DU3" s="62">
        <f t="shared" ref="DU3:EF3" ca="1" si="0">VLOOKUP(DU4,CumulativeInterestRate,7,FALSE)</f>
        <v>0.2958688150310651</v>
      </c>
      <c r="DV3" s="62">
        <f t="shared" ca="1" si="0"/>
        <v>0.29417018489407881</v>
      </c>
      <c r="DW3" s="62">
        <f t="shared" ca="1" si="0"/>
        <v>0.29263593831873635</v>
      </c>
      <c r="DX3" s="62">
        <f t="shared" ca="1" si="0"/>
        <v>0.29093730818175007</v>
      </c>
      <c r="DY3" s="62">
        <f t="shared" ca="1" si="0"/>
        <v>0.28929347256531168</v>
      </c>
      <c r="DZ3" s="62">
        <f t="shared" ca="1" si="0"/>
        <v>0.28759484242832539</v>
      </c>
      <c r="EA3" s="62">
        <f t="shared" ca="1" si="0"/>
        <v>0.28574552735983222</v>
      </c>
      <c r="EB3" s="62">
        <f t="shared" ca="1" si="0"/>
        <v>0.28362223968859934</v>
      </c>
      <c r="EC3" s="62">
        <f t="shared" ca="1" si="0"/>
        <v>0.28149895201736647</v>
      </c>
      <c r="ED3" s="62">
        <f t="shared" ca="1" si="0"/>
        <v>0.27923867804476371</v>
      </c>
      <c r="EE3" s="62">
        <f t="shared" ca="1" si="0"/>
        <v>0.27690306160640754</v>
      </c>
      <c r="EF3" s="62">
        <f t="shared" ca="1" si="0"/>
        <v>0.27464278763380484</v>
      </c>
      <c r="EG3" s="57" t="s">
        <v>434</v>
      </c>
      <c r="EH3" s="58"/>
      <c r="EI3" s="58"/>
      <c r="EJ3" s="58"/>
      <c r="EK3" s="58"/>
      <c r="EL3" s="58"/>
      <c r="EM3" s="58"/>
      <c r="EN3" s="58"/>
      <c r="EO3" s="58"/>
      <c r="EP3" s="58"/>
      <c r="EQ3" s="77">
        <f ca="1">SUM(EG5:ER142)</f>
        <v>119589.99000000411</v>
      </c>
      <c r="ER3" s="78"/>
    </row>
    <row r="4" spans="1:148" s="7" customFormat="1" x14ac:dyDescent="0.25">
      <c r="A4" s="7" t="s">
        <v>8</v>
      </c>
      <c r="B4" s="1" t="s">
        <v>480</v>
      </c>
      <c r="C4" s="7" t="s">
        <v>9</v>
      </c>
      <c r="D4" s="7" t="s">
        <v>10</v>
      </c>
      <c r="E4" s="8">
        <v>40179</v>
      </c>
      <c r="F4" s="8">
        <v>40210</v>
      </c>
      <c r="G4" s="8">
        <v>40238</v>
      </c>
      <c r="H4" s="8">
        <v>40269</v>
      </c>
      <c r="I4" s="8">
        <v>40299</v>
      </c>
      <c r="J4" s="8">
        <v>40330</v>
      </c>
      <c r="K4" s="8">
        <v>40360</v>
      </c>
      <c r="L4" s="8">
        <v>40391</v>
      </c>
      <c r="M4" s="8">
        <v>40422</v>
      </c>
      <c r="N4" s="8">
        <v>40452</v>
      </c>
      <c r="O4" s="8">
        <v>40483</v>
      </c>
      <c r="P4" s="8">
        <v>40513</v>
      </c>
      <c r="Q4" s="9">
        <v>40179</v>
      </c>
      <c r="R4" s="9">
        <v>40210</v>
      </c>
      <c r="S4" s="9">
        <v>40238</v>
      </c>
      <c r="T4" s="9">
        <v>40269</v>
      </c>
      <c r="U4" s="9">
        <v>40299</v>
      </c>
      <c r="V4" s="9">
        <v>40330</v>
      </c>
      <c r="W4" s="9">
        <v>40360</v>
      </c>
      <c r="X4" s="9">
        <v>40391</v>
      </c>
      <c r="Y4" s="9">
        <v>40422</v>
      </c>
      <c r="Z4" s="9">
        <v>40452</v>
      </c>
      <c r="AA4" s="9">
        <v>40483</v>
      </c>
      <c r="AB4" s="9">
        <v>40513</v>
      </c>
      <c r="AC4" s="8">
        <v>40179</v>
      </c>
      <c r="AD4" s="8">
        <v>40210</v>
      </c>
      <c r="AE4" s="8">
        <v>40238</v>
      </c>
      <c r="AF4" s="8">
        <v>40269</v>
      </c>
      <c r="AG4" s="8">
        <v>40299</v>
      </c>
      <c r="AH4" s="8">
        <v>40330</v>
      </c>
      <c r="AI4" s="8">
        <v>40360</v>
      </c>
      <c r="AJ4" s="8">
        <v>40391</v>
      </c>
      <c r="AK4" s="8">
        <v>40422</v>
      </c>
      <c r="AL4" s="8">
        <v>40452</v>
      </c>
      <c r="AM4" s="8">
        <v>40483</v>
      </c>
      <c r="AN4" s="8">
        <v>40513</v>
      </c>
      <c r="AO4" s="37">
        <v>40179</v>
      </c>
      <c r="AP4" s="37">
        <v>40210</v>
      </c>
      <c r="AQ4" s="37">
        <v>40238</v>
      </c>
      <c r="AR4" s="37">
        <v>40269</v>
      </c>
      <c r="AS4" s="37">
        <v>40299</v>
      </c>
      <c r="AT4" s="37">
        <v>40330</v>
      </c>
      <c r="AU4" s="37">
        <v>40360</v>
      </c>
      <c r="AV4" s="37">
        <v>40391</v>
      </c>
      <c r="AW4" s="37">
        <v>40422</v>
      </c>
      <c r="AX4" s="37">
        <v>40452</v>
      </c>
      <c r="AY4" s="37">
        <v>40483</v>
      </c>
      <c r="AZ4" s="37">
        <v>40513</v>
      </c>
      <c r="BA4" s="10">
        <v>40179</v>
      </c>
      <c r="BB4" s="10">
        <v>40210</v>
      </c>
      <c r="BC4" s="10">
        <v>40238</v>
      </c>
      <c r="BD4" s="10">
        <v>40269</v>
      </c>
      <c r="BE4" s="10">
        <v>40299</v>
      </c>
      <c r="BF4" s="10">
        <v>40330</v>
      </c>
      <c r="BG4" s="10">
        <v>40360</v>
      </c>
      <c r="BH4" s="10">
        <v>40391</v>
      </c>
      <c r="BI4" s="10">
        <v>40422</v>
      </c>
      <c r="BJ4" s="10">
        <v>40452</v>
      </c>
      <c r="BK4" s="10">
        <v>40483</v>
      </c>
      <c r="BL4" s="10">
        <v>40513</v>
      </c>
      <c r="BM4" s="9">
        <v>40179</v>
      </c>
      <c r="BN4" s="9">
        <v>40210</v>
      </c>
      <c r="BO4" s="9">
        <v>40238</v>
      </c>
      <c r="BP4" s="9">
        <v>40269</v>
      </c>
      <c r="BQ4" s="9">
        <v>40299</v>
      </c>
      <c r="BR4" s="9">
        <v>40330</v>
      </c>
      <c r="BS4" s="9">
        <v>40360</v>
      </c>
      <c r="BT4" s="9">
        <v>40391</v>
      </c>
      <c r="BU4" s="9">
        <v>40422</v>
      </c>
      <c r="BV4" s="9">
        <v>40452</v>
      </c>
      <c r="BW4" s="9">
        <v>40483</v>
      </c>
      <c r="BX4" s="9">
        <v>40513</v>
      </c>
      <c r="BY4" s="10">
        <v>40179</v>
      </c>
      <c r="BZ4" s="10">
        <v>40210</v>
      </c>
      <c r="CA4" s="10">
        <v>40238</v>
      </c>
      <c r="CB4" s="10">
        <v>40269</v>
      </c>
      <c r="CC4" s="10">
        <v>40299</v>
      </c>
      <c r="CD4" s="10">
        <v>40330</v>
      </c>
      <c r="CE4" s="10">
        <v>40360</v>
      </c>
      <c r="CF4" s="10">
        <v>40391</v>
      </c>
      <c r="CG4" s="10">
        <v>40422</v>
      </c>
      <c r="CH4" s="10">
        <v>40452</v>
      </c>
      <c r="CI4" s="10">
        <v>40483</v>
      </c>
      <c r="CJ4" s="10">
        <v>40513</v>
      </c>
      <c r="CK4" s="9">
        <v>40179</v>
      </c>
      <c r="CL4" s="9">
        <v>40210</v>
      </c>
      <c r="CM4" s="9">
        <v>40238</v>
      </c>
      <c r="CN4" s="9">
        <v>40269</v>
      </c>
      <c r="CO4" s="9">
        <v>40299</v>
      </c>
      <c r="CP4" s="9">
        <v>40330</v>
      </c>
      <c r="CQ4" s="9">
        <v>40360</v>
      </c>
      <c r="CR4" s="9">
        <v>40391</v>
      </c>
      <c r="CS4" s="9">
        <v>40422</v>
      </c>
      <c r="CT4" s="9">
        <v>40452</v>
      </c>
      <c r="CU4" s="9">
        <v>40483</v>
      </c>
      <c r="CV4" s="9">
        <v>40513</v>
      </c>
      <c r="CW4" s="10">
        <v>40179</v>
      </c>
      <c r="CX4" s="10">
        <v>40210</v>
      </c>
      <c r="CY4" s="10">
        <v>40238</v>
      </c>
      <c r="CZ4" s="10">
        <v>40269</v>
      </c>
      <c r="DA4" s="10">
        <v>40299</v>
      </c>
      <c r="DB4" s="10">
        <v>40330</v>
      </c>
      <c r="DC4" s="10">
        <v>40360</v>
      </c>
      <c r="DD4" s="10">
        <v>40391</v>
      </c>
      <c r="DE4" s="10">
        <v>40422</v>
      </c>
      <c r="DF4" s="10">
        <v>40452</v>
      </c>
      <c r="DG4" s="10">
        <v>40483</v>
      </c>
      <c r="DH4" s="10">
        <v>40513</v>
      </c>
      <c r="DI4" s="9">
        <v>40179</v>
      </c>
      <c r="DJ4" s="9">
        <v>40210</v>
      </c>
      <c r="DK4" s="9">
        <v>40238</v>
      </c>
      <c r="DL4" s="9">
        <v>40269</v>
      </c>
      <c r="DM4" s="9">
        <v>40299</v>
      </c>
      <c r="DN4" s="9">
        <v>40330</v>
      </c>
      <c r="DO4" s="9">
        <v>40360</v>
      </c>
      <c r="DP4" s="9">
        <v>40391</v>
      </c>
      <c r="DQ4" s="9">
        <v>40422</v>
      </c>
      <c r="DR4" s="9">
        <v>40452</v>
      </c>
      <c r="DS4" s="9">
        <v>40483</v>
      </c>
      <c r="DT4" s="9">
        <v>40513</v>
      </c>
      <c r="DU4" s="10">
        <v>40179</v>
      </c>
      <c r="DV4" s="10">
        <v>40210</v>
      </c>
      <c r="DW4" s="10">
        <v>40238</v>
      </c>
      <c r="DX4" s="10">
        <v>40269</v>
      </c>
      <c r="DY4" s="10">
        <v>40299</v>
      </c>
      <c r="DZ4" s="10">
        <v>40330</v>
      </c>
      <c r="EA4" s="10">
        <v>40360</v>
      </c>
      <c r="EB4" s="10">
        <v>40391</v>
      </c>
      <c r="EC4" s="10">
        <v>40422</v>
      </c>
      <c r="ED4" s="10">
        <v>40452</v>
      </c>
      <c r="EE4" s="10">
        <v>40483</v>
      </c>
      <c r="EF4" s="10">
        <v>40513</v>
      </c>
      <c r="EG4" s="9">
        <v>40179</v>
      </c>
      <c r="EH4" s="9">
        <v>40210</v>
      </c>
      <c r="EI4" s="9">
        <v>40238</v>
      </c>
      <c r="EJ4" s="9">
        <v>40269</v>
      </c>
      <c r="EK4" s="9">
        <v>40299</v>
      </c>
      <c r="EL4" s="9">
        <v>40330</v>
      </c>
      <c r="EM4" s="9">
        <v>40360</v>
      </c>
      <c r="EN4" s="9">
        <v>40391</v>
      </c>
      <c r="EO4" s="9">
        <v>40422</v>
      </c>
      <c r="EP4" s="9">
        <v>40452</v>
      </c>
      <c r="EQ4" s="9">
        <v>40483</v>
      </c>
      <c r="ER4" s="9">
        <v>40513</v>
      </c>
    </row>
    <row r="5" spans="1:148" x14ac:dyDescent="0.25">
      <c r="A5" t="s">
        <v>437</v>
      </c>
      <c r="B5" s="1" t="s">
        <v>148</v>
      </c>
      <c r="C5" t="s">
        <v>148</v>
      </c>
      <c r="D5" t="s">
        <v>177</v>
      </c>
      <c r="E5" s="51">
        <v>0.43634329999999999</v>
      </c>
      <c r="F5" s="51">
        <v>0</v>
      </c>
      <c r="G5" s="51">
        <v>0.98431930000000001</v>
      </c>
      <c r="H5" s="51">
        <v>16.356872899999999</v>
      </c>
      <c r="I5" s="51">
        <v>16.436805100000001</v>
      </c>
      <c r="J5" s="51">
        <v>1.0287381</v>
      </c>
      <c r="K5" s="51">
        <v>0</v>
      </c>
      <c r="L5" s="51">
        <v>6.4115536000000004</v>
      </c>
      <c r="M5" s="51">
        <v>0</v>
      </c>
      <c r="N5" s="51">
        <v>0.40575749999999999</v>
      </c>
      <c r="O5" s="51">
        <v>0</v>
      </c>
      <c r="P5" s="51">
        <v>2.3545894999999999</v>
      </c>
      <c r="Q5" s="32">
        <v>28.87</v>
      </c>
      <c r="R5" s="32">
        <v>0</v>
      </c>
      <c r="S5" s="32">
        <v>49.36</v>
      </c>
      <c r="T5" s="32">
        <v>1283.01</v>
      </c>
      <c r="U5" s="32">
        <v>2474.09</v>
      </c>
      <c r="V5" s="32">
        <v>48.79</v>
      </c>
      <c r="W5" s="32">
        <v>0</v>
      </c>
      <c r="X5" s="32">
        <v>333.28</v>
      </c>
      <c r="Y5" s="32">
        <v>0</v>
      </c>
      <c r="Z5" s="32">
        <v>15.61</v>
      </c>
      <c r="AA5" s="32">
        <v>0</v>
      </c>
      <c r="AB5" s="32">
        <v>609.41</v>
      </c>
      <c r="AC5" s="2">
        <v>0.94</v>
      </c>
      <c r="AD5" s="2">
        <v>0.94</v>
      </c>
      <c r="AE5" s="2">
        <v>0.94</v>
      </c>
      <c r="AF5" s="2">
        <v>0.94</v>
      </c>
      <c r="AG5" s="2">
        <v>0.94</v>
      </c>
      <c r="AH5" s="2">
        <v>0.94</v>
      </c>
      <c r="AI5" s="2">
        <v>0.94</v>
      </c>
      <c r="AJ5" s="2">
        <v>0.94</v>
      </c>
      <c r="AK5" s="2">
        <v>0.94</v>
      </c>
      <c r="AL5" s="2">
        <v>0.94</v>
      </c>
      <c r="AM5" s="2">
        <v>0.94</v>
      </c>
      <c r="AN5" s="2">
        <v>0.94</v>
      </c>
      <c r="AO5" s="33">
        <v>0.27</v>
      </c>
      <c r="AP5" s="33">
        <v>0</v>
      </c>
      <c r="AQ5" s="33">
        <v>0.46</v>
      </c>
      <c r="AR5" s="33">
        <v>12.06</v>
      </c>
      <c r="AS5" s="33">
        <v>23.26</v>
      </c>
      <c r="AT5" s="33">
        <v>0.46</v>
      </c>
      <c r="AU5" s="33">
        <v>0</v>
      </c>
      <c r="AV5" s="33">
        <v>3.13</v>
      </c>
      <c r="AW5" s="33">
        <v>0</v>
      </c>
      <c r="AX5" s="33">
        <v>0.15</v>
      </c>
      <c r="AY5" s="33">
        <v>0</v>
      </c>
      <c r="AZ5" s="33">
        <v>5.73</v>
      </c>
      <c r="BA5" s="31">
        <f t="shared" ref="BA5" si="1">ROUND(Q5*BA$3,2)</f>
        <v>-0.04</v>
      </c>
      <c r="BB5" s="31">
        <f t="shared" ref="BB5" si="2">ROUND(R5*BB$3,2)</f>
        <v>0</v>
      </c>
      <c r="BC5" s="31">
        <f t="shared" ref="BC5" si="3">ROUND(S5*BC$3,2)</f>
        <v>-7.0000000000000007E-2</v>
      </c>
      <c r="BD5" s="31">
        <f t="shared" ref="BD5" si="4">ROUND(T5*BD$3,2)</f>
        <v>-1.03</v>
      </c>
      <c r="BE5" s="31">
        <f t="shared" ref="BE5" si="5">ROUND(U5*BE$3,2)</f>
        <v>-1.98</v>
      </c>
      <c r="BF5" s="31">
        <f t="shared" ref="BF5" si="6">ROUND(V5*BF$3,2)</f>
        <v>-0.04</v>
      </c>
      <c r="BG5" s="31">
        <f t="shared" ref="BG5" si="7">ROUND(W5*BG$3,2)</f>
        <v>0</v>
      </c>
      <c r="BH5" s="31">
        <f t="shared" ref="BH5" si="8">ROUND(X5*BH$3,2)</f>
        <v>1.27</v>
      </c>
      <c r="BI5" s="31">
        <f t="shared" ref="BI5" si="9">ROUND(Y5*BI$3,2)</f>
        <v>0</v>
      </c>
      <c r="BJ5" s="31">
        <f t="shared" ref="BJ5" si="10">ROUND(Z5*BJ$3,2)</f>
        <v>7.0000000000000007E-2</v>
      </c>
      <c r="BK5" s="31">
        <f t="shared" ref="BK5" si="11">ROUND(AA5*BK$3,2)</f>
        <v>0</v>
      </c>
      <c r="BL5" s="31">
        <f t="shared" ref="BL5" si="12">ROUND(AB5*BL$3,2)</f>
        <v>2.93</v>
      </c>
      <c r="BM5" s="6">
        <v>2.8000000000000001E-2</v>
      </c>
      <c r="BN5" s="6">
        <v>2.8000000000000001E-2</v>
      </c>
      <c r="BO5" s="6">
        <v>2.8000000000000001E-2</v>
      </c>
      <c r="BP5" s="6">
        <v>2.8000000000000001E-2</v>
      </c>
      <c r="BQ5" s="6">
        <v>2.8000000000000001E-2</v>
      </c>
      <c r="BR5" s="6">
        <v>2.8000000000000001E-2</v>
      </c>
      <c r="BS5" s="6">
        <v>2.8000000000000001E-2</v>
      </c>
      <c r="BT5" s="6">
        <v>2.8000000000000001E-2</v>
      </c>
      <c r="BU5" s="6">
        <v>2.8000000000000001E-2</v>
      </c>
      <c r="BV5" s="6">
        <v>2.8000000000000001E-2</v>
      </c>
      <c r="BW5" s="6">
        <v>2.8000000000000001E-2</v>
      </c>
      <c r="BX5" s="6">
        <v>2.8000000000000001E-2</v>
      </c>
      <c r="BY5" s="31">
        <v>0.81</v>
      </c>
      <c r="BZ5" s="31">
        <v>0</v>
      </c>
      <c r="CA5" s="31">
        <v>1.38</v>
      </c>
      <c r="CB5" s="31">
        <v>35.92</v>
      </c>
      <c r="CC5" s="31">
        <v>69.27</v>
      </c>
      <c r="CD5" s="31">
        <v>1.37</v>
      </c>
      <c r="CE5" s="31">
        <v>0</v>
      </c>
      <c r="CF5" s="31">
        <v>9.33</v>
      </c>
      <c r="CG5" s="31">
        <v>0</v>
      </c>
      <c r="CH5" s="31">
        <v>0.44</v>
      </c>
      <c r="CI5" s="31">
        <v>0</v>
      </c>
      <c r="CJ5" s="31">
        <v>17.059999999999999</v>
      </c>
      <c r="CK5" s="32">
        <f t="shared" ref="CK5" si="13">ROUND(Q5*$CV$3,2)</f>
        <v>0.06</v>
      </c>
      <c r="CL5" s="32">
        <f t="shared" ref="CL5" si="14">ROUND(R5*$CV$3,2)</f>
        <v>0</v>
      </c>
      <c r="CM5" s="32">
        <f t="shared" ref="CM5" si="15">ROUND(S5*$CV$3,2)</f>
        <v>0.1</v>
      </c>
      <c r="CN5" s="32">
        <f t="shared" ref="CN5" si="16">ROUND(T5*$CV$3,2)</f>
        <v>2.57</v>
      </c>
      <c r="CO5" s="32">
        <f t="shared" ref="CO5" si="17">ROUND(U5*$CV$3,2)</f>
        <v>4.95</v>
      </c>
      <c r="CP5" s="32">
        <f t="shared" ref="CP5" si="18">ROUND(V5*$CV$3,2)</f>
        <v>0.1</v>
      </c>
      <c r="CQ5" s="32">
        <f t="shared" ref="CQ5" si="19">ROUND(W5*$CV$3,2)</f>
        <v>0</v>
      </c>
      <c r="CR5" s="32">
        <f t="shared" ref="CR5" si="20">ROUND(X5*$CV$3,2)</f>
        <v>0.67</v>
      </c>
      <c r="CS5" s="32">
        <f t="shared" ref="CS5" si="21">ROUND(Y5*$CV$3,2)</f>
        <v>0</v>
      </c>
      <c r="CT5" s="32">
        <f t="shared" ref="CT5" si="22">ROUND(Z5*$CV$3,2)</f>
        <v>0.03</v>
      </c>
      <c r="CU5" s="32">
        <f t="shared" ref="CU5" si="23">ROUND(AA5*$CV$3,2)</f>
        <v>0</v>
      </c>
      <c r="CV5" s="32">
        <f t="shared" ref="CV5" si="24">ROUND(AB5*$CV$3,2)</f>
        <v>1.22</v>
      </c>
      <c r="CW5" s="31">
        <f t="shared" ref="CW5:CW7" si="25">BY5+CK5-AO5-BA5</f>
        <v>0.64000000000000012</v>
      </c>
      <c r="CX5" s="31">
        <f t="shared" ref="CX5:CX7" si="26">BZ5+CL5-AP5-BB5</f>
        <v>0</v>
      </c>
      <c r="CY5" s="31">
        <f t="shared" ref="CY5:CY7" si="27">CA5+CM5-AQ5-BC5</f>
        <v>1.0900000000000001</v>
      </c>
      <c r="CZ5" s="31">
        <f t="shared" ref="CZ5:CZ7" si="28">CB5+CN5-AR5-BD5</f>
        <v>27.46</v>
      </c>
      <c r="DA5" s="31">
        <f t="shared" ref="DA5:DA7" si="29">CC5+CO5-AS5-BE5</f>
        <v>52.939999999999991</v>
      </c>
      <c r="DB5" s="31">
        <f t="shared" ref="DB5:DB7" si="30">CD5+CP5-AT5-BF5</f>
        <v>1.0500000000000003</v>
      </c>
      <c r="DC5" s="31">
        <f t="shared" ref="DC5:DC7" si="31">CE5+CQ5-AU5-BG5</f>
        <v>0</v>
      </c>
      <c r="DD5" s="31">
        <f t="shared" ref="DD5:DD7" si="32">CF5+CR5-AV5-BH5</f>
        <v>5.6</v>
      </c>
      <c r="DE5" s="31">
        <f t="shared" ref="DE5:DE7" si="33">CG5+CS5-AW5-BI5</f>
        <v>0</v>
      </c>
      <c r="DF5" s="31">
        <f t="shared" ref="DF5:DF7" si="34">CH5+CT5-AX5-BJ5</f>
        <v>0.24999999999999994</v>
      </c>
      <c r="DG5" s="31">
        <f t="shared" ref="DG5:DG7" si="35">CI5+CU5-AY5-BK5</f>
        <v>0</v>
      </c>
      <c r="DH5" s="31">
        <f t="shared" ref="DH5:DH7" si="36">CJ5+CV5-AZ5-BL5</f>
        <v>9.6199999999999974</v>
      </c>
      <c r="DI5" s="32">
        <f>ROUND(CW5*5%,2)</f>
        <v>0.03</v>
      </c>
      <c r="DJ5" s="32">
        <f t="shared" ref="DJ5:DT5" si="37">ROUND(CX5*5%,2)</f>
        <v>0</v>
      </c>
      <c r="DK5" s="32">
        <f t="shared" si="37"/>
        <v>0.05</v>
      </c>
      <c r="DL5" s="32">
        <f t="shared" si="37"/>
        <v>1.37</v>
      </c>
      <c r="DM5" s="32">
        <f t="shared" si="37"/>
        <v>2.65</v>
      </c>
      <c r="DN5" s="32">
        <f t="shared" si="37"/>
        <v>0.05</v>
      </c>
      <c r="DO5" s="32">
        <f t="shared" si="37"/>
        <v>0</v>
      </c>
      <c r="DP5" s="32">
        <f t="shared" si="37"/>
        <v>0.28000000000000003</v>
      </c>
      <c r="DQ5" s="32">
        <f t="shared" si="37"/>
        <v>0</v>
      </c>
      <c r="DR5" s="32">
        <f t="shared" si="37"/>
        <v>0.01</v>
      </c>
      <c r="DS5" s="32">
        <f t="shared" si="37"/>
        <v>0</v>
      </c>
      <c r="DT5" s="32">
        <f t="shared" si="37"/>
        <v>0.48</v>
      </c>
      <c r="DU5" s="31">
        <f ca="1">ROUND(CW5*DU$3,2)</f>
        <v>0.19</v>
      </c>
      <c r="DV5" s="31">
        <f t="shared" ref="DV5:EF5" ca="1" si="38">ROUND(CX5*DV$3,2)</f>
        <v>0</v>
      </c>
      <c r="DW5" s="31">
        <f t="shared" ca="1" si="38"/>
        <v>0.32</v>
      </c>
      <c r="DX5" s="31">
        <f t="shared" ca="1" si="38"/>
        <v>7.99</v>
      </c>
      <c r="DY5" s="31">
        <f t="shared" ca="1" si="38"/>
        <v>15.32</v>
      </c>
      <c r="DZ5" s="31">
        <f t="shared" ca="1" si="38"/>
        <v>0.3</v>
      </c>
      <c r="EA5" s="31">
        <f t="shared" ca="1" si="38"/>
        <v>0</v>
      </c>
      <c r="EB5" s="31">
        <f t="shared" ca="1" si="38"/>
        <v>1.59</v>
      </c>
      <c r="EC5" s="31">
        <f t="shared" ca="1" si="38"/>
        <v>0</v>
      </c>
      <c r="ED5" s="31">
        <f t="shared" ca="1" si="38"/>
        <v>7.0000000000000007E-2</v>
      </c>
      <c r="EE5" s="31">
        <f t="shared" ca="1" si="38"/>
        <v>0</v>
      </c>
      <c r="EF5" s="31">
        <f t="shared" ca="1" si="38"/>
        <v>2.64</v>
      </c>
      <c r="EG5" s="32">
        <f ca="1">CW5+DI5+DU5</f>
        <v>0.8600000000000001</v>
      </c>
      <c r="EH5" s="32">
        <f t="shared" ref="EH5:ER5" ca="1" si="39">CX5+DJ5+DV5</f>
        <v>0</v>
      </c>
      <c r="EI5" s="32">
        <f t="shared" ca="1" si="39"/>
        <v>1.4600000000000002</v>
      </c>
      <c r="EJ5" s="32">
        <f t="shared" ca="1" si="39"/>
        <v>36.82</v>
      </c>
      <c r="EK5" s="32">
        <f t="shared" ca="1" si="39"/>
        <v>70.91</v>
      </c>
      <c r="EL5" s="32">
        <f t="shared" ca="1" si="39"/>
        <v>1.4000000000000004</v>
      </c>
      <c r="EM5" s="32">
        <f t="shared" ca="1" si="39"/>
        <v>0</v>
      </c>
      <c r="EN5" s="32">
        <f t="shared" ca="1" si="39"/>
        <v>7.47</v>
      </c>
      <c r="EO5" s="32">
        <f t="shared" ca="1" si="39"/>
        <v>0</v>
      </c>
      <c r="EP5" s="32">
        <f t="shared" ca="1" si="39"/>
        <v>0.32999999999999996</v>
      </c>
      <c r="EQ5" s="32">
        <f t="shared" ca="1" si="39"/>
        <v>0</v>
      </c>
      <c r="ER5" s="32">
        <f t="shared" ca="1" si="39"/>
        <v>12.739999999999998</v>
      </c>
    </row>
    <row r="6" spans="1:148" x14ac:dyDescent="0.25">
      <c r="A6" t="s">
        <v>437</v>
      </c>
      <c r="B6" s="1" t="s">
        <v>156</v>
      </c>
      <c r="C6" t="s">
        <v>156</v>
      </c>
      <c r="D6" t="s">
        <v>179</v>
      </c>
      <c r="E6" s="51">
        <v>0</v>
      </c>
      <c r="F6" s="51">
        <v>0</v>
      </c>
      <c r="G6" s="51">
        <v>0</v>
      </c>
      <c r="H6" s="51">
        <v>0</v>
      </c>
      <c r="I6" s="51">
        <v>6.3762399999999997E-2</v>
      </c>
      <c r="J6" s="51">
        <v>0</v>
      </c>
      <c r="K6" s="51">
        <v>20.3313551</v>
      </c>
      <c r="L6" s="51">
        <v>28.0791979</v>
      </c>
      <c r="M6" s="51">
        <v>19.931980599999999</v>
      </c>
      <c r="N6" s="51">
        <v>0.27920240000000002</v>
      </c>
      <c r="O6" s="51">
        <v>0</v>
      </c>
      <c r="P6" s="51">
        <v>0</v>
      </c>
      <c r="Q6" s="32">
        <v>0</v>
      </c>
      <c r="R6" s="32">
        <v>0</v>
      </c>
      <c r="S6" s="32">
        <v>0</v>
      </c>
      <c r="T6" s="32">
        <v>0</v>
      </c>
      <c r="U6" s="32">
        <v>1.44</v>
      </c>
      <c r="V6" s="32">
        <v>0</v>
      </c>
      <c r="W6" s="32">
        <v>467.26</v>
      </c>
      <c r="X6" s="32">
        <v>661.28</v>
      </c>
      <c r="Y6" s="32">
        <v>331.54</v>
      </c>
      <c r="Z6" s="32">
        <v>6.58</v>
      </c>
      <c r="AA6" s="32">
        <v>0</v>
      </c>
      <c r="AB6" s="32">
        <v>0</v>
      </c>
      <c r="AC6" s="2">
        <v>-0.06</v>
      </c>
      <c r="AD6" s="2">
        <v>-0.06</v>
      </c>
      <c r="AE6" s="2">
        <v>-0.06</v>
      </c>
      <c r="AF6" s="2">
        <v>-0.06</v>
      </c>
      <c r="AG6" s="2">
        <v>-0.06</v>
      </c>
      <c r="AH6" s="2">
        <v>-0.06</v>
      </c>
      <c r="AI6" s="2">
        <v>-0.06</v>
      </c>
      <c r="AJ6" s="2">
        <v>-0.06</v>
      </c>
      <c r="AK6" s="2">
        <v>-0.06</v>
      </c>
      <c r="AL6" s="2">
        <v>-0.06</v>
      </c>
      <c r="AM6" s="2">
        <v>-0.06</v>
      </c>
      <c r="AN6" s="2">
        <v>-0.06</v>
      </c>
      <c r="AO6" s="33">
        <v>0</v>
      </c>
      <c r="AP6" s="33">
        <v>0</v>
      </c>
      <c r="AQ6" s="33">
        <v>0</v>
      </c>
      <c r="AR6" s="33">
        <v>0</v>
      </c>
      <c r="AS6" s="33">
        <v>0</v>
      </c>
      <c r="AT6" s="33">
        <v>0</v>
      </c>
      <c r="AU6" s="33">
        <v>-0.28000000000000003</v>
      </c>
      <c r="AV6" s="33">
        <v>-0.4</v>
      </c>
      <c r="AW6" s="33">
        <v>-0.2</v>
      </c>
      <c r="AX6" s="33">
        <v>0</v>
      </c>
      <c r="AY6" s="33">
        <v>0</v>
      </c>
      <c r="AZ6" s="33">
        <v>0</v>
      </c>
      <c r="BA6" s="31">
        <f t="shared" ref="BA6:BA71" si="40">ROUND(Q6*BA$3,2)</f>
        <v>0</v>
      </c>
      <c r="BB6" s="31">
        <f t="shared" ref="BB6:BB71" si="41">ROUND(R6*BB$3,2)</f>
        <v>0</v>
      </c>
      <c r="BC6" s="31">
        <f t="shared" ref="BC6:BC71" si="42">ROUND(S6*BC$3,2)</f>
        <v>0</v>
      </c>
      <c r="BD6" s="31">
        <f t="shared" ref="BD6:BD71" si="43">ROUND(T6*BD$3,2)</f>
        <v>0</v>
      </c>
      <c r="BE6" s="31">
        <f t="shared" ref="BE6:BE71" si="44">ROUND(U6*BE$3,2)</f>
        <v>0</v>
      </c>
      <c r="BF6" s="31">
        <f t="shared" ref="BF6:BF71" si="45">ROUND(V6*BF$3,2)</f>
        <v>0</v>
      </c>
      <c r="BG6" s="31">
        <f t="shared" ref="BG6:BG71" si="46">ROUND(W6*BG$3,2)</f>
        <v>1.78</v>
      </c>
      <c r="BH6" s="31">
        <f t="shared" ref="BH6:BH71" si="47">ROUND(X6*BH$3,2)</f>
        <v>2.5099999999999998</v>
      </c>
      <c r="BI6" s="31">
        <f t="shared" ref="BI6:BI71" si="48">ROUND(Y6*BI$3,2)</f>
        <v>1.26</v>
      </c>
      <c r="BJ6" s="31">
        <f t="shared" ref="BJ6:BJ71" si="49">ROUND(Z6*BJ$3,2)</f>
        <v>0.03</v>
      </c>
      <c r="BK6" s="31">
        <f t="shared" ref="BK6:BK71" si="50">ROUND(AA6*BK$3,2)</f>
        <v>0</v>
      </c>
      <c r="BL6" s="31">
        <f t="shared" ref="BL6:BL71" si="51">ROUND(AB6*BL$3,2)</f>
        <v>0</v>
      </c>
      <c r="BM6" s="6">
        <v>-3.5499999999999997E-2</v>
      </c>
      <c r="BN6" s="6">
        <v>-3.5499999999999997E-2</v>
      </c>
      <c r="BO6" s="6">
        <v>-3.5499999999999997E-2</v>
      </c>
      <c r="BP6" s="6">
        <v>-3.5499999999999997E-2</v>
      </c>
      <c r="BQ6" s="6">
        <v>-3.5499999999999997E-2</v>
      </c>
      <c r="BR6" s="6">
        <v>-3.5499999999999997E-2</v>
      </c>
      <c r="BS6" s="6">
        <v>-3.5499999999999997E-2</v>
      </c>
      <c r="BT6" s="6">
        <v>-3.5499999999999997E-2</v>
      </c>
      <c r="BU6" s="6">
        <v>-3.5499999999999997E-2</v>
      </c>
      <c r="BV6" s="6">
        <v>-3.5499999999999997E-2</v>
      </c>
      <c r="BW6" s="6">
        <v>-3.5499999999999997E-2</v>
      </c>
      <c r="BX6" s="6">
        <v>-3.5499999999999997E-2</v>
      </c>
      <c r="BY6" s="31">
        <v>0</v>
      </c>
      <c r="BZ6" s="31">
        <v>0</v>
      </c>
      <c r="CA6" s="31">
        <v>0</v>
      </c>
      <c r="CB6" s="31">
        <v>0</v>
      </c>
      <c r="CC6" s="31">
        <v>-0.05</v>
      </c>
      <c r="CD6" s="31">
        <v>0</v>
      </c>
      <c r="CE6" s="31">
        <v>-16.59</v>
      </c>
      <c r="CF6" s="31">
        <v>-23.48</v>
      </c>
      <c r="CG6" s="31">
        <v>-11.77</v>
      </c>
      <c r="CH6" s="31">
        <v>-0.23</v>
      </c>
      <c r="CI6" s="31">
        <v>0</v>
      </c>
      <c r="CJ6" s="31">
        <v>0</v>
      </c>
      <c r="CK6" s="32">
        <f t="shared" ref="CK6:CK71" si="52">ROUND(Q6*$CV$3,2)</f>
        <v>0</v>
      </c>
      <c r="CL6" s="32">
        <f t="shared" ref="CL6:CL71" si="53">ROUND(R6*$CV$3,2)</f>
        <v>0</v>
      </c>
      <c r="CM6" s="32">
        <f t="shared" ref="CM6:CM71" si="54">ROUND(S6*$CV$3,2)</f>
        <v>0</v>
      </c>
      <c r="CN6" s="32">
        <f t="shared" ref="CN6:CN71" si="55">ROUND(T6*$CV$3,2)</f>
        <v>0</v>
      </c>
      <c r="CO6" s="32">
        <f t="shared" ref="CO6:CO71" si="56">ROUND(U6*$CV$3,2)</f>
        <v>0</v>
      </c>
      <c r="CP6" s="32">
        <f t="shared" ref="CP6:CP71" si="57">ROUND(V6*$CV$3,2)</f>
        <v>0</v>
      </c>
      <c r="CQ6" s="32">
        <f t="shared" ref="CQ6:CQ71" si="58">ROUND(W6*$CV$3,2)</f>
        <v>0.93</v>
      </c>
      <c r="CR6" s="32">
        <f t="shared" ref="CR6:CR71" si="59">ROUND(X6*$CV$3,2)</f>
        <v>1.32</v>
      </c>
      <c r="CS6" s="32">
        <f t="shared" ref="CS6:CS71" si="60">ROUND(Y6*$CV$3,2)</f>
        <v>0.66</v>
      </c>
      <c r="CT6" s="32">
        <f t="shared" ref="CT6:CT71" si="61">ROUND(Z6*$CV$3,2)</f>
        <v>0.01</v>
      </c>
      <c r="CU6" s="32">
        <f t="shared" ref="CU6:CU71" si="62">ROUND(AA6*$CV$3,2)</f>
        <v>0</v>
      </c>
      <c r="CV6" s="32">
        <f t="shared" ref="CV6:CV71" si="63">ROUND(AB6*$CV$3,2)</f>
        <v>0</v>
      </c>
      <c r="CW6" s="31">
        <f t="shared" si="25"/>
        <v>0</v>
      </c>
      <c r="CX6" s="31">
        <f t="shared" si="26"/>
        <v>0</v>
      </c>
      <c r="CY6" s="31">
        <f t="shared" si="27"/>
        <v>0</v>
      </c>
      <c r="CZ6" s="31">
        <f t="shared" si="28"/>
        <v>0</v>
      </c>
      <c r="DA6" s="31">
        <f t="shared" si="29"/>
        <v>-0.05</v>
      </c>
      <c r="DB6" s="31">
        <f t="shared" si="30"/>
        <v>0</v>
      </c>
      <c r="DC6" s="31">
        <f t="shared" si="31"/>
        <v>-17.16</v>
      </c>
      <c r="DD6" s="31">
        <f t="shared" si="32"/>
        <v>-24.270000000000003</v>
      </c>
      <c r="DE6" s="31">
        <f t="shared" si="33"/>
        <v>-12.17</v>
      </c>
      <c r="DF6" s="31">
        <f t="shared" si="34"/>
        <v>-0.25</v>
      </c>
      <c r="DG6" s="31">
        <f t="shared" si="35"/>
        <v>0</v>
      </c>
      <c r="DH6" s="31">
        <f t="shared" si="36"/>
        <v>0</v>
      </c>
      <c r="DI6" s="32">
        <f t="shared" ref="DI6:DI69" si="64">ROUND(CW6*5%,2)</f>
        <v>0</v>
      </c>
      <c r="DJ6" s="32">
        <f t="shared" ref="DJ6:DJ69" si="65">ROUND(CX6*5%,2)</f>
        <v>0</v>
      </c>
      <c r="DK6" s="32">
        <f t="shared" ref="DK6:DK69" si="66">ROUND(CY6*5%,2)</f>
        <v>0</v>
      </c>
      <c r="DL6" s="32">
        <f t="shared" ref="DL6:DL69" si="67">ROUND(CZ6*5%,2)</f>
        <v>0</v>
      </c>
      <c r="DM6" s="32">
        <f t="shared" ref="DM6:DM69" si="68">ROUND(DA6*5%,2)</f>
        <v>0</v>
      </c>
      <c r="DN6" s="32">
        <f t="shared" ref="DN6:DN69" si="69">ROUND(DB6*5%,2)</f>
        <v>0</v>
      </c>
      <c r="DO6" s="32">
        <f t="shared" ref="DO6:DO69" si="70">ROUND(DC6*5%,2)</f>
        <v>-0.86</v>
      </c>
      <c r="DP6" s="32">
        <f t="shared" ref="DP6:DP69" si="71">ROUND(DD6*5%,2)</f>
        <v>-1.21</v>
      </c>
      <c r="DQ6" s="32">
        <f t="shared" ref="DQ6:DQ69" si="72">ROUND(DE6*5%,2)</f>
        <v>-0.61</v>
      </c>
      <c r="DR6" s="32">
        <f t="shared" ref="DR6:DR69" si="73">ROUND(DF6*5%,2)</f>
        <v>-0.01</v>
      </c>
      <c r="DS6" s="32">
        <f t="shared" ref="DS6:DS69" si="74">ROUND(DG6*5%,2)</f>
        <v>0</v>
      </c>
      <c r="DT6" s="32">
        <f t="shared" ref="DT6:DT69" si="75">ROUND(DH6*5%,2)</f>
        <v>0</v>
      </c>
      <c r="DU6" s="31">
        <f t="shared" ref="DU6:DU69" ca="1" si="76">ROUND(CW6*DU$3,2)</f>
        <v>0</v>
      </c>
      <c r="DV6" s="31">
        <f t="shared" ref="DV6:DV69" ca="1" si="77">ROUND(CX6*DV$3,2)</f>
        <v>0</v>
      </c>
      <c r="DW6" s="31">
        <f t="shared" ref="DW6:DW69" ca="1" si="78">ROUND(CY6*DW$3,2)</f>
        <v>0</v>
      </c>
      <c r="DX6" s="31">
        <f t="shared" ref="DX6:DX69" ca="1" si="79">ROUND(CZ6*DX$3,2)</f>
        <v>0</v>
      </c>
      <c r="DY6" s="31">
        <f t="shared" ref="DY6:DY69" ca="1" si="80">ROUND(DA6*DY$3,2)</f>
        <v>-0.01</v>
      </c>
      <c r="DZ6" s="31">
        <f t="shared" ref="DZ6:DZ69" ca="1" si="81">ROUND(DB6*DZ$3,2)</f>
        <v>0</v>
      </c>
      <c r="EA6" s="31">
        <f t="shared" ref="EA6:EA69" ca="1" si="82">ROUND(DC6*EA$3,2)</f>
        <v>-4.9000000000000004</v>
      </c>
      <c r="EB6" s="31">
        <f t="shared" ref="EB6:EB69" ca="1" si="83">ROUND(DD6*EB$3,2)</f>
        <v>-6.88</v>
      </c>
      <c r="EC6" s="31">
        <f t="shared" ref="EC6:EC69" ca="1" si="84">ROUND(DE6*EC$3,2)</f>
        <v>-3.43</v>
      </c>
      <c r="ED6" s="31">
        <f t="shared" ref="ED6:ED69" ca="1" si="85">ROUND(DF6*ED$3,2)</f>
        <v>-7.0000000000000007E-2</v>
      </c>
      <c r="EE6" s="31">
        <f t="shared" ref="EE6:EE69" ca="1" si="86">ROUND(DG6*EE$3,2)</f>
        <v>0</v>
      </c>
      <c r="EF6" s="31">
        <f t="shared" ref="EF6:EF69" ca="1" si="87">ROUND(DH6*EF$3,2)</f>
        <v>0</v>
      </c>
      <c r="EG6" s="32">
        <f t="shared" ref="EG6:EG69" ca="1" si="88">CW6+DI6+DU6</f>
        <v>0</v>
      </c>
      <c r="EH6" s="32">
        <f t="shared" ref="EH6:EH69" ca="1" si="89">CX6+DJ6+DV6</f>
        <v>0</v>
      </c>
      <c r="EI6" s="32">
        <f t="shared" ref="EI6:EI69" ca="1" si="90">CY6+DK6+DW6</f>
        <v>0</v>
      </c>
      <c r="EJ6" s="32">
        <f t="shared" ref="EJ6:EJ69" ca="1" si="91">CZ6+DL6+DX6</f>
        <v>0</v>
      </c>
      <c r="EK6" s="32">
        <f t="shared" ref="EK6:EK69" ca="1" si="92">DA6+DM6+DY6</f>
        <v>-6.0000000000000005E-2</v>
      </c>
      <c r="EL6" s="32">
        <f t="shared" ref="EL6:EL69" ca="1" si="93">DB6+DN6+DZ6</f>
        <v>0</v>
      </c>
      <c r="EM6" s="32">
        <f t="shared" ref="EM6:EM69" ca="1" si="94">DC6+DO6+EA6</f>
        <v>-22.92</v>
      </c>
      <c r="EN6" s="32">
        <f t="shared" ref="EN6:EN69" ca="1" si="95">DD6+DP6+EB6</f>
        <v>-32.360000000000007</v>
      </c>
      <c r="EO6" s="32">
        <f t="shared" ref="EO6:EO69" ca="1" si="96">DE6+DQ6+EC6</f>
        <v>-16.21</v>
      </c>
      <c r="EP6" s="32">
        <f t="shared" ref="EP6:EP69" ca="1" si="97">DF6+DR6+ED6</f>
        <v>-0.33</v>
      </c>
      <c r="EQ6" s="32">
        <f t="shared" ref="EQ6:EQ69" ca="1" si="98">DG6+DS6+EE6</f>
        <v>0</v>
      </c>
      <c r="ER6" s="32">
        <f t="shared" ref="ER6:ER69" ca="1" si="99">DH6+DT6+EF6</f>
        <v>0</v>
      </c>
    </row>
    <row r="7" spans="1:148" x14ac:dyDescent="0.25">
      <c r="A7" t="s">
        <v>437</v>
      </c>
      <c r="B7" s="1" t="s">
        <v>149</v>
      </c>
      <c r="C7" t="s">
        <v>149</v>
      </c>
      <c r="D7" t="s">
        <v>180</v>
      </c>
      <c r="E7" s="51">
        <v>0.64659180000000005</v>
      </c>
      <c r="F7" s="51">
        <v>0.20798839999999999</v>
      </c>
      <c r="G7" s="51">
        <v>18.0364583</v>
      </c>
      <c r="H7" s="51">
        <v>3.8836230999999999</v>
      </c>
      <c r="I7" s="51">
        <v>145.4653251</v>
      </c>
      <c r="J7" s="51">
        <v>225.33055659999999</v>
      </c>
      <c r="K7" s="51">
        <v>228.07939239999999</v>
      </c>
      <c r="L7" s="51">
        <v>160.87426980000001</v>
      </c>
      <c r="M7" s="51">
        <v>256.03937610000003</v>
      </c>
      <c r="N7" s="51">
        <v>24.332372299999999</v>
      </c>
      <c r="O7" s="51">
        <v>14.0426129</v>
      </c>
      <c r="P7" s="51">
        <v>2.2439148000000002</v>
      </c>
      <c r="Q7" s="32">
        <v>17.559999999999999</v>
      </c>
      <c r="R7" s="32">
        <v>5.07</v>
      </c>
      <c r="S7" s="32">
        <v>270.58</v>
      </c>
      <c r="T7" s="32">
        <v>117.37</v>
      </c>
      <c r="U7" s="32">
        <v>7668.16</v>
      </c>
      <c r="V7" s="32">
        <v>6080.19</v>
      </c>
      <c r="W7" s="32">
        <v>6225.95</v>
      </c>
      <c r="X7" s="32">
        <v>4169.2</v>
      </c>
      <c r="Y7" s="32">
        <v>6091.91</v>
      </c>
      <c r="Z7" s="32">
        <v>543.29999999999995</v>
      </c>
      <c r="AA7" s="32">
        <v>292.48</v>
      </c>
      <c r="AB7" s="32">
        <v>61.22</v>
      </c>
      <c r="AC7" s="2">
        <v>1.38</v>
      </c>
      <c r="AD7" s="2">
        <v>1.38</v>
      </c>
      <c r="AE7" s="2">
        <v>1.38</v>
      </c>
      <c r="AF7" s="2">
        <v>1.38</v>
      </c>
      <c r="AG7" s="2">
        <v>1.38</v>
      </c>
      <c r="AH7" s="2">
        <v>1.38</v>
      </c>
      <c r="AI7" s="2">
        <v>1.38</v>
      </c>
      <c r="AJ7" s="2">
        <v>1.38</v>
      </c>
      <c r="AK7" s="2">
        <v>1.38</v>
      </c>
      <c r="AL7" s="2">
        <v>1.38</v>
      </c>
      <c r="AM7" s="2">
        <v>1.38</v>
      </c>
      <c r="AN7" s="2">
        <v>1.38</v>
      </c>
      <c r="AO7" s="33">
        <v>0.24</v>
      </c>
      <c r="AP7" s="33">
        <v>7.0000000000000007E-2</v>
      </c>
      <c r="AQ7" s="33">
        <v>3.73</v>
      </c>
      <c r="AR7" s="33">
        <v>1.62</v>
      </c>
      <c r="AS7" s="33">
        <v>105.82</v>
      </c>
      <c r="AT7" s="33">
        <v>83.91</v>
      </c>
      <c r="AU7" s="33">
        <v>85.92</v>
      </c>
      <c r="AV7" s="33">
        <v>57.53</v>
      </c>
      <c r="AW7" s="33">
        <v>84.07</v>
      </c>
      <c r="AX7" s="33">
        <v>7.5</v>
      </c>
      <c r="AY7" s="33">
        <v>4.04</v>
      </c>
      <c r="AZ7" s="33">
        <v>0.84</v>
      </c>
      <c r="BA7" s="31">
        <f t="shared" si="40"/>
        <v>-0.03</v>
      </c>
      <c r="BB7" s="31">
        <f t="shared" si="41"/>
        <v>-0.01</v>
      </c>
      <c r="BC7" s="31">
        <f t="shared" si="42"/>
        <v>-0.41</v>
      </c>
      <c r="BD7" s="31">
        <f t="shared" si="43"/>
        <v>-0.09</v>
      </c>
      <c r="BE7" s="31">
        <f t="shared" si="44"/>
        <v>-6.13</v>
      </c>
      <c r="BF7" s="31">
        <f t="shared" si="45"/>
        <v>-4.8600000000000003</v>
      </c>
      <c r="BG7" s="31">
        <f t="shared" si="46"/>
        <v>23.66</v>
      </c>
      <c r="BH7" s="31">
        <f t="shared" si="47"/>
        <v>15.84</v>
      </c>
      <c r="BI7" s="31">
        <f t="shared" si="48"/>
        <v>23.15</v>
      </c>
      <c r="BJ7" s="31">
        <f t="shared" si="49"/>
        <v>2.61</v>
      </c>
      <c r="BK7" s="31">
        <f t="shared" si="50"/>
        <v>1.4</v>
      </c>
      <c r="BL7" s="31">
        <f t="shared" si="51"/>
        <v>0.28999999999999998</v>
      </c>
      <c r="BM7" s="6">
        <v>3.2199999999999999E-2</v>
      </c>
      <c r="BN7" s="6">
        <v>3.2199999999999999E-2</v>
      </c>
      <c r="BO7" s="6">
        <v>3.2199999999999999E-2</v>
      </c>
      <c r="BP7" s="6">
        <v>3.2199999999999999E-2</v>
      </c>
      <c r="BQ7" s="6">
        <v>3.2199999999999999E-2</v>
      </c>
      <c r="BR7" s="6">
        <v>3.2199999999999999E-2</v>
      </c>
      <c r="BS7" s="6">
        <v>3.2199999999999999E-2</v>
      </c>
      <c r="BT7" s="6">
        <v>3.2199999999999999E-2</v>
      </c>
      <c r="BU7" s="6">
        <v>3.2199999999999999E-2</v>
      </c>
      <c r="BV7" s="6">
        <v>3.2199999999999999E-2</v>
      </c>
      <c r="BW7" s="6">
        <v>3.2199999999999999E-2</v>
      </c>
      <c r="BX7" s="6">
        <v>3.2199999999999999E-2</v>
      </c>
      <c r="BY7" s="31">
        <v>0.56999999999999995</v>
      </c>
      <c r="BZ7" s="31">
        <v>0.16</v>
      </c>
      <c r="CA7" s="31">
        <v>8.7100000000000009</v>
      </c>
      <c r="CB7" s="31">
        <v>3.78</v>
      </c>
      <c r="CC7" s="31">
        <v>246.91</v>
      </c>
      <c r="CD7" s="31">
        <v>195.78</v>
      </c>
      <c r="CE7" s="31">
        <v>200.48</v>
      </c>
      <c r="CF7" s="31">
        <v>134.25</v>
      </c>
      <c r="CG7" s="31">
        <v>196.16</v>
      </c>
      <c r="CH7" s="31">
        <v>17.489999999999998</v>
      </c>
      <c r="CI7" s="31">
        <v>9.42</v>
      </c>
      <c r="CJ7" s="31">
        <v>1.97</v>
      </c>
      <c r="CK7" s="32">
        <f t="shared" si="52"/>
        <v>0.04</v>
      </c>
      <c r="CL7" s="32">
        <f t="shared" si="53"/>
        <v>0.01</v>
      </c>
      <c r="CM7" s="32">
        <f t="shared" si="54"/>
        <v>0.54</v>
      </c>
      <c r="CN7" s="32">
        <f t="shared" si="55"/>
        <v>0.23</v>
      </c>
      <c r="CO7" s="32">
        <f t="shared" si="56"/>
        <v>15.34</v>
      </c>
      <c r="CP7" s="32">
        <f t="shared" si="57"/>
        <v>12.16</v>
      </c>
      <c r="CQ7" s="32">
        <f t="shared" si="58"/>
        <v>12.45</v>
      </c>
      <c r="CR7" s="32">
        <f t="shared" si="59"/>
        <v>8.34</v>
      </c>
      <c r="CS7" s="32">
        <f t="shared" si="60"/>
        <v>12.18</v>
      </c>
      <c r="CT7" s="32">
        <f t="shared" si="61"/>
        <v>1.0900000000000001</v>
      </c>
      <c r="CU7" s="32">
        <f t="shared" si="62"/>
        <v>0.57999999999999996</v>
      </c>
      <c r="CV7" s="32">
        <f t="shared" si="63"/>
        <v>0.12</v>
      </c>
      <c r="CW7" s="31">
        <f t="shared" si="25"/>
        <v>0.4</v>
      </c>
      <c r="CX7" s="31">
        <f t="shared" si="26"/>
        <v>0.11</v>
      </c>
      <c r="CY7" s="31">
        <f t="shared" si="27"/>
        <v>5.93</v>
      </c>
      <c r="CZ7" s="31">
        <f t="shared" si="28"/>
        <v>2.4799999999999995</v>
      </c>
      <c r="DA7" s="31">
        <f t="shared" si="29"/>
        <v>162.56</v>
      </c>
      <c r="DB7" s="31">
        <f t="shared" si="30"/>
        <v>128.89000000000001</v>
      </c>
      <c r="DC7" s="31">
        <f t="shared" si="31"/>
        <v>103.34999999999998</v>
      </c>
      <c r="DD7" s="31">
        <f t="shared" si="32"/>
        <v>69.22</v>
      </c>
      <c r="DE7" s="31">
        <f t="shared" si="33"/>
        <v>101.12</v>
      </c>
      <c r="DF7" s="31">
        <f t="shared" si="34"/>
        <v>8.4699999999999989</v>
      </c>
      <c r="DG7" s="31">
        <f t="shared" si="35"/>
        <v>4.5600000000000005</v>
      </c>
      <c r="DH7" s="31">
        <f t="shared" si="36"/>
        <v>0.96</v>
      </c>
      <c r="DI7" s="32">
        <f t="shared" si="64"/>
        <v>0.02</v>
      </c>
      <c r="DJ7" s="32">
        <f t="shared" si="65"/>
        <v>0.01</v>
      </c>
      <c r="DK7" s="32">
        <f t="shared" si="66"/>
        <v>0.3</v>
      </c>
      <c r="DL7" s="32">
        <f t="shared" si="67"/>
        <v>0.12</v>
      </c>
      <c r="DM7" s="32">
        <f t="shared" si="68"/>
        <v>8.1300000000000008</v>
      </c>
      <c r="DN7" s="32">
        <f t="shared" si="69"/>
        <v>6.44</v>
      </c>
      <c r="DO7" s="32">
        <f t="shared" si="70"/>
        <v>5.17</v>
      </c>
      <c r="DP7" s="32">
        <f t="shared" si="71"/>
        <v>3.46</v>
      </c>
      <c r="DQ7" s="32">
        <f t="shared" si="72"/>
        <v>5.0599999999999996</v>
      </c>
      <c r="DR7" s="32">
        <f t="shared" si="73"/>
        <v>0.42</v>
      </c>
      <c r="DS7" s="32">
        <f t="shared" si="74"/>
        <v>0.23</v>
      </c>
      <c r="DT7" s="32">
        <f t="shared" si="75"/>
        <v>0.05</v>
      </c>
      <c r="DU7" s="31">
        <f t="shared" ca="1" si="76"/>
        <v>0.12</v>
      </c>
      <c r="DV7" s="31">
        <f t="shared" ca="1" si="77"/>
        <v>0.03</v>
      </c>
      <c r="DW7" s="31">
        <f t="shared" ca="1" si="78"/>
        <v>1.74</v>
      </c>
      <c r="DX7" s="31">
        <f t="shared" ca="1" si="79"/>
        <v>0.72</v>
      </c>
      <c r="DY7" s="31">
        <f t="shared" ca="1" si="80"/>
        <v>47.03</v>
      </c>
      <c r="DZ7" s="31">
        <f t="shared" ca="1" si="81"/>
        <v>37.07</v>
      </c>
      <c r="EA7" s="31">
        <f t="shared" ca="1" si="82"/>
        <v>29.53</v>
      </c>
      <c r="EB7" s="31">
        <f t="shared" ca="1" si="83"/>
        <v>19.63</v>
      </c>
      <c r="EC7" s="31">
        <f t="shared" ca="1" si="84"/>
        <v>28.47</v>
      </c>
      <c r="ED7" s="31">
        <f t="shared" ca="1" si="85"/>
        <v>2.37</v>
      </c>
      <c r="EE7" s="31">
        <f t="shared" ca="1" si="86"/>
        <v>1.26</v>
      </c>
      <c r="EF7" s="31">
        <f t="shared" ca="1" si="87"/>
        <v>0.26</v>
      </c>
      <c r="EG7" s="32">
        <f t="shared" ca="1" si="88"/>
        <v>0.54</v>
      </c>
      <c r="EH7" s="32">
        <f t="shared" ca="1" si="89"/>
        <v>0.15</v>
      </c>
      <c r="EI7" s="32">
        <f t="shared" ca="1" si="90"/>
        <v>7.97</v>
      </c>
      <c r="EJ7" s="32">
        <f t="shared" ca="1" si="91"/>
        <v>3.3199999999999994</v>
      </c>
      <c r="EK7" s="32">
        <f t="shared" ca="1" si="92"/>
        <v>217.72</v>
      </c>
      <c r="EL7" s="32">
        <f t="shared" ca="1" si="93"/>
        <v>172.4</v>
      </c>
      <c r="EM7" s="32">
        <f t="shared" ca="1" si="94"/>
        <v>138.04999999999998</v>
      </c>
      <c r="EN7" s="32">
        <f t="shared" ca="1" si="95"/>
        <v>92.309999999999988</v>
      </c>
      <c r="EO7" s="32">
        <f t="shared" ca="1" si="96"/>
        <v>134.65</v>
      </c>
      <c r="EP7" s="32">
        <f t="shared" ca="1" si="97"/>
        <v>11.259999999999998</v>
      </c>
      <c r="EQ7" s="32">
        <f t="shared" ca="1" si="98"/>
        <v>6.0500000000000007</v>
      </c>
      <c r="ER7" s="32">
        <f t="shared" ca="1" si="99"/>
        <v>1.27</v>
      </c>
    </row>
    <row r="8" spans="1:148" x14ac:dyDescent="0.25">
      <c r="A8" t="s">
        <v>437</v>
      </c>
      <c r="B8" s="1" t="s">
        <v>150</v>
      </c>
      <c r="C8" t="s">
        <v>150</v>
      </c>
      <c r="D8" t="s">
        <v>182</v>
      </c>
      <c r="P8" s="51">
        <v>81.612976099999997</v>
      </c>
      <c r="Q8" s="32"/>
      <c r="R8" s="32"/>
      <c r="S8" s="32"/>
      <c r="T8" s="32"/>
      <c r="U8" s="32"/>
      <c r="V8" s="32"/>
      <c r="W8" s="32"/>
      <c r="X8" s="32"/>
      <c r="Y8" s="32"/>
      <c r="Z8" s="32"/>
      <c r="AA8" s="32"/>
      <c r="AB8" s="32">
        <v>2096.92</v>
      </c>
      <c r="AN8" s="2">
        <v>-1.5</v>
      </c>
      <c r="AO8" s="33"/>
      <c r="AP8" s="33"/>
      <c r="AQ8" s="33"/>
      <c r="AR8" s="33"/>
      <c r="AS8" s="33"/>
      <c r="AT8" s="33"/>
      <c r="AU8" s="33"/>
      <c r="AV8" s="33"/>
      <c r="AW8" s="33"/>
      <c r="AX8" s="33"/>
      <c r="AY8" s="33"/>
      <c r="AZ8" s="33">
        <v>-31.45</v>
      </c>
      <c r="BA8" s="31">
        <f t="shared" si="40"/>
        <v>0</v>
      </c>
      <c r="BB8" s="31">
        <f t="shared" si="41"/>
        <v>0</v>
      </c>
      <c r="BC8" s="31">
        <f t="shared" si="42"/>
        <v>0</v>
      </c>
      <c r="BD8" s="31">
        <f t="shared" si="43"/>
        <v>0</v>
      </c>
      <c r="BE8" s="31">
        <f t="shared" si="44"/>
        <v>0</v>
      </c>
      <c r="BF8" s="31">
        <f t="shared" si="45"/>
        <v>0</v>
      </c>
      <c r="BG8" s="31">
        <f t="shared" si="46"/>
        <v>0</v>
      </c>
      <c r="BH8" s="31">
        <f t="shared" si="47"/>
        <v>0</v>
      </c>
      <c r="BI8" s="31">
        <f t="shared" si="48"/>
        <v>0</v>
      </c>
      <c r="BJ8" s="31">
        <f t="shared" si="49"/>
        <v>0</v>
      </c>
      <c r="BK8" s="31">
        <f t="shared" si="50"/>
        <v>0</v>
      </c>
      <c r="BL8" s="31">
        <f t="shared" si="51"/>
        <v>10.07</v>
      </c>
      <c r="BM8" s="6">
        <v>1.8E-3</v>
      </c>
      <c r="BN8" s="6">
        <v>1.8E-3</v>
      </c>
      <c r="BO8" s="6">
        <v>1.8E-3</v>
      </c>
      <c r="BP8" s="6">
        <v>1.8E-3</v>
      </c>
      <c r="BQ8" s="6">
        <v>1.8E-3</v>
      </c>
      <c r="BR8" s="6">
        <v>1.8E-3</v>
      </c>
      <c r="BS8" s="6">
        <v>1.8E-3</v>
      </c>
      <c r="BT8" s="6">
        <v>1.8E-3</v>
      </c>
      <c r="BU8" s="6">
        <v>1.8E-3</v>
      </c>
      <c r="BV8" s="6">
        <v>1.8E-3</v>
      </c>
      <c r="BW8" s="6">
        <v>1.8E-3</v>
      </c>
      <c r="BX8" s="6">
        <v>1.8E-3</v>
      </c>
      <c r="BY8" s="31">
        <v>0</v>
      </c>
      <c r="BZ8" s="31">
        <v>0</v>
      </c>
      <c r="CA8" s="31">
        <v>0</v>
      </c>
      <c r="CB8" s="31">
        <v>0</v>
      </c>
      <c r="CC8" s="31">
        <v>0</v>
      </c>
      <c r="CD8" s="31">
        <v>0</v>
      </c>
      <c r="CE8" s="31">
        <v>0</v>
      </c>
      <c r="CF8" s="31">
        <v>0</v>
      </c>
      <c r="CG8" s="31">
        <v>0</v>
      </c>
      <c r="CH8" s="31">
        <v>0</v>
      </c>
      <c r="CI8" s="31">
        <v>0</v>
      </c>
      <c r="CJ8" s="31">
        <v>3.77</v>
      </c>
      <c r="CK8" s="32">
        <f t="shared" si="52"/>
        <v>0</v>
      </c>
      <c r="CL8" s="32">
        <f t="shared" si="53"/>
        <v>0</v>
      </c>
      <c r="CM8" s="32">
        <f t="shared" si="54"/>
        <v>0</v>
      </c>
      <c r="CN8" s="32">
        <f t="shared" si="55"/>
        <v>0</v>
      </c>
      <c r="CO8" s="32">
        <f t="shared" si="56"/>
        <v>0</v>
      </c>
      <c r="CP8" s="32">
        <f t="shared" si="57"/>
        <v>0</v>
      </c>
      <c r="CQ8" s="32">
        <f t="shared" si="58"/>
        <v>0</v>
      </c>
      <c r="CR8" s="32">
        <f t="shared" si="59"/>
        <v>0</v>
      </c>
      <c r="CS8" s="32">
        <f t="shared" si="60"/>
        <v>0</v>
      </c>
      <c r="CT8" s="32">
        <f t="shared" si="61"/>
        <v>0</v>
      </c>
      <c r="CU8" s="32">
        <f t="shared" si="62"/>
        <v>0</v>
      </c>
      <c r="CV8" s="32">
        <f t="shared" si="63"/>
        <v>4.1900000000000004</v>
      </c>
      <c r="CW8" s="31">
        <f t="shared" ref="CW8:CW14" si="100">BY8+CK8-AO8-BA8</f>
        <v>0</v>
      </c>
      <c r="CX8" s="31">
        <f t="shared" ref="CX8:CX14" si="101">BZ8+CL8-AP8-BB8</f>
        <v>0</v>
      </c>
      <c r="CY8" s="31">
        <f t="shared" ref="CY8:CY14" si="102">CA8+CM8-AQ8-BC8</f>
        <v>0</v>
      </c>
      <c r="CZ8" s="31">
        <f t="shared" ref="CZ8:CZ14" si="103">CB8+CN8-AR8-BD8</f>
        <v>0</v>
      </c>
      <c r="DA8" s="31">
        <f t="shared" ref="DA8:DA14" si="104">CC8+CO8-AS8-BE8</f>
        <v>0</v>
      </c>
      <c r="DB8" s="31">
        <f t="shared" ref="DB8:DB14" si="105">CD8+CP8-AT8-BF8</f>
        <v>0</v>
      </c>
      <c r="DC8" s="31">
        <f t="shared" ref="DC8:DC14" si="106">CE8+CQ8-AU8-BG8</f>
        <v>0</v>
      </c>
      <c r="DD8" s="31">
        <f t="shared" ref="DD8:DD14" si="107">CF8+CR8-AV8-BH8</f>
        <v>0</v>
      </c>
      <c r="DE8" s="31">
        <f t="shared" ref="DE8:DE14" si="108">CG8+CS8-AW8-BI8</f>
        <v>0</v>
      </c>
      <c r="DF8" s="31">
        <f t="shared" ref="DF8:DF14" si="109">CH8+CT8-AX8-BJ8</f>
        <v>0</v>
      </c>
      <c r="DG8" s="31">
        <f t="shared" ref="DG8:DG14" si="110">CI8+CU8-AY8-BK8</f>
        <v>0</v>
      </c>
      <c r="DH8" s="31">
        <f t="shared" ref="DH8:DH14" si="111">CJ8+CV8-AZ8-BL8</f>
        <v>29.339999999999996</v>
      </c>
      <c r="DI8" s="32">
        <f t="shared" si="64"/>
        <v>0</v>
      </c>
      <c r="DJ8" s="32">
        <f t="shared" si="65"/>
        <v>0</v>
      </c>
      <c r="DK8" s="32">
        <f t="shared" si="66"/>
        <v>0</v>
      </c>
      <c r="DL8" s="32">
        <f t="shared" si="67"/>
        <v>0</v>
      </c>
      <c r="DM8" s="32">
        <f t="shared" si="68"/>
        <v>0</v>
      </c>
      <c r="DN8" s="32">
        <f t="shared" si="69"/>
        <v>0</v>
      </c>
      <c r="DO8" s="32">
        <f t="shared" si="70"/>
        <v>0</v>
      </c>
      <c r="DP8" s="32">
        <f t="shared" si="71"/>
        <v>0</v>
      </c>
      <c r="DQ8" s="32">
        <f t="shared" si="72"/>
        <v>0</v>
      </c>
      <c r="DR8" s="32">
        <f t="shared" si="73"/>
        <v>0</v>
      </c>
      <c r="DS8" s="32">
        <f t="shared" si="74"/>
        <v>0</v>
      </c>
      <c r="DT8" s="32">
        <f t="shared" si="75"/>
        <v>1.47</v>
      </c>
      <c r="DU8" s="31">
        <f t="shared" ca="1" si="76"/>
        <v>0</v>
      </c>
      <c r="DV8" s="31">
        <f t="shared" ca="1" si="77"/>
        <v>0</v>
      </c>
      <c r="DW8" s="31">
        <f t="shared" ca="1" si="78"/>
        <v>0</v>
      </c>
      <c r="DX8" s="31">
        <f t="shared" ca="1" si="79"/>
        <v>0</v>
      </c>
      <c r="DY8" s="31">
        <f t="shared" ca="1" si="80"/>
        <v>0</v>
      </c>
      <c r="DZ8" s="31">
        <f t="shared" ca="1" si="81"/>
        <v>0</v>
      </c>
      <c r="EA8" s="31">
        <f t="shared" ca="1" si="82"/>
        <v>0</v>
      </c>
      <c r="EB8" s="31">
        <f t="shared" ca="1" si="83"/>
        <v>0</v>
      </c>
      <c r="EC8" s="31">
        <f t="shared" ca="1" si="84"/>
        <v>0</v>
      </c>
      <c r="ED8" s="31">
        <f t="shared" ca="1" si="85"/>
        <v>0</v>
      </c>
      <c r="EE8" s="31">
        <f t="shared" ca="1" si="86"/>
        <v>0</v>
      </c>
      <c r="EF8" s="31">
        <f t="shared" ca="1" si="87"/>
        <v>8.06</v>
      </c>
      <c r="EG8" s="32">
        <f t="shared" ca="1" si="88"/>
        <v>0</v>
      </c>
      <c r="EH8" s="32">
        <f t="shared" ca="1" si="89"/>
        <v>0</v>
      </c>
      <c r="EI8" s="32">
        <f t="shared" ca="1" si="90"/>
        <v>0</v>
      </c>
      <c r="EJ8" s="32">
        <f t="shared" ca="1" si="91"/>
        <v>0</v>
      </c>
      <c r="EK8" s="32">
        <f t="shared" ca="1" si="92"/>
        <v>0</v>
      </c>
      <c r="EL8" s="32">
        <f t="shared" ca="1" si="93"/>
        <v>0</v>
      </c>
      <c r="EM8" s="32">
        <f t="shared" ca="1" si="94"/>
        <v>0</v>
      </c>
      <c r="EN8" s="32">
        <f t="shared" ca="1" si="95"/>
        <v>0</v>
      </c>
      <c r="EO8" s="32">
        <f t="shared" ca="1" si="96"/>
        <v>0</v>
      </c>
      <c r="EP8" s="32">
        <f t="shared" ca="1" si="97"/>
        <v>0</v>
      </c>
      <c r="EQ8" s="32">
        <f t="shared" ca="1" si="98"/>
        <v>0</v>
      </c>
      <c r="ER8" s="32">
        <f t="shared" ca="1" si="99"/>
        <v>38.869999999999997</v>
      </c>
    </row>
    <row r="9" spans="1:148" x14ac:dyDescent="0.25">
      <c r="A9" t="s">
        <v>437</v>
      </c>
      <c r="B9" s="1" t="s">
        <v>152</v>
      </c>
      <c r="C9" t="s">
        <v>152</v>
      </c>
      <c r="D9" t="s">
        <v>185</v>
      </c>
      <c r="E9" s="51">
        <v>0.3605003</v>
      </c>
      <c r="F9" s="51">
        <v>0</v>
      </c>
      <c r="G9" s="51">
        <v>0</v>
      </c>
      <c r="H9" s="51">
        <v>0.53331379999999995</v>
      </c>
      <c r="I9" s="51">
        <v>0</v>
      </c>
      <c r="J9" s="51">
        <v>0</v>
      </c>
      <c r="K9" s="51">
        <v>0</v>
      </c>
      <c r="L9" s="51">
        <v>0</v>
      </c>
      <c r="M9" s="51">
        <v>0</v>
      </c>
      <c r="N9" s="51">
        <v>0</v>
      </c>
      <c r="O9" s="51">
        <v>0</v>
      </c>
      <c r="P9" s="51">
        <v>0</v>
      </c>
      <c r="Q9" s="32">
        <v>15.01</v>
      </c>
      <c r="R9" s="32">
        <v>0</v>
      </c>
      <c r="S9" s="32">
        <v>0</v>
      </c>
      <c r="T9" s="32">
        <v>32.65</v>
      </c>
      <c r="U9" s="32">
        <v>0</v>
      </c>
      <c r="V9" s="32">
        <v>0</v>
      </c>
      <c r="W9" s="32">
        <v>0</v>
      </c>
      <c r="X9" s="32">
        <v>0</v>
      </c>
      <c r="Y9" s="32">
        <v>0</v>
      </c>
      <c r="Z9" s="32">
        <v>0</v>
      </c>
      <c r="AA9" s="32">
        <v>0</v>
      </c>
      <c r="AB9" s="32">
        <v>0</v>
      </c>
      <c r="AC9" s="2">
        <v>0.11</v>
      </c>
      <c r="AD9" s="2">
        <v>0.11</v>
      </c>
      <c r="AE9" s="2">
        <v>0.11</v>
      </c>
      <c r="AF9" s="2">
        <v>0.11</v>
      </c>
      <c r="AG9" s="2">
        <v>0.11</v>
      </c>
      <c r="AH9" s="2">
        <v>0.11</v>
      </c>
      <c r="AI9" s="2">
        <v>0.11</v>
      </c>
      <c r="AJ9" s="2">
        <v>0.11</v>
      </c>
      <c r="AK9" s="2">
        <v>0.11</v>
      </c>
      <c r="AL9" s="2">
        <v>0.11</v>
      </c>
      <c r="AM9" s="2">
        <v>0.11</v>
      </c>
      <c r="AN9" s="2">
        <v>0.11</v>
      </c>
      <c r="AO9" s="33">
        <v>0.02</v>
      </c>
      <c r="AP9" s="33">
        <v>0</v>
      </c>
      <c r="AQ9" s="33">
        <v>0</v>
      </c>
      <c r="AR9" s="33">
        <v>0.04</v>
      </c>
      <c r="AS9" s="33">
        <v>0</v>
      </c>
      <c r="AT9" s="33">
        <v>0</v>
      </c>
      <c r="AU9" s="33">
        <v>0</v>
      </c>
      <c r="AV9" s="33">
        <v>0</v>
      </c>
      <c r="AW9" s="33">
        <v>0</v>
      </c>
      <c r="AX9" s="33">
        <v>0</v>
      </c>
      <c r="AY9" s="33">
        <v>0</v>
      </c>
      <c r="AZ9" s="33">
        <v>0</v>
      </c>
      <c r="BA9" s="31">
        <f t="shared" si="40"/>
        <v>-0.02</v>
      </c>
      <c r="BB9" s="31">
        <f t="shared" si="41"/>
        <v>0</v>
      </c>
      <c r="BC9" s="31">
        <f t="shared" si="42"/>
        <v>0</v>
      </c>
      <c r="BD9" s="31">
        <f t="shared" si="43"/>
        <v>-0.03</v>
      </c>
      <c r="BE9" s="31">
        <f t="shared" si="44"/>
        <v>0</v>
      </c>
      <c r="BF9" s="31">
        <f t="shared" si="45"/>
        <v>0</v>
      </c>
      <c r="BG9" s="31">
        <f t="shared" si="46"/>
        <v>0</v>
      </c>
      <c r="BH9" s="31">
        <f t="shared" si="47"/>
        <v>0</v>
      </c>
      <c r="BI9" s="31">
        <f t="shared" si="48"/>
        <v>0</v>
      </c>
      <c r="BJ9" s="31">
        <f t="shared" si="49"/>
        <v>0</v>
      </c>
      <c r="BK9" s="31">
        <f t="shared" si="50"/>
        <v>0</v>
      </c>
      <c r="BL9" s="31">
        <f t="shared" si="51"/>
        <v>0</v>
      </c>
      <c r="BM9" s="6">
        <v>5.2200000000000003E-2</v>
      </c>
      <c r="BN9" s="6">
        <v>5.2200000000000003E-2</v>
      </c>
      <c r="BO9" s="6">
        <v>5.2200000000000003E-2</v>
      </c>
      <c r="BP9" s="6">
        <v>5.2200000000000003E-2</v>
      </c>
      <c r="BQ9" s="6">
        <v>5.2200000000000003E-2</v>
      </c>
      <c r="BR9" s="6">
        <v>5.2200000000000003E-2</v>
      </c>
      <c r="BS9" s="6">
        <v>5.2200000000000003E-2</v>
      </c>
      <c r="BT9" s="6">
        <v>5.2200000000000003E-2</v>
      </c>
      <c r="BU9" s="6">
        <v>5.2200000000000003E-2</v>
      </c>
      <c r="BV9" s="6">
        <v>5.2200000000000003E-2</v>
      </c>
      <c r="BW9" s="6">
        <v>5.2200000000000003E-2</v>
      </c>
      <c r="BX9" s="6">
        <v>5.2200000000000003E-2</v>
      </c>
      <c r="BY9" s="31">
        <v>0.78</v>
      </c>
      <c r="BZ9" s="31">
        <v>0</v>
      </c>
      <c r="CA9" s="31">
        <v>0</v>
      </c>
      <c r="CB9" s="31">
        <v>1.7</v>
      </c>
      <c r="CC9" s="31">
        <v>0</v>
      </c>
      <c r="CD9" s="31">
        <v>0</v>
      </c>
      <c r="CE9" s="31">
        <v>0</v>
      </c>
      <c r="CF9" s="31">
        <v>0</v>
      </c>
      <c r="CG9" s="31">
        <v>0</v>
      </c>
      <c r="CH9" s="31">
        <v>0</v>
      </c>
      <c r="CI9" s="31">
        <v>0</v>
      </c>
      <c r="CJ9" s="31">
        <v>0</v>
      </c>
      <c r="CK9" s="32">
        <f t="shared" si="52"/>
        <v>0.03</v>
      </c>
      <c r="CL9" s="32">
        <f t="shared" si="53"/>
        <v>0</v>
      </c>
      <c r="CM9" s="32">
        <f t="shared" si="54"/>
        <v>0</v>
      </c>
      <c r="CN9" s="32">
        <f t="shared" si="55"/>
        <v>7.0000000000000007E-2</v>
      </c>
      <c r="CO9" s="32">
        <f t="shared" si="56"/>
        <v>0</v>
      </c>
      <c r="CP9" s="32">
        <f t="shared" si="57"/>
        <v>0</v>
      </c>
      <c r="CQ9" s="32">
        <f t="shared" si="58"/>
        <v>0</v>
      </c>
      <c r="CR9" s="32">
        <f t="shared" si="59"/>
        <v>0</v>
      </c>
      <c r="CS9" s="32">
        <f t="shared" si="60"/>
        <v>0</v>
      </c>
      <c r="CT9" s="32">
        <f t="shared" si="61"/>
        <v>0</v>
      </c>
      <c r="CU9" s="32">
        <f t="shared" si="62"/>
        <v>0</v>
      </c>
      <c r="CV9" s="32">
        <f t="shared" si="63"/>
        <v>0</v>
      </c>
      <c r="CW9" s="31">
        <f t="shared" si="100"/>
        <v>0.81</v>
      </c>
      <c r="CX9" s="31">
        <f t="shared" si="101"/>
        <v>0</v>
      </c>
      <c r="CY9" s="31">
        <f t="shared" si="102"/>
        <v>0</v>
      </c>
      <c r="CZ9" s="31">
        <f t="shared" si="103"/>
        <v>1.76</v>
      </c>
      <c r="DA9" s="31">
        <f t="shared" si="104"/>
        <v>0</v>
      </c>
      <c r="DB9" s="31">
        <f t="shared" si="105"/>
        <v>0</v>
      </c>
      <c r="DC9" s="31">
        <f t="shared" si="106"/>
        <v>0</v>
      </c>
      <c r="DD9" s="31">
        <f t="shared" si="107"/>
        <v>0</v>
      </c>
      <c r="DE9" s="31">
        <f t="shared" si="108"/>
        <v>0</v>
      </c>
      <c r="DF9" s="31">
        <f t="shared" si="109"/>
        <v>0</v>
      </c>
      <c r="DG9" s="31">
        <f t="shared" si="110"/>
        <v>0</v>
      </c>
      <c r="DH9" s="31">
        <f t="shared" si="111"/>
        <v>0</v>
      </c>
      <c r="DI9" s="32">
        <f t="shared" si="64"/>
        <v>0.04</v>
      </c>
      <c r="DJ9" s="32">
        <f t="shared" si="65"/>
        <v>0</v>
      </c>
      <c r="DK9" s="32">
        <f t="shared" si="66"/>
        <v>0</v>
      </c>
      <c r="DL9" s="32">
        <f t="shared" si="67"/>
        <v>0.09</v>
      </c>
      <c r="DM9" s="32">
        <f t="shared" si="68"/>
        <v>0</v>
      </c>
      <c r="DN9" s="32">
        <f t="shared" si="69"/>
        <v>0</v>
      </c>
      <c r="DO9" s="32">
        <f t="shared" si="70"/>
        <v>0</v>
      </c>
      <c r="DP9" s="32">
        <f t="shared" si="71"/>
        <v>0</v>
      </c>
      <c r="DQ9" s="32">
        <f t="shared" si="72"/>
        <v>0</v>
      </c>
      <c r="DR9" s="32">
        <f t="shared" si="73"/>
        <v>0</v>
      </c>
      <c r="DS9" s="32">
        <f t="shared" si="74"/>
        <v>0</v>
      </c>
      <c r="DT9" s="32">
        <f t="shared" si="75"/>
        <v>0</v>
      </c>
      <c r="DU9" s="31">
        <f t="shared" ca="1" si="76"/>
        <v>0.24</v>
      </c>
      <c r="DV9" s="31">
        <f t="shared" ca="1" si="77"/>
        <v>0</v>
      </c>
      <c r="DW9" s="31">
        <f t="shared" ca="1" si="78"/>
        <v>0</v>
      </c>
      <c r="DX9" s="31">
        <f t="shared" ca="1" si="79"/>
        <v>0.51</v>
      </c>
      <c r="DY9" s="31">
        <f t="shared" ca="1" si="80"/>
        <v>0</v>
      </c>
      <c r="DZ9" s="31">
        <f t="shared" ca="1" si="81"/>
        <v>0</v>
      </c>
      <c r="EA9" s="31">
        <f t="shared" ca="1" si="82"/>
        <v>0</v>
      </c>
      <c r="EB9" s="31">
        <f t="shared" ca="1" si="83"/>
        <v>0</v>
      </c>
      <c r="EC9" s="31">
        <f t="shared" ca="1" si="84"/>
        <v>0</v>
      </c>
      <c r="ED9" s="31">
        <f t="shared" ca="1" si="85"/>
        <v>0</v>
      </c>
      <c r="EE9" s="31">
        <f t="shared" ca="1" si="86"/>
        <v>0</v>
      </c>
      <c r="EF9" s="31">
        <f t="shared" ca="1" si="87"/>
        <v>0</v>
      </c>
      <c r="EG9" s="32">
        <f t="shared" ca="1" si="88"/>
        <v>1.0900000000000001</v>
      </c>
      <c r="EH9" s="32">
        <f t="shared" ca="1" si="89"/>
        <v>0</v>
      </c>
      <c r="EI9" s="32">
        <f t="shared" ca="1" si="90"/>
        <v>0</v>
      </c>
      <c r="EJ9" s="32">
        <f t="shared" ca="1" si="91"/>
        <v>2.3600000000000003</v>
      </c>
      <c r="EK9" s="32">
        <f t="shared" ca="1" si="92"/>
        <v>0</v>
      </c>
      <c r="EL9" s="32">
        <f t="shared" ca="1" si="93"/>
        <v>0</v>
      </c>
      <c r="EM9" s="32">
        <f t="shared" ca="1" si="94"/>
        <v>0</v>
      </c>
      <c r="EN9" s="32">
        <f t="shared" ca="1" si="95"/>
        <v>0</v>
      </c>
      <c r="EO9" s="32">
        <f t="shared" ca="1" si="96"/>
        <v>0</v>
      </c>
      <c r="EP9" s="32">
        <f t="shared" ca="1" si="97"/>
        <v>0</v>
      </c>
      <c r="EQ9" s="32">
        <f t="shared" ca="1" si="98"/>
        <v>0</v>
      </c>
      <c r="ER9" s="32">
        <f t="shared" ca="1" si="99"/>
        <v>0</v>
      </c>
    </row>
    <row r="10" spans="1:148" x14ac:dyDescent="0.25">
      <c r="A10" t="s">
        <v>437</v>
      </c>
      <c r="B10" s="1" t="s">
        <v>153</v>
      </c>
      <c r="C10" t="s">
        <v>153</v>
      </c>
      <c r="D10" t="s">
        <v>187</v>
      </c>
      <c r="E10" s="51">
        <v>2.2788691000000001</v>
      </c>
      <c r="F10" s="51">
        <v>2.20588E-2</v>
      </c>
      <c r="G10" s="51">
        <v>0</v>
      </c>
      <c r="H10" s="51">
        <v>0</v>
      </c>
      <c r="I10" s="51">
        <v>0</v>
      </c>
      <c r="J10" s="51">
        <v>0</v>
      </c>
      <c r="K10" s="51">
        <v>0</v>
      </c>
      <c r="L10" s="51">
        <v>0</v>
      </c>
      <c r="M10" s="51">
        <v>0</v>
      </c>
      <c r="N10" s="51">
        <v>0</v>
      </c>
      <c r="O10" s="51">
        <v>0</v>
      </c>
      <c r="P10" s="51">
        <v>0</v>
      </c>
      <c r="Q10" s="32">
        <v>99.13</v>
      </c>
      <c r="R10" s="32">
        <v>0.96</v>
      </c>
      <c r="S10" s="32">
        <v>0</v>
      </c>
      <c r="T10" s="32">
        <v>0</v>
      </c>
      <c r="U10" s="32">
        <v>0</v>
      </c>
      <c r="V10" s="32">
        <v>0</v>
      </c>
      <c r="W10" s="32">
        <v>0</v>
      </c>
      <c r="X10" s="32">
        <v>0</v>
      </c>
      <c r="Y10" s="32">
        <v>0</v>
      </c>
      <c r="Z10" s="32">
        <v>0</v>
      </c>
      <c r="AA10" s="32">
        <v>0</v>
      </c>
      <c r="AB10" s="32">
        <v>0</v>
      </c>
      <c r="AC10" s="2">
        <v>0.91</v>
      </c>
      <c r="AD10" s="2">
        <v>0.91</v>
      </c>
      <c r="AE10" s="2">
        <v>0.91</v>
      </c>
      <c r="AF10" s="2">
        <v>0.91</v>
      </c>
      <c r="AG10" s="2">
        <v>0.91</v>
      </c>
      <c r="AH10" s="2">
        <v>0.91</v>
      </c>
      <c r="AI10" s="2">
        <v>0.91</v>
      </c>
      <c r="AJ10" s="2">
        <v>0.91</v>
      </c>
      <c r="AK10" s="2">
        <v>0.91</v>
      </c>
      <c r="AL10" s="2">
        <v>0.91</v>
      </c>
      <c r="AM10" s="2">
        <v>0.91</v>
      </c>
      <c r="AN10" s="2">
        <v>0.91</v>
      </c>
      <c r="AO10" s="33">
        <v>0.9</v>
      </c>
      <c r="AP10" s="33">
        <v>0.01</v>
      </c>
      <c r="AQ10" s="33">
        <v>0</v>
      </c>
      <c r="AR10" s="33">
        <v>0</v>
      </c>
      <c r="AS10" s="33">
        <v>0</v>
      </c>
      <c r="AT10" s="33">
        <v>0</v>
      </c>
      <c r="AU10" s="33">
        <v>0</v>
      </c>
      <c r="AV10" s="33">
        <v>0</v>
      </c>
      <c r="AW10" s="33">
        <v>0</v>
      </c>
      <c r="AX10" s="33">
        <v>0</v>
      </c>
      <c r="AY10" s="33">
        <v>0</v>
      </c>
      <c r="AZ10" s="33">
        <v>0</v>
      </c>
      <c r="BA10" s="31">
        <f t="shared" si="40"/>
        <v>-0.15</v>
      </c>
      <c r="BB10" s="31">
        <f t="shared" si="41"/>
        <v>0</v>
      </c>
      <c r="BC10" s="31">
        <f t="shared" si="42"/>
        <v>0</v>
      </c>
      <c r="BD10" s="31">
        <f t="shared" si="43"/>
        <v>0</v>
      </c>
      <c r="BE10" s="31">
        <f t="shared" si="44"/>
        <v>0</v>
      </c>
      <c r="BF10" s="31">
        <f t="shared" si="45"/>
        <v>0</v>
      </c>
      <c r="BG10" s="31">
        <f t="shared" si="46"/>
        <v>0</v>
      </c>
      <c r="BH10" s="31">
        <f t="shared" si="47"/>
        <v>0</v>
      </c>
      <c r="BI10" s="31">
        <f t="shared" si="48"/>
        <v>0</v>
      </c>
      <c r="BJ10" s="31">
        <f t="shared" si="49"/>
        <v>0</v>
      </c>
      <c r="BK10" s="31">
        <f t="shared" si="50"/>
        <v>0</v>
      </c>
      <c r="BL10" s="31">
        <f t="shared" si="51"/>
        <v>0</v>
      </c>
      <c r="BM10" s="6">
        <v>2.41E-2</v>
      </c>
      <c r="BN10" s="6">
        <v>2.41E-2</v>
      </c>
      <c r="BO10" s="6">
        <v>2.41E-2</v>
      </c>
      <c r="BP10" s="6">
        <v>2.41E-2</v>
      </c>
      <c r="BQ10" s="6">
        <v>2.41E-2</v>
      </c>
      <c r="BR10" s="6">
        <v>2.41E-2</v>
      </c>
      <c r="BS10" s="6">
        <v>2.41E-2</v>
      </c>
      <c r="BT10" s="6">
        <v>2.41E-2</v>
      </c>
      <c r="BU10" s="6">
        <v>2.41E-2</v>
      </c>
      <c r="BV10" s="6">
        <v>2.41E-2</v>
      </c>
      <c r="BW10" s="6">
        <v>2.41E-2</v>
      </c>
      <c r="BX10" s="6">
        <v>2.41E-2</v>
      </c>
      <c r="BY10" s="31">
        <v>2.39</v>
      </c>
      <c r="BZ10" s="31">
        <v>0.02</v>
      </c>
      <c r="CA10" s="31">
        <v>0</v>
      </c>
      <c r="CB10" s="31">
        <v>0</v>
      </c>
      <c r="CC10" s="31">
        <v>0</v>
      </c>
      <c r="CD10" s="31">
        <v>0</v>
      </c>
      <c r="CE10" s="31">
        <v>0</v>
      </c>
      <c r="CF10" s="31">
        <v>0</v>
      </c>
      <c r="CG10" s="31">
        <v>0</v>
      </c>
      <c r="CH10" s="31">
        <v>0</v>
      </c>
      <c r="CI10" s="31">
        <v>0</v>
      </c>
      <c r="CJ10" s="31">
        <v>0</v>
      </c>
      <c r="CK10" s="32">
        <f t="shared" si="52"/>
        <v>0.2</v>
      </c>
      <c r="CL10" s="32">
        <f t="shared" si="53"/>
        <v>0</v>
      </c>
      <c r="CM10" s="32">
        <f t="shared" si="54"/>
        <v>0</v>
      </c>
      <c r="CN10" s="32">
        <f t="shared" si="55"/>
        <v>0</v>
      </c>
      <c r="CO10" s="32">
        <f t="shared" si="56"/>
        <v>0</v>
      </c>
      <c r="CP10" s="32">
        <f t="shared" si="57"/>
        <v>0</v>
      </c>
      <c r="CQ10" s="32">
        <f t="shared" si="58"/>
        <v>0</v>
      </c>
      <c r="CR10" s="32">
        <f t="shared" si="59"/>
        <v>0</v>
      </c>
      <c r="CS10" s="32">
        <f t="shared" si="60"/>
        <v>0</v>
      </c>
      <c r="CT10" s="32">
        <f t="shared" si="61"/>
        <v>0</v>
      </c>
      <c r="CU10" s="32">
        <f t="shared" si="62"/>
        <v>0</v>
      </c>
      <c r="CV10" s="32">
        <f t="shared" si="63"/>
        <v>0</v>
      </c>
      <c r="CW10" s="31">
        <f t="shared" si="100"/>
        <v>1.8400000000000003</v>
      </c>
      <c r="CX10" s="31">
        <f t="shared" si="101"/>
        <v>0.01</v>
      </c>
      <c r="CY10" s="31">
        <f t="shared" si="102"/>
        <v>0</v>
      </c>
      <c r="CZ10" s="31">
        <f t="shared" si="103"/>
        <v>0</v>
      </c>
      <c r="DA10" s="31">
        <f t="shared" si="104"/>
        <v>0</v>
      </c>
      <c r="DB10" s="31">
        <f t="shared" si="105"/>
        <v>0</v>
      </c>
      <c r="DC10" s="31">
        <f t="shared" si="106"/>
        <v>0</v>
      </c>
      <c r="DD10" s="31">
        <f t="shared" si="107"/>
        <v>0</v>
      </c>
      <c r="DE10" s="31">
        <f t="shared" si="108"/>
        <v>0</v>
      </c>
      <c r="DF10" s="31">
        <f t="shared" si="109"/>
        <v>0</v>
      </c>
      <c r="DG10" s="31">
        <f t="shared" si="110"/>
        <v>0</v>
      </c>
      <c r="DH10" s="31">
        <f t="shared" si="111"/>
        <v>0</v>
      </c>
      <c r="DI10" s="32">
        <f t="shared" si="64"/>
        <v>0.09</v>
      </c>
      <c r="DJ10" s="32">
        <f t="shared" si="65"/>
        <v>0</v>
      </c>
      <c r="DK10" s="32">
        <f t="shared" si="66"/>
        <v>0</v>
      </c>
      <c r="DL10" s="32">
        <f t="shared" si="67"/>
        <v>0</v>
      </c>
      <c r="DM10" s="32">
        <f t="shared" si="68"/>
        <v>0</v>
      </c>
      <c r="DN10" s="32">
        <f t="shared" si="69"/>
        <v>0</v>
      </c>
      <c r="DO10" s="32">
        <f t="shared" si="70"/>
        <v>0</v>
      </c>
      <c r="DP10" s="32">
        <f t="shared" si="71"/>
        <v>0</v>
      </c>
      <c r="DQ10" s="32">
        <f t="shared" si="72"/>
        <v>0</v>
      </c>
      <c r="DR10" s="32">
        <f t="shared" si="73"/>
        <v>0</v>
      </c>
      <c r="DS10" s="32">
        <f t="shared" si="74"/>
        <v>0</v>
      </c>
      <c r="DT10" s="32">
        <f t="shared" si="75"/>
        <v>0</v>
      </c>
      <c r="DU10" s="31">
        <f t="shared" ca="1" si="76"/>
        <v>0.54</v>
      </c>
      <c r="DV10" s="31">
        <f t="shared" ca="1" si="77"/>
        <v>0</v>
      </c>
      <c r="DW10" s="31">
        <f t="shared" ca="1" si="78"/>
        <v>0</v>
      </c>
      <c r="DX10" s="31">
        <f t="shared" ca="1" si="79"/>
        <v>0</v>
      </c>
      <c r="DY10" s="31">
        <f t="shared" ca="1" si="80"/>
        <v>0</v>
      </c>
      <c r="DZ10" s="31">
        <f t="shared" ca="1" si="81"/>
        <v>0</v>
      </c>
      <c r="EA10" s="31">
        <f t="shared" ca="1" si="82"/>
        <v>0</v>
      </c>
      <c r="EB10" s="31">
        <f t="shared" ca="1" si="83"/>
        <v>0</v>
      </c>
      <c r="EC10" s="31">
        <f t="shared" ca="1" si="84"/>
        <v>0</v>
      </c>
      <c r="ED10" s="31">
        <f t="shared" ca="1" si="85"/>
        <v>0</v>
      </c>
      <c r="EE10" s="31">
        <f t="shared" ca="1" si="86"/>
        <v>0</v>
      </c>
      <c r="EF10" s="31">
        <f t="shared" ca="1" si="87"/>
        <v>0</v>
      </c>
      <c r="EG10" s="32">
        <f t="shared" ca="1" si="88"/>
        <v>2.4700000000000006</v>
      </c>
      <c r="EH10" s="32">
        <f t="shared" ca="1" si="89"/>
        <v>0.01</v>
      </c>
      <c r="EI10" s="32">
        <f t="shared" ca="1" si="90"/>
        <v>0</v>
      </c>
      <c r="EJ10" s="32">
        <f t="shared" ca="1" si="91"/>
        <v>0</v>
      </c>
      <c r="EK10" s="32">
        <f t="shared" ca="1" si="92"/>
        <v>0</v>
      </c>
      <c r="EL10" s="32">
        <f t="shared" ca="1" si="93"/>
        <v>0</v>
      </c>
      <c r="EM10" s="32">
        <f t="shared" ca="1" si="94"/>
        <v>0</v>
      </c>
      <c r="EN10" s="32">
        <f t="shared" ca="1" si="95"/>
        <v>0</v>
      </c>
      <c r="EO10" s="32">
        <f t="shared" ca="1" si="96"/>
        <v>0</v>
      </c>
      <c r="EP10" s="32">
        <f t="shared" ca="1" si="97"/>
        <v>0</v>
      </c>
      <c r="EQ10" s="32">
        <f t="shared" ca="1" si="98"/>
        <v>0</v>
      </c>
      <c r="ER10" s="32">
        <f t="shared" ca="1" si="99"/>
        <v>0</v>
      </c>
    </row>
    <row r="11" spans="1:148" x14ac:dyDescent="0.25">
      <c r="A11" t="s">
        <v>437</v>
      </c>
      <c r="B11" s="1" t="s">
        <v>154</v>
      </c>
      <c r="C11" t="s">
        <v>154</v>
      </c>
      <c r="D11" t="s">
        <v>188</v>
      </c>
      <c r="E11" s="51">
        <v>1149.9993783</v>
      </c>
      <c r="F11" s="51">
        <v>631.33437500000002</v>
      </c>
      <c r="G11" s="51">
        <v>1571.7743932000001</v>
      </c>
      <c r="H11" s="51">
        <v>805.21900000000005</v>
      </c>
      <c r="I11" s="51">
        <v>742.62876219999998</v>
      </c>
      <c r="J11" s="51">
        <v>865.38525000000004</v>
      </c>
      <c r="K11" s="51">
        <v>793.33399999999995</v>
      </c>
      <c r="L11" s="51">
        <v>398.64575200000002</v>
      </c>
      <c r="M11" s="51">
        <v>848.7973197</v>
      </c>
      <c r="N11" s="51">
        <v>1743.6228295000001</v>
      </c>
      <c r="O11" s="51">
        <v>1148.5661574000001</v>
      </c>
      <c r="P11" s="51">
        <v>1012.9523185</v>
      </c>
      <c r="Q11" s="32">
        <v>42568.69</v>
      </c>
      <c r="R11" s="32">
        <v>24133.439999999999</v>
      </c>
      <c r="S11" s="32">
        <v>41895.35</v>
      </c>
      <c r="T11" s="32">
        <v>37056.31</v>
      </c>
      <c r="U11" s="32">
        <v>31505.53</v>
      </c>
      <c r="V11" s="32">
        <v>28186.35</v>
      </c>
      <c r="W11" s="32">
        <v>26877.599999999999</v>
      </c>
      <c r="X11" s="32">
        <v>14011.07</v>
      </c>
      <c r="Y11" s="32">
        <v>21088.25</v>
      </c>
      <c r="Z11" s="32">
        <v>47589.9</v>
      </c>
      <c r="AA11" s="32">
        <v>31375.919999999998</v>
      </c>
      <c r="AB11" s="32">
        <v>44983.69</v>
      </c>
      <c r="AC11" s="2">
        <v>2.48</v>
      </c>
      <c r="AD11" s="2">
        <v>2.48</v>
      </c>
      <c r="AE11" s="2">
        <v>2.48</v>
      </c>
      <c r="AF11" s="2">
        <v>2.48</v>
      </c>
      <c r="AG11" s="2">
        <v>2.48</v>
      </c>
      <c r="AH11" s="2">
        <v>2.48</v>
      </c>
      <c r="AI11" s="2">
        <v>2.48</v>
      </c>
      <c r="AJ11" s="2">
        <v>2.48</v>
      </c>
      <c r="AK11" s="2">
        <v>2.48</v>
      </c>
      <c r="AL11" s="2">
        <v>2.48</v>
      </c>
      <c r="AM11" s="2">
        <v>2.48</v>
      </c>
      <c r="AN11" s="2">
        <v>2.48</v>
      </c>
      <c r="AO11" s="33">
        <v>1055.7</v>
      </c>
      <c r="AP11" s="33">
        <v>598.51</v>
      </c>
      <c r="AQ11" s="33">
        <v>1039</v>
      </c>
      <c r="AR11" s="33">
        <v>919</v>
      </c>
      <c r="AS11" s="33">
        <v>781.34</v>
      </c>
      <c r="AT11" s="33">
        <v>699.02</v>
      </c>
      <c r="AU11" s="33">
        <v>666.56</v>
      </c>
      <c r="AV11" s="33">
        <v>347.47</v>
      </c>
      <c r="AW11" s="33">
        <v>522.99</v>
      </c>
      <c r="AX11" s="33">
        <v>1180.23</v>
      </c>
      <c r="AY11" s="33">
        <v>778.12</v>
      </c>
      <c r="AZ11" s="33">
        <v>1115.5999999999999</v>
      </c>
      <c r="BA11" s="31">
        <f t="shared" si="40"/>
        <v>-63.85</v>
      </c>
      <c r="BB11" s="31">
        <f t="shared" si="41"/>
        <v>-36.200000000000003</v>
      </c>
      <c r="BC11" s="31">
        <f t="shared" si="42"/>
        <v>-62.84</v>
      </c>
      <c r="BD11" s="31">
        <f t="shared" si="43"/>
        <v>-29.65</v>
      </c>
      <c r="BE11" s="31">
        <f t="shared" si="44"/>
        <v>-25.2</v>
      </c>
      <c r="BF11" s="31">
        <f t="shared" si="45"/>
        <v>-22.55</v>
      </c>
      <c r="BG11" s="31">
        <f t="shared" si="46"/>
        <v>102.13</v>
      </c>
      <c r="BH11" s="31">
        <f t="shared" si="47"/>
        <v>53.24</v>
      </c>
      <c r="BI11" s="31">
        <f t="shared" si="48"/>
        <v>80.14</v>
      </c>
      <c r="BJ11" s="31">
        <f t="shared" si="49"/>
        <v>228.43</v>
      </c>
      <c r="BK11" s="31">
        <f t="shared" si="50"/>
        <v>150.6</v>
      </c>
      <c r="BL11" s="31">
        <f t="shared" si="51"/>
        <v>215.92</v>
      </c>
      <c r="BM11" s="6">
        <v>5.5E-2</v>
      </c>
      <c r="BN11" s="6">
        <v>5.5E-2</v>
      </c>
      <c r="BO11" s="6">
        <v>5.5E-2</v>
      </c>
      <c r="BP11" s="6">
        <v>5.5E-2</v>
      </c>
      <c r="BQ11" s="6">
        <v>5.5E-2</v>
      </c>
      <c r="BR11" s="6">
        <v>5.5E-2</v>
      </c>
      <c r="BS11" s="6">
        <v>5.5E-2</v>
      </c>
      <c r="BT11" s="6">
        <v>5.5E-2</v>
      </c>
      <c r="BU11" s="6">
        <v>5.5E-2</v>
      </c>
      <c r="BV11" s="6">
        <v>5.5E-2</v>
      </c>
      <c r="BW11" s="6">
        <v>5.5E-2</v>
      </c>
      <c r="BX11" s="6">
        <v>5.5E-2</v>
      </c>
      <c r="BY11" s="31">
        <v>2341.2800000000002</v>
      </c>
      <c r="BZ11" s="31">
        <v>1327.34</v>
      </c>
      <c r="CA11" s="31">
        <v>2304.2399999999998</v>
      </c>
      <c r="CB11" s="31">
        <v>2038.1</v>
      </c>
      <c r="CC11" s="31">
        <v>1732.8</v>
      </c>
      <c r="CD11" s="31">
        <v>1550.25</v>
      </c>
      <c r="CE11" s="31">
        <v>1478.27</v>
      </c>
      <c r="CF11" s="31">
        <v>770.61</v>
      </c>
      <c r="CG11" s="31">
        <v>1159.8499999999999</v>
      </c>
      <c r="CH11" s="31">
        <v>2617.44</v>
      </c>
      <c r="CI11" s="31">
        <v>1725.68</v>
      </c>
      <c r="CJ11" s="31">
        <v>2474.1</v>
      </c>
      <c r="CK11" s="32">
        <f t="shared" si="52"/>
        <v>85.14</v>
      </c>
      <c r="CL11" s="32">
        <f t="shared" si="53"/>
        <v>48.27</v>
      </c>
      <c r="CM11" s="32">
        <f t="shared" si="54"/>
        <v>83.79</v>
      </c>
      <c r="CN11" s="32">
        <f t="shared" si="55"/>
        <v>74.11</v>
      </c>
      <c r="CO11" s="32">
        <f t="shared" si="56"/>
        <v>63.01</v>
      </c>
      <c r="CP11" s="32">
        <f t="shared" si="57"/>
        <v>56.37</v>
      </c>
      <c r="CQ11" s="32">
        <f t="shared" si="58"/>
        <v>53.76</v>
      </c>
      <c r="CR11" s="32">
        <f t="shared" si="59"/>
        <v>28.02</v>
      </c>
      <c r="CS11" s="32">
        <f t="shared" si="60"/>
        <v>42.18</v>
      </c>
      <c r="CT11" s="32">
        <f t="shared" si="61"/>
        <v>95.18</v>
      </c>
      <c r="CU11" s="32">
        <f t="shared" si="62"/>
        <v>62.75</v>
      </c>
      <c r="CV11" s="32">
        <f t="shared" si="63"/>
        <v>89.97</v>
      </c>
      <c r="CW11" s="31">
        <f t="shared" si="100"/>
        <v>1434.57</v>
      </c>
      <c r="CX11" s="31">
        <f t="shared" si="101"/>
        <v>813.3</v>
      </c>
      <c r="CY11" s="31">
        <f t="shared" si="102"/>
        <v>1411.8699999999997</v>
      </c>
      <c r="CZ11" s="31">
        <f t="shared" si="103"/>
        <v>1222.8600000000001</v>
      </c>
      <c r="DA11" s="31">
        <f t="shared" si="104"/>
        <v>1039.6699999999998</v>
      </c>
      <c r="DB11" s="31">
        <f t="shared" si="105"/>
        <v>930.14999999999986</v>
      </c>
      <c r="DC11" s="31">
        <f t="shared" si="106"/>
        <v>763.34</v>
      </c>
      <c r="DD11" s="31">
        <f t="shared" si="107"/>
        <v>397.91999999999996</v>
      </c>
      <c r="DE11" s="31">
        <f t="shared" si="108"/>
        <v>598.9</v>
      </c>
      <c r="DF11" s="31">
        <f t="shared" si="109"/>
        <v>1303.9599999999998</v>
      </c>
      <c r="DG11" s="31">
        <f t="shared" si="110"/>
        <v>859.71</v>
      </c>
      <c r="DH11" s="31">
        <f t="shared" si="111"/>
        <v>1232.5499999999997</v>
      </c>
      <c r="DI11" s="32">
        <f t="shared" si="64"/>
        <v>71.73</v>
      </c>
      <c r="DJ11" s="32">
        <f t="shared" si="65"/>
        <v>40.67</v>
      </c>
      <c r="DK11" s="32">
        <f t="shared" si="66"/>
        <v>70.59</v>
      </c>
      <c r="DL11" s="32">
        <f t="shared" si="67"/>
        <v>61.14</v>
      </c>
      <c r="DM11" s="32">
        <f t="shared" si="68"/>
        <v>51.98</v>
      </c>
      <c r="DN11" s="32">
        <f t="shared" si="69"/>
        <v>46.51</v>
      </c>
      <c r="DO11" s="32">
        <f t="shared" si="70"/>
        <v>38.17</v>
      </c>
      <c r="DP11" s="32">
        <f t="shared" si="71"/>
        <v>19.899999999999999</v>
      </c>
      <c r="DQ11" s="32">
        <f t="shared" si="72"/>
        <v>29.95</v>
      </c>
      <c r="DR11" s="32">
        <f t="shared" si="73"/>
        <v>65.2</v>
      </c>
      <c r="DS11" s="32">
        <f t="shared" si="74"/>
        <v>42.99</v>
      </c>
      <c r="DT11" s="32">
        <f t="shared" si="75"/>
        <v>61.63</v>
      </c>
      <c r="DU11" s="31">
        <f t="shared" ca="1" si="76"/>
        <v>424.44</v>
      </c>
      <c r="DV11" s="31">
        <f t="shared" ca="1" si="77"/>
        <v>239.25</v>
      </c>
      <c r="DW11" s="31">
        <f t="shared" ca="1" si="78"/>
        <v>413.16</v>
      </c>
      <c r="DX11" s="31">
        <f t="shared" ca="1" si="79"/>
        <v>355.78</v>
      </c>
      <c r="DY11" s="31">
        <f t="shared" ca="1" si="80"/>
        <v>300.77</v>
      </c>
      <c r="DZ11" s="31">
        <f t="shared" ca="1" si="81"/>
        <v>267.51</v>
      </c>
      <c r="EA11" s="31">
        <f t="shared" ca="1" si="82"/>
        <v>218.12</v>
      </c>
      <c r="EB11" s="31">
        <f t="shared" ca="1" si="83"/>
        <v>112.86</v>
      </c>
      <c r="EC11" s="31">
        <f t="shared" ca="1" si="84"/>
        <v>168.59</v>
      </c>
      <c r="ED11" s="31">
        <f t="shared" ca="1" si="85"/>
        <v>364.12</v>
      </c>
      <c r="EE11" s="31">
        <f t="shared" ca="1" si="86"/>
        <v>238.06</v>
      </c>
      <c r="EF11" s="31">
        <f t="shared" ca="1" si="87"/>
        <v>338.51</v>
      </c>
      <c r="EG11" s="32">
        <f t="shared" ca="1" si="88"/>
        <v>1930.74</v>
      </c>
      <c r="EH11" s="32">
        <f t="shared" ca="1" si="89"/>
        <v>1093.2199999999998</v>
      </c>
      <c r="EI11" s="32">
        <f t="shared" ca="1" si="90"/>
        <v>1895.6199999999997</v>
      </c>
      <c r="EJ11" s="32">
        <f t="shared" ca="1" si="91"/>
        <v>1639.7800000000002</v>
      </c>
      <c r="EK11" s="32">
        <f t="shared" ca="1" si="92"/>
        <v>1392.4199999999998</v>
      </c>
      <c r="EL11" s="32">
        <f t="shared" ca="1" si="93"/>
        <v>1244.1699999999998</v>
      </c>
      <c r="EM11" s="32">
        <f t="shared" ca="1" si="94"/>
        <v>1019.63</v>
      </c>
      <c r="EN11" s="32">
        <f t="shared" ca="1" si="95"/>
        <v>530.67999999999995</v>
      </c>
      <c r="EO11" s="32">
        <f t="shared" ca="1" si="96"/>
        <v>797.44</v>
      </c>
      <c r="EP11" s="32">
        <f t="shared" ca="1" si="97"/>
        <v>1733.2799999999997</v>
      </c>
      <c r="EQ11" s="32">
        <f t="shared" ca="1" si="98"/>
        <v>1140.76</v>
      </c>
      <c r="ER11" s="32">
        <f t="shared" ca="1" si="99"/>
        <v>1632.6899999999998</v>
      </c>
    </row>
    <row r="12" spans="1:148" x14ac:dyDescent="0.25">
      <c r="A12" t="s">
        <v>437</v>
      </c>
      <c r="B12" s="1" t="s">
        <v>199</v>
      </c>
      <c r="C12" t="s">
        <v>199</v>
      </c>
      <c r="D12" t="s">
        <v>540</v>
      </c>
      <c r="E12" s="51">
        <v>2417.2452905</v>
      </c>
      <c r="F12" s="51">
        <v>1394.6438997</v>
      </c>
      <c r="G12" s="51">
        <v>2116.4303273999999</v>
      </c>
      <c r="H12" s="51">
        <v>2687.9211271999998</v>
      </c>
      <c r="I12" s="51">
        <v>1589.2696182</v>
      </c>
      <c r="J12" s="51">
        <v>3800.2220769</v>
      </c>
      <c r="K12" s="51">
        <v>4562.7265089000002</v>
      </c>
      <c r="L12" s="51">
        <v>3289.3019914000001</v>
      </c>
      <c r="M12" s="51">
        <v>4704.3768281000002</v>
      </c>
      <c r="N12" s="51">
        <v>4817.3380549000003</v>
      </c>
      <c r="O12" s="51">
        <v>4300.1318714999998</v>
      </c>
      <c r="P12" s="51">
        <v>3948.474972</v>
      </c>
      <c r="Q12" s="32">
        <v>107926.3</v>
      </c>
      <c r="R12" s="32">
        <v>59901.599999999999</v>
      </c>
      <c r="S12" s="32">
        <v>80325.23</v>
      </c>
      <c r="T12" s="32">
        <v>140771.82</v>
      </c>
      <c r="U12" s="32">
        <v>191614.92</v>
      </c>
      <c r="V12" s="32">
        <v>228803.95</v>
      </c>
      <c r="W12" s="32">
        <v>190816.16</v>
      </c>
      <c r="X12" s="32">
        <v>118443.4</v>
      </c>
      <c r="Y12" s="32">
        <v>131386.95000000001</v>
      </c>
      <c r="Z12" s="32">
        <v>146856.35</v>
      </c>
      <c r="AA12" s="32">
        <v>217957.62</v>
      </c>
      <c r="AB12" s="32">
        <v>215110.54</v>
      </c>
      <c r="AC12" s="2">
        <v>2.46</v>
      </c>
      <c r="AD12" s="2">
        <v>2.46</v>
      </c>
      <c r="AE12" s="2">
        <v>2.46</v>
      </c>
      <c r="AF12" s="2">
        <v>2.46</v>
      </c>
      <c r="AG12" s="2">
        <v>2.46</v>
      </c>
      <c r="AH12" s="2">
        <v>2.46</v>
      </c>
      <c r="AI12" s="2">
        <v>2.46</v>
      </c>
      <c r="AJ12" s="2">
        <v>2.46</v>
      </c>
      <c r="AK12" s="2">
        <v>2.46</v>
      </c>
      <c r="AL12" s="2">
        <v>2.46</v>
      </c>
      <c r="AM12" s="2">
        <v>2.46</v>
      </c>
      <c r="AN12" s="2">
        <v>2.46</v>
      </c>
      <c r="AO12" s="33">
        <v>2654.99</v>
      </c>
      <c r="AP12" s="33">
        <v>1473.58</v>
      </c>
      <c r="AQ12" s="33">
        <v>1976</v>
      </c>
      <c r="AR12" s="33">
        <v>3462.99</v>
      </c>
      <c r="AS12" s="33">
        <v>4713.7299999999996</v>
      </c>
      <c r="AT12" s="33">
        <v>5628.58</v>
      </c>
      <c r="AU12" s="33">
        <v>4694.08</v>
      </c>
      <c r="AV12" s="33">
        <v>2913.71</v>
      </c>
      <c r="AW12" s="33">
        <v>3232.12</v>
      </c>
      <c r="AX12" s="33">
        <v>3612.67</v>
      </c>
      <c r="AY12" s="33">
        <v>5361.76</v>
      </c>
      <c r="AZ12" s="33">
        <v>5291.72</v>
      </c>
      <c r="BA12" s="31">
        <f t="shared" si="40"/>
        <v>-161.88999999999999</v>
      </c>
      <c r="BB12" s="31">
        <f t="shared" si="41"/>
        <v>-89.85</v>
      </c>
      <c r="BC12" s="31">
        <f t="shared" si="42"/>
        <v>-120.49</v>
      </c>
      <c r="BD12" s="31">
        <f t="shared" si="43"/>
        <v>-112.62</v>
      </c>
      <c r="BE12" s="31">
        <f t="shared" si="44"/>
        <v>-153.29</v>
      </c>
      <c r="BF12" s="31">
        <f t="shared" si="45"/>
        <v>-183.04</v>
      </c>
      <c r="BG12" s="31">
        <f t="shared" si="46"/>
        <v>725.1</v>
      </c>
      <c r="BH12" s="31">
        <f t="shared" si="47"/>
        <v>450.08</v>
      </c>
      <c r="BI12" s="31">
        <f t="shared" si="48"/>
        <v>499.27</v>
      </c>
      <c r="BJ12" s="31">
        <f t="shared" si="49"/>
        <v>704.91</v>
      </c>
      <c r="BK12" s="31">
        <f t="shared" si="50"/>
        <v>1046.2</v>
      </c>
      <c r="BL12" s="31">
        <f t="shared" si="51"/>
        <v>1032.53</v>
      </c>
      <c r="BM12" s="6">
        <v>2.6200000000000001E-2</v>
      </c>
      <c r="BN12" s="6">
        <v>2.6200000000000001E-2</v>
      </c>
      <c r="BO12" s="6">
        <v>2.6200000000000001E-2</v>
      </c>
      <c r="BP12" s="6">
        <v>2.6200000000000001E-2</v>
      </c>
      <c r="BQ12" s="6">
        <v>2.6200000000000001E-2</v>
      </c>
      <c r="BR12" s="6">
        <v>2.6200000000000001E-2</v>
      </c>
      <c r="BS12" s="6">
        <v>2.6200000000000001E-2</v>
      </c>
      <c r="BT12" s="6">
        <v>2.6200000000000001E-2</v>
      </c>
      <c r="BU12" s="6">
        <v>2.6200000000000001E-2</v>
      </c>
      <c r="BV12" s="6">
        <v>2.6200000000000001E-2</v>
      </c>
      <c r="BW12" s="6">
        <v>2.6200000000000001E-2</v>
      </c>
      <c r="BX12" s="6">
        <v>2.6200000000000001E-2</v>
      </c>
      <c r="BY12" s="31">
        <v>2827.67</v>
      </c>
      <c r="BZ12" s="31">
        <v>1569.42</v>
      </c>
      <c r="CA12" s="31">
        <v>2104.52</v>
      </c>
      <c r="CB12" s="31">
        <v>3688.22</v>
      </c>
      <c r="CC12" s="31">
        <v>5020.3100000000004</v>
      </c>
      <c r="CD12" s="31">
        <v>5994.66</v>
      </c>
      <c r="CE12" s="31">
        <v>4999.38</v>
      </c>
      <c r="CF12" s="31">
        <v>3103.22</v>
      </c>
      <c r="CG12" s="31">
        <v>3442.34</v>
      </c>
      <c r="CH12" s="31">
        <v>3847.64</v>
      </c>
      <c r="CI12" s="31">
        <v>5710.49</v>
      </c>
      <c r="CJ12" s="31">
        <v>5635.9</v>
      </c>
      <c r="CK12" s="32">
        <f t="shared" si="52"/>
        <v>215.85</v>
      </c>
      <c r="CL12" s="32">
        <f t="shared" si="53"/>
        <v>119.8</v>
      </c>
      <c r="CM12" s="32">
        <f t="shared" si="54"/>
        <v>160.65</v>
      </c>
      <c r="CN12" s="32">
        <f t="shared" si="55"/>
        <v>281.54000000000002</v>
      </c>
      <c r="CO12" s="32">
        <f t="shared" si="56"/>
        <v>383.23</v>
      </c>
      <c r="CP12" s="32">
        <f t="shared" si="57"/>
        <v>457.61</v>
      </c>
      <c r="CQ12" s="32">
        <f t="shared" si="58"/>
        <v>381.63</v>
      </c>
      <c r="CR12" s="32">
        <f t="shared" si="59"/>
        <v>236.89</v>
      </c>
      <c r="CS12" s="32">
        <f t="shared" si="60"/>
        <v>262.77</v>
      </c>
      <c r="CT12" s="32">
        <f t="shared" si="61"/>
        <v>293.70999999999998</v>
      </c>
      <c r="CU12" s="32">
        <f t="shared" si="62"/>
        <v>435.92</v>
      </c>
      <c r="CV12" s="32">
        <f t="shared" si="63"/>
        <v>430.22</v>
      </c>
      <c r="CW12" s="31">
        <f t="shared" si="100"/>
        <v>550.42000000000019</v>
      </c>
      <c r="CX12" s="31">
        <f t="shared" si="101"/>
        <v>305.49000000000012</v>
      </c>
      <c r="CY12" s="31">
        <f t="shared" si="102"/>
        <v>409.66000000000008</v>
      </c>
      <c r="CZ12" s="31">
        <f t="shared" si="103"/>
        <v>619.39</v>
      </c>
      <c r="DA12" s="31">
        <f t="shared" si="104"/>
        <v>843.10000000000127</v>
      </c>
      <c r="DB12" s="31">
        <f t="shared" si="105"/>
        <v>1006.7299999999996</v>
      </c>
      <c r="DC12" s="31">
        <f t="shared" si="106"/>
        <v>-38.169999999999732</v>
      </c>
      <c r="DD12" s="31">
        <f t="shared" si="107"/>
        <v>-23.680000000000348</v>
      </c>
      <c r="DE12" s="31">
        <f t="shared" si="108"/>
        <v>-26.279999999999745</v>
      </c>
      <c r="DF12" s="31">
        <f t="shared" si="109"/>
        <v>-176.23000000000059</v>
      </c>
      <c r="DG12" s="31">
        <f t="shared" si="110"/>
        <v>-261.55000000000041</v>
      </c>
      <c r="DH12" s="31">
        <f t="shared" si="111"/>
        <v>-258.13000000000034</v>
      </c>
      <c r="DI12" s="32">
        <f t="shared" si="64"/>
        <v>27.52</v>
      </c>
      <c r="DJ12" s="32">
        <f t="shared" si="65"/>
        <v>15.27</v>
      </c>
      <c r="DK12" s="32">
        <f t="shared" si="66"/>
        <v>20.48</v>
      </c>
      <c r="DL12" s="32">
        <f t="shared" si="67"/>
        <v>30.97</v>
      </c>
      <c r="DM12" s="32">
        <f t="shared" si="68"/>
        <v>42.16</v>
      </c>
      <c r="DN12" s="32">
        <f t="shared" si="69"/>
        <v>50.34</v>
      </c>
      <c r="DO12" s="32">
        <f t="shared" si="70"/>
        <v>-1.91</v>
      </c>
      <c r="DP12" s="32">
        <f t="shared" si="71"/>
        <v>-1.18</v>
      </c>
      <c r="DQ12" s="32">
        <f t="shared" si="72"/>
        <v>-1.31</v>
      </c>
      <c r="DR12" s="32">
        <f t="shared" si="73"/>
        <v>-8.81</v>
      </c>
      <c r="DS12" s="32">
        <f t="shared" si="74"/>
        <v>-13.08</v>
      </c>
      <c r="DT12" s="32">
        <f t="shared" si="75"/>
        <v>-12.91</v>
      </c>
      <c r="DU12" s="31">
        <f t="shared" ca="1" si="76"/>
        <v>162.85</v>
      </c>
      <c r="DV12" s="31">
        <f t="shared" ca="1" si="77"/>
        <v>89.87</v>
      </c>
      <c r="DW12" s="31">
        <f t="shared" ca="1" si="78"/>
        <v>119.88</v>
      </c>
      <c r="DX12" s="31">
        <f t="shared" ca="1" si="79"/>
        <v>180.2</v>
      </c>
      <c r="DY12" s="31">
        <f t="shared" ca="1" si="80"/>
        <v>243.9</v>
      </c>
      <c r="DZ12" s="31">
        <f t="shared" ca="1" si="81"/>
        <v>289.52999999999997</v>
      </c>
      <c r="EA12" s="31">
        <f t="shared" ca="1" si="82"/>
        <v>-10.91</v>
      </c>
      <c r="EB12" s="31">
        <f t="shared" ca="1" si="83"/>
        <v>-6.72</v>
      </c>
      <c r="EC12" s="31">
        <f t="shared" ca="1" si="84"/>
        <v>-7.4</v>
      </c>
      <c r="ED12" s="31">
        <f t="shared" ca="1" si="85"/>
        <v>-49.21</v>
      </c>
      <c r="EE12" s="31">
        <f t="shared" ca="1" si="86"/>
        <v>-72.42</v>
      </c>
      <c r="EF12" s="31">
        <f t="shared" ca="1" si="87"/>
        <v>-70.89</v>
      </c>
      <c r="EG12" s="32">
        <f t="shared" ca="1" si="88"/>
        <v>740.79000000000019</v>
      </c>
      <c r="EH12" s="32">
        <f t="shared" ca="1" si="89"/>
        <v>410.63000000000011</v>
      </c>
      <c r="EI12" s="32">
        <f t="shared" ca="1" si="90"/>
        <v>550.0200000000001</v>
      </c>
      <c r="EJ12" s="32">
        <f t="shared" ca="1" si="91"/>
        <v>830.56</v>
      </c>
      <c r="EK12" s="32">
        <f t="shared" ca="1" si="92"/>
        <v>1129.1600000000012</v>
      </c>
      <c r="EL12" s="32">
        <f t="shared" ca="1" si="93"/>
        <v>1346.5999999999995</v>
      </c>
      <c r="EM12" s="32">
        <f t="shared" ca="1" si="94"/>
        <v>-50.989999999999725</v>
      </c>
      <c r="EN12" s="32">
        <f t="shared" ca="1" si="95"/>
        <v>-31.580000000000346</v>
      </c>
      <c r="EO12" s="32">
        <f t="shared" ca="1" si="96"/>
        <v>-34.989999999999746</v>
      </c>
      <c r="EP12" s="32">
        <f t="shared" ca="1" si="97"/>
        <v>-234.2500000000006</v>
      </c>
      <c r="EQ12" s="32">
        <f t="shared" ca="1" si="98"/>
        <v>-347.05000000000041</v>
      </c>
      <c r="ER12" s="32">
        <f t="shared" ca="1" si="99"/>
        <v>-341.93000000000035</v>
      </c>
    </row>
    <row r="13" spans="1:148" x14ac:dyDescent="0.25">
      <c r="A13" t="s">
        <v>437</v>
      </c>
      <c r="B13" s="1" t="s">
        <v>190</v>
      </c>
      <c r="C13" t="s">
        <v>190</v>
      </c>
      <c r="D13" t="s">
        <v>191</v>
      </c>
      <c r="E13" s="51">
        <v>0</v>
      </c>
      <c r="F13" s="51">
        <v>2.1520000000000001</v>
      </c>
      <c r="G13" s="51">
        <v>4.5754999999999999</v>
      </c>
      <c r="H13" s="51">
        <v>0</v>
      </c>
      <c r="I13" s="51">
        <v>0</v>
      </c>
      <c r="J13" s="51">
        <v>2.0643750000000001</v>
      </c>
      <c r="K13" s="51">
        <v>6.7731250000000003</v>
      </c>
      <c r="L13" s="51">
        <v>0</v>
      </c>
      <c r="M13" s="51">
        <v>0</v>
      </c>
      <c r="N13" s="51">
        <v>0</v>
      </c>
      <c r="O13" s="51">
        <v>0</v>
      </c>
      <c r="P13" s="51">
        <v>0</v>
      </c>
      <c r="Q13" s="32">
        <v>0</v>
      </c>
      <c r="R13" s="32">
        <v>116.32</v>
      </c>
      <c r="S13" s="32">
        <v>210.32</v>
      </c>
      <c r="T13" s="32">
        <v>0</v>
      </c>
      <c r="U13" s="32">
        <v>0</v>
      </c>
      <c r="V13" s="32">
        <v>134.75</v>
      </c>
      <c r="W13" s="32">
        <v>216.37</v>
      </c>
      <c r="X13" s="32">
        <v>0</v>
      </c>
      <c r="Y13" s="32">
        <v>0</v>
      </c>
      <c r="Z13" s="32">
        <v>0</v>
      </c>
      <c r="AA13" s="32">
        <v>0</v>
      </c>
      <c r="AB13" s="32">
        <v>0</v>
      </c>
      <c r="AC13" s="2">
        <v>2.86</v>
      </c>
      <c r="AD13" s="2">
        <v>2.86</v>
      </c>
      <c r="AE13" s="2">
        <v>2.86</v>
      </c>
      <c r="AF13" s="2">
        <v>2.86</v>
      </c>
      <c r="AG13" s="2">
        <v>2.86</v>
      </c>
      <c r="AH13" s="2">
        <v>2.86</v>
      </c>
      <c r="AI13" s="2">
        <v>2.86</v>
      </c>
      <c r="AJ13" s="2">
        <v>2.86</v>
      </c>
      <c r="AK13" s="2">
        <v>2.86</v>
      </c>
      <c r="AL13" s="2">
        <v>2.86</v>
      </c>
      <c r="AM13" s="2">
        <v>2.86</v>
      </c>
      <c r="AN13" s="2">
        <v>2.86</v>
      </c>
      <c r="AO13" s="33">
        <v>0</v>
      </c>
      <c r="AP13" s="33">
        <v>3.33</v>
      </c>
      <c r="AQ13" s="33">
        <v>6.02</v>
      </c>
      <c r="AR13" s="33">
        <v>0</v>
      </c>
      <c r="AS13" s="33">
        <v>0</v>
      </c>
      <c r="AT13" s="33">
        <v>3.85</v>
      </c>
      <c r="AU13" s="33">
        <v>6.19</v>
      </c>
      <c r="AV13" s="33">
        <v>0</v>
      </c>
      <c r="AW13" s="33">
        <v>0</v>
      </c>
      <c r="AX13" s="33">
        <v>0</v>
      </c>
      <c r="AY13" s="33">
        <v>0</v>
      </c>
      <c r="AZ13" s="33">
        <v>0</v>
      </c>
      <c r="BA13" s="31">
        <f t="shared" si="40"/>
        <v>0</v>
      </c>
      <c r="BB13" s="31">
        <f t="shared" si="41"/>
        <v>-0.17</v>
      </c>
      <c r="BC13" s="31">
        <f t="shared" si="42"/>
        <v>-0.32</v>
      </c>
      <c r="BD13" s="31">
        <f t="shared" si="43"/>
        <v>0</v>
      </c>
      <c r="BE13" s="31">
        <f t="shared" si="44"/>
        <v>0</v>
      </c>
      <c r="BF13" s="31">
        <f t="shared" si="45"/>
        <v>-0.11</v>
      </c>
      <c r="BG13" s="31">
        <f t="shared" si="46"/>
        <v>0.82</v>
      </c>
      <c r="BH13" s="31">
        <f t="shared" si="47"/>
        <v>0</v>
      </c>
      <c r="BI13" s="31">
        <f t="shared" si="48"/>
        <v>0</v>
      </c>
      <c r="BJ13" s="31">
        <f t="shared" si="49"/>
        <v>0</v>
      </c>
      <c r="BK13" s="31">
        <f t="shared" si="50"/>
        <v>0</v>
      </c>
      <c r="BL13" s="31">
        <f t="shared" si="51"/>
        <v>0</v>
      </c>
      <c r="BM13" s="6">
        <v>1.29E-2</v>
      </c>
      <c r="BN13" s="6">
        <v>1.29E-2</v>
      </c>
      <c r="BO13" s="6">
        <v>1.29E-2</v>
      </c>
      <c r="BP13" s="6">
        <v>1.29E-2</v>
      </c>
      <c r="BQ13" s="6">
        <v>1.29E-2</v>
      </c>
      <c r="BR13" s="6">
        <v>1.29E-2</v>
      </c>
      <c r="BS13" s="6">
        <v>1.29E-2</v>
      </c>
      <c r="BT13" s="6">
        <v>1.29E-2</v>
      </c>
      <c r="BU13" s="6">
        <v>1.29E-2</v>
      </c>
      <c r="BV13" s="6">
        <v>1.29E-2</v>
      </c>
      <c r="BW13" s="6">
        <v>1.29E-2</v>
      </c>
      <c r="BX13" s="6">
        <v>1.29E-2</v>
      </c>
      <c r="BY13" s="31">
        <v>0</v>
      </c>
      <c r="BZ13" s="31">
        <v>1.5</v>
      </c>
      <c r="CA13" s="31">
        <v>2.71</v>
      </c>
      <c r="CB13" s="31">
        <v>0</v>
      </c>
      <c r="CC13" s="31">
        <v>0</v>
      </c>
      <c r="CD13" s="31">
        <v>1.74</v>
      </c>
      <c r="CE13" s="31">
        <v>2.79</v>
      </c>
      <c r="CF13" s="31">
        <v>0</v>
      </c>
      <c r="CG13" s="31">
        <v>0</v>
      </c>
      <c r="CH13" s="31">
        <v>0</v>
      </c>
      <c r="CI13" s="31">
        <v>0</v>
      </c>
      <c r="CJ13" s="31">
        <v>0</v>
      </c>
      <c r="CK13" s="32">
        <f t="shared" si="52"/>
        <v>0</v>
      </c>
      <c r="CL13" s="32">
        <f t="shared" si="53"/>
        <v>0.23</v>
      </c>
      <c r="CM13" s="32">
        <f t="shared" si="54"/>
        <v>0.42</v>
      </c>
      <c r="CN13" s="32">
        <f t="shared" si="55"/>
        <v>0</v>
      </c>
      <c r="CO13" s="32">
        <f t="shared" si="56"/>
        <v>0</v>
      </c>
      <c r="CP13" s="32">
        <f t="shared" si="57"/>
        <v>0.27</v>
      </c>
      <c r="CQ13" s="32">
        <f t="shared" si="58"/>
        <v>0.43</v>
      </c>
      <c r="CR13" s="32">
        <f t="shared" si="59"/>
        <v>0</v>
      </c>
      <c r="CS13" s="32">
        <f t="shared" si="60"/>
        <v>0</v>
      </c>
      <c r="CT13" s="32">
        <f t="shared" si="61"/>
        <v>0</v>
      </c>
      <c r="CU13" s="32">
        <f t="shared" si="62"/>
        <v>0</v>
      </c>
      <c r="CV13" s="32">
        <f t="shared" si="63"/>
        <v>0</v>
      </c>
      <c r="CW13" s="31">
        <f t="shared" si="100"/>
        <v>0</v>
      </c>
      <c r="CX13" s="31">
        <f t="shared" si="101"/>
        <v>-1.4300000000000002</v>
      </c>
      <c r="CY13" s="31">
        <f t="shared" si="102"/>
        <v>-2.57</v>
      </c>
      <c r="CZ13" s="31">
        <f t="shared" si="103"/>
        <v>0</v>
      </c>
      <c r="DA13" s="31">
        <f t="shared" si="104"/>
        <v>0</v>
      </c>
      <c r="DB13" s="31">
        <f t="shared" si="105"/>
        <v>-1.7300000000000002</v>
      </c>
      <c r="DC13" s="31">
        <f t="shared" si="106"/>
        <v>-3.79</v>
      </c>
      <c r="DD13" s="31">
        <f t="shared" si="107"/>
        <v>0</v>
      </c>
      <c r="DE13" s="31">
        <f t="shared" si="108"/>
        <v>0</v>
      </c>
      <c r="DF13" s="31">
        <f t="shared" si="109"/>
        <v>0</v>
      </c>
      <c r="DG13" s="31">
        <f t="shared" si="110"/>
        <v>0</v>
      </c>
      <c r="DH13" s="31">
        <f t="shared" si="111"/>
        <v>0</v>
      </c>
      <c r="DI13" s="32">
        <f t="shared" si="64"/>
        <v>0</v>
      </c>
      <c r="DJ13" s="32">
        <f t="shared" si="65"/>
        <v>-7.0000000000000007E-2</v>
      </c>
      <c r="DK13" s="32">
        <f t="shared" si="66"/>
        <v>-0.13</v>
      </c>
      <c r="DL13" s="32">
        <f t="shared" si="67"/>
        <v>0</v>
      </c>
      <c r="DM13" s="32">
        <f t="shared" si="68"/>
        <v>0</v>
      </c>
      <c r="DN13" s="32">
        <f t="shared" si="69"/>
        <v>-0.09</v>
      </c>
      <c r="DO13" s="32">
        <f t="shared" si="70"/>
        <v>-0.19</v>
      </c>
      <c r="DP13" s="32">
        <f t="shared" si="71"/>
        <v>0</v>
      </c>
      <c r="DQ13" s="32">
        <f t="shared" si="72"/>
        <v>0</v>
      </c>
      <c r="DR13" s="32">
        <f t="shared" si="73"/>
        <v>0</v>
      </c>
      <c r="DS13" s="32">
        <f t="shared" si="74"/>
        <v>0</v>
      </c>
      <c r="DT13" s="32">
        <f t="shared" si="75"/>
        <v>0</v>
      </c>
      <c r="DU13" s="31">
        <f t="shared" ca="1" si="76"/>
        <v>0</v>
      </c>
      <c r="DV13" s="31">
        <f t="shared" ca="1" si="77"/>
        <v>-0.42</v>
      </c>
      <c r="DW13" s="31">
        <f t="shared" ca="1" si="78"/>
        <v>-0.75</v>
      </c>
      <c r="DX13" s="31">
        <f t="shared" ca="1" si="79"/>
        <v>0</v>
      </c>
      <c r="DY13" s="31">
        <f t="shared" ca="1" si="80"/>
        <v>0</v>
      </c>
      <c r="DZ13" s="31">
        <f t="shared" ca="1" si="81"/>
        <v>-0.5</v>
      </c>
      <c r="EA13" s="31">
        <f t="shared" ca="1" si="82"/>
        <v>-1.08</v>
      </c>
      <c r="EB13" s="31">
        <f t="shared" ca="1" si="83"/>
        <v>0</v>
      </c>
      <c r="EC13" s="31">
        <f t="shared" ca="1" si="84"/>
        <v>0</v>
      </c>
      <c r="ED13" s="31">
        <f t="shared" ca="1" si="85"/>
        <v>0</v>
      </c>
      <c r="EE13" s="31">
        <f t="shared" ca="1" si="86"/>
        <v>0</v>
      </c>
      <c r="EF13" s="31">
        <f t="shared" ca="1" si="87"/>
        <v>0</v>
      </c>
      <c r="EG13" s="32">
        <f t="shared" ca="1" si="88"/>
        <v>0</v>
      </c>
      <c r="EH13" s="32">
        <f t="shared" ca="1" si="89"/>
        <v>-1.9200000000000002</v>
      </c>
      <c r="EI13" s="32">
        <f t="shared" ca="1" si="90"/>
        <v>-3.4499999999999997</v>
      </c>
      <c r="EJ13" s="32">
        <f t="shared" ca="1" si="91"/>
        <v>0</v>
      </c>
      <c r="EK13" s="32">
        <f t="shared" ca="1" si="92"/>
        <v>0</v>
      </c>
      <c r="EL13" s="32">
        <f t="shared" ca="1" si="93"/>
        <v>-2.3200000000000003</v>
      </c>
      <c r="EM13" s="32">
        <f t="shared" ca="1" si="94"/>
        <v>-5.0600000000000005</v>
      </c>
      <c r="EN13" s="32">
        <f t="shared" ca="1" si="95"/>
        <v>0</v>
      </c>
      <c r="EO13" s="32">
        <f t="shared" ca="1" si="96"/>
        <v>0</v>
      </c>
      <c r="EP13" s="32">
        <f t="shared" ca="1" si="97"/>
        <v>0</v>
      </c>
      <c r="EQ13" s="32">
        <f t="shared" ca="1" si="98"/>
        <v>0</v>
      </c>
      <c r="ER13" s="32">
        <f t="shared" ca="1" si="99"/>
        <v>0</v>
      </c>
    </row>
    <row r="14" spans="1:148" x14ac:dyDescent="0.25">
      <c r="A14" t="s">
        <v>437</v>
      </c>
      <c r="B14" s="1" t="s">
        <v>193</v>
      </c>
      <c r="C14" t="s">
        <v>193</v>
      </c>
      <c r="D14" t="s">
        <v>194</v>
      </c>
      <c r="E14" s="51">
        <v>0</v>
      </c>
      <c r="F14" s="51">
        <v>11143.52838</v>
      </c>
      <c r="G14" s="51">
        <v>6245.350269999999</v>
      </c>
      <c r="H14" s="51">
        <v>1977.537513</v>
      </c>
      <c r="I14" s="51">
        <v>62.452736000000002</v>
      </c>
      <c r="J14" s="51">
        <v>0</v>
      </c>
      <c r="K14" s="51">
        <v>0</v>
      </c>
      <c r="L14" s="51">
        <v>0</v>
      </c>
      <c r="M14" s="51">
        <v>0</v>
      </c>
      <c r="N14" s="51">
        <v>0</v>
      </c>
      <c r="O14" s="51">
        <v>0</v>
      </c>
      <c r="P14" s="51">
        <v>0</v>
      </c>
      <c r="Q14" s="32">
        <v>0</v>
      </c>
      <c r="R14" s="32">
        <v>487670.38</v>
      </c>
      <c r="S14" s="32">
        <v>240200.41</v>
      </c>
      <c r="T14" s="32">
        <v>78156.490000000005</v>
      </c>
      <c r="U14" s="32">
        <v>6522.77</v>
      </c>
      <c r="V14" s="32">
        <v>0</v>
      </c>
      <c r="W14" s="32">
        <v>0</v>
      </c>
      <c r="X14" s="32">
        <v>0</v>
      </c>
      <c r="Y14" s="32">
        <v>0</v>
      </c>
      <c r="Z14" s="32">
        <v>0</v>
      </c>
      <c r="AA14" s="32">
        <v>0</v>
      </c>
      <c r="AB14" s="32">
        <v>0</v>
      </c>
      <c r="AC14" s="2">
        <v>3.44</v>
      </c>
      <c r="AD14" s="2">
        <v>3.44</v>
      </c>
      <c r="AE14" s="2">
        <v>3.44</v>
      </c>
      <c r="AF14" s="2">
        <v>3.44</v>
      </c>
      <c r="AG14" s="2">
        <v>3.44</v>
      </c>
      <c r="AH14" s="2">
        <v>3.44</v>
      </c>
      <c r="AI14" s="2">
        <v>3.44</v>
      </c>
      <c r="AJ14" s="2">
        <v>3.44</v>
      </c>
      <c r="AK14" s="2">
        <v>3.44</v>
      </c>
      <c r="AL14" s="2">
        <v>3.44</v>
      </c>
      <c r="AM14" s="2">
        <v>3.44</v>
      </c>
      <c r="AN14" s="2">
        <v>3.44</v>
      </c>
      <c r="AO14" s="33">
        <v>0</v>
      </c>
      <c r="AP14" s="33">
        <v>16775.850000000002</v>
      </c>
      <c r="AQ14" s="33">
        <v>8262.89</v>
      </c>
      <c r="AR14" s="33">
        <v>2688.58</v>
      </c>
      <c r="AS14" s="33">
        <v>224.38</v>
      </c>
      <c r="AT14" s="33">
        <v>0</v>
      </c>
      <c r="AU14" s="33">
        <v>0</v>
      </c>
      <c r="AV14" s="33">
        <v>0</v>
      </c>
      <c r="AW14" s="33">
        <v>0</v>
      </c>
      <c r="AX14" s="33">
        <v>0</v>
      </c>
      <c r="AY14" s="33">
        <v>0</v>
      </c>
      <c r="AZ14" s="33">
        <v>0</v>
      </c>
      <c r="BA14" s="31">
        <f t="shared" si="40"/>
        <v>0</v>
      </c>
      <c r="BB14" s="31">
        <f t="shared" si="41"/>
        <v>-731.51</v>
      </c>
      <c r="BC14" s="31">
        <f t="shared" si="42"/>
        <v>-360.3</v>
      </c>
      <c r="BD14" s="31">
        <f t="shared" si="43"/>
        <v>-62.53</v>
      </c>
      <c r="BE14" s="31">
        <f t="shared" si="44"/>
        <v>-5.22</v>
      </c>
      <c r="BF14" s="31">
        <f t="shared" si="45"/>
        <v>0</v>
      </c>
      <c r="BG14" s="31">
        <f t="shared" si="46"/>
        <v>0</v>
      </c>
      <c r="BH14" s="31">
        <f t="shared" si="47"/>
        <v>0</v>
      </c>
      <c r="BI14" s="31">
        <f t="shared" si="48"/>
        <v>0</v>
      </c>
      <c r="BJ14" s="31">
        <f t="shared" si="49"/>
        <v>0</v>
      </c>
      <c r="BK14" s="31">
        <f t="shared" si="50"/>
        <v>0</v>
      </c>
      <c r="BL14" s="31">
        <f t="shared" si="51"/>
        <v>0</v>
      </c>
      <c r="BM14" s="6">
        <v>0.12</v>
      </c>
      <c r="BN14" s="6">
        <v>0.12</v>
      </c>
      <c r="BO14" s="6">
        <v>0.12</v>
      </c>
      <c r="BP14" s="6">
        <v>0.12</v>
      </c>
      <c r="BQ14" s="6">
        <v>0.12</v>
      </c>
      <c r="BR14" s="6">
        <v>0.12</v>
      </c>
      <c r="BS14" s="6">
        <v>0.12</v>
      </c>
      <c r="BT14" s="6">
        <v>0.12</v>
      </c>
      <c r="BU14" s="6">
        <v>0.12</v>
      </c>
      <c r="BV14" s="6">
        <v>0.12</v>
      </c>
      <c r="BW14" s="6">
        <v>0.12</v>
      </c>
      <c r="BX14" s="6">
        <v>0.12</v>
      </c>
      <c r="BY14" s="31">
        <v>0</v>
      </c>
      <c r="BZ14" s="31">
        <v>58520.450000000004</v>
      </c>
      <c r="CA14" s="31">
        <v>26751.61</v>
      </c>
      <c r="CB14" s="31">
        <v>9378.7800000000007</v>
      </c>
      <c r="CC14" s="31">
        <v>224.38</v>
      </c>
      <c r="CD14" s="31">
        <v>0</v>
      </c>
      <c r="CE14" s="31">
        <v>0</v>
      </c>
      <c r="CF14" s="31">
        <v>0</v>
      </c>
      <c r="CG14" s="31">
        <v>0</v>
      </c>
      <c r="CH14" s="31">
        <v>0</v>
      </c>
      <c r="CI14" s="31">
        <v>0</v>
      </c>
      <c r="CJ14" s="31">
        <v>0</v>
      </c>
      <c r="CK14" s="32">
        <f t="shared" si="52"/>
        <v>0</v>
      </c>
      <c r="CL14" s="32">
        <f t="shared" si="53"/>
        <v>975.34</v>
      </c>
      <c r="CM14" s="32">
        <f t="shared" si="54"/>
        <v>480.4</v>
      </c>
      <c r="CN14" s="32">
        <f t="shared" si="55"/>
        <v>156.31</v>
      </c>
      <c r="CO14" s="32">
        <f t="shared" si="56"/>
        <v>13.05</v>
      </c>
      <c r="CP14" s="32">
        <f t="shared" si="57"/>
        <v>0</v>
      </c>
      <c r="CQ14" s="32">
        <f t="shared" si="58"/>
        <v>0</v>
      </c>
      <c r="CR14" s="32">
        <f t="shared" si="59"/>
        <v>0</v>
      </c>
      <c r="CS14" s="32">
        <f t="shared" si="60"/>
        <v>0</v>
      </c>
      <c r="CT14" s="32">
        <f t="shared" si="61"/>
        <v>0</v>
      </c>
      <c r="CU14" s="32">
        <f t="shared" si="62"/>
        <v>0</v>
      </c>
      <c r="CV14" s="32">
        <f t="shared" si="63"/>
        <v>0</v>
      </c>
      <c r="CW14" s="31">
        <f t="shared" si="100"/>
        <v>0</v>
      </c>
      <c r="CX14" s="31">
        <f t="shared" si="101"/>
        <v>43451.450000000004</v>
      </c>
      <c r="CY14" s="31">
        <f t="shared" si="102"/>
        <v>19329.420000000002</v>
      </c>
      <c r="CZ14" s="31">
        <f t="shared" si="103"/>
        <v>6909.04</v>
      </c>
      <c r="DA14" s="31">
        <f t="shared" si="104"/>
        <v>18.27000000000001</v>
      </c>
      <c r="DB14" s="31">
        <f t="shared" si="105"/>
        <v>0</v>
      </c>
      <c r="DC14" s="31">
        <f t="shared" si="106"/>
        <v>0</v>
      </c>
      <c r="DD14" s="31">
        <f t="shared" si="107"/>
        <v>0</v>
      </c>
      <c r="DE14" s="31">
        <f t="shared" si="108"/>
        <v>0</v>
      </c>
      <c r="DF14" s="31">
        <f t="shared" si="109"/>
        <v>0</v>
      </c>
      <c r="DG14" s="31">
        <f t="shared" si="110"/>
        <v>0</v>
      </c>
      <c r="DH14" s="31">
        <f t="shared" si="111"/>
        <v>0</v>
      </c>
      <c r="DI14" s="32">
        <f t="shared" si="64"/>
        <v>0</v>
      </c>
      <c r="DJ14" s="32">
        <f t="shared" si="65"/>
        <v>2172.5700000000002</v>
      </c>
      <c r="DK14" s="32">
        <f t="shared" si="66"/>
        <v>966.47</v>
      </c>
      <c r="DL14" s="32">
        <f t="shared" si="67"/>
        <v>345.45</v>
      </c>
      <c r="DM14" s="32">
        <f t="shared" si="68"/>
        <v>0.91</v>
      </c>
      <c r="DN14" s="32">
        <f t="shared" si="69"/>
        <v>0</v>
      </c>
      <c r="DO14" s="32">
        <f t="shared" si="70"/>
        <v>0</v>
      </c>
      <c r="DP14" s="32">
        <f t="shared" si="71"/>
        <v>0</v>
      </c>
      <c r="DQ14" s="32">
        <f t="shared" si="72"/>
        <v>0</v>
      </c>
      <c r="DR14" s="32">
        <f t="shared" si="73"/>
        <v>0</v>
      </c>
      <c r="DS14" s="32">
        <f t="shared" si="74"/>
        <v>0</v>
      </c>
      <c r="DT14" s="32">
        <f t="shared" si="75"/>
        <v>0</v>
      </c>
      <c r="DU14" s="31">
        <f t="shared" ca="1" si="76"/>
        <v>0</v>
      </c>
      <c r="DV14" s="31">
        <f t="shared" ca="1" si="77"/>
        <v>12782.12</v>
      </c>
      <c r="DW14" s="31">
        <f t="shared" ca="1" si="78"/>
        <v>5656.48</v>
      </c>
      <c r="DX14" s="31">
        <f t="shared" ca="1" si="79"/>
        <v>2010.1</v>
      </c>
      <c r="DY14" s="31">
        <f t="shared" ca="1" si="80"/>
        <v>5.29</v>
      </c>
      <c r="DZ14" s="31">
        <f t="shared" ca="1" si="81"/>
        <v>0</v>
      </c>
      <c r="EA14" s="31">
        <f t="shared" ca="1" si="82"/>
        <v>0</v>
      </c>
      <c r="EB14" s="31">
        <f t="shared" ca="1" si="83"/>
        <v>0</v>
      </c>
      <c r="EC14" s="31">
        <f t="shared" ca="1" si="84"/>
        <v>0</v>
      </c>
      <c r="ED14" s="31">
        <f t="shared" ca="1" si="85"/>
        <v>0</v>
      </c>
      <c r="EE14" s="31">
        <f t="shared" ca="1" si="86"/>
        <v>0</v>
      </c>
      <c r="EF14" s="31">
        <f t="shared" ca="1" si="87"/>
        <v>0</v>
      </c>
      <c r="EG14" s="32">
        <f t="shared" ca="1" si="88"/>
        <v>0</v>
      </c>
      <c r="EH14" s="32">
        <f t="shared" ca="1" si="89"/>
        <v>58406.140000000007</v>
      </c>
      <c r="EI14" s="32">
        <f t="shared" ca="1" si="90"/>
        <v>25952.370000000003</v>
      </c>
      <c r="EJ14" s="32">
        <f t="shared" ca="1" si="91"/>
        <v>9264.59</v>
      </c>
      <c r="EK14" s="32">
        <f t="shared" ca="1" si="92"/>
        <v>24.47000000000001</v>
      </c>
      <c r="EL14" s="32">
        <f t="shared" ca="1" si="93"/>
        <v>0</v>
      </c>
      <c r="EM14" s="32">
        <f t="shared" ca="1" si="94"/>
        <v>0</v>
      </c>
      <c r="EN14" s="32">
        <f t="shared" ca="1" si="95"/>
        <v>0</v>
      </c>
      <c r="EO14" s="32">
        <f t="shared" ca="1" si="96"/>
        <v>0</v>
      </c>
      <c r="EP14" s="32">
        <f t="shared" ca="1" si="97"/>
        <v>0</v>
      </c>
      <c r="EQ14" s="32">
        <f t="shared" ca="1" si="98"/>
        <v>0</v>
      </c>
      <c r="ER14" s="32">
        <f t="shared" ca="1" si="99"/>
        <v>0</v>
      </c>
    </row>
    <row r="15" spans="1:148" x14ac:dyDescent="0.25">
      <c r="A15" t="s">
        <v>471</v>
      </c>
      <c r="B15" s="1" t="s">
        <v>536</v>
      </c>
      <c r="C15" t="s">
        <v>536</v>
      </c>
      <c r="D15" t="s">
        <v>537</v>
      </c>
      <c r="E15" s="51">
        <v>8824.0879999999997</v>
      </c>
      <c r="F15" s="51">
        <v>10173.700000000001</v>
      </c>
      <c r="G15" s="51">
        <v>6.98</v>
      </c>
      <c r="H15" s="51">
        <v>0</v>
      </c>
      <c r="I15" s="51">
        <v>1731.328</v>
      </c>
      <c r="J15" s="51">
        <v>1508.3791000000001</v>
      </c>
      <c r="K15" s="51">
        <v>12.253499999999999</v>
      </c>
      <c r="L15" s="51">
        <v>0</v>
      </c>
      <c r="M15" s="51">
        <v>432.06400000000002</v>
      </c>
      <c r="N15" s="51">
        <v>2.6960000000000002</v>
      </c>
      <c r="O15" s="51">
        <v>0</v>
      </c>
      <c r="P15" s="51">
        <v>59.089599999999997</v>
      </c>
      <c r="Q15" s="32">
        <v>384546.66</v>
      </c>
      <c r="R15" s="32">
        <v>469244.98000000004</v>
      </c>
      <c r="S15" s="32">
        <v>303.78000000000003</v>
      </c>
      <c r="T15" s="32">
        <v>0</v>
      </c>
      <c r="U15" s="32">
        <v>357324.45</v>
      </c>
      <c r="V15" s="32">
        <v>85737.05</v>
      </c>
      <c r="W15" s="32">
        <v>502.72</v>
      </c>
      <c r="X15" s="32">
        <v>0</v>
      </c>
      <c r="Y15" s="32">
        <v>10296.299999999999</v>
      </c>
      <c r="Z15" s="32">
        <v>74.760000000000005</v>
      </c>
      <c r="AA15" s="32">
        <v>0</v>
      </c>
      <c r="AB15" s="32">
        <v>6517.28</v>
      </c>
      <c r="AC15" s="2">
        <v>-3.8000000000000003</v>
      </c>
      <c r="AD15" s="2">
        <v>-3.8000000000000003</v>
      </c>
      <c r="AE15" s="2">
        <v>-3.8000000000000003</v>
      </c>
      <c r="AF15" s="2">
        <v>-3.8000000000000003</v>
      </c>
      <c r="AG15" s="2">
        <v>-3.8000000000000003</v>
      </c>
      <c r="AH15" s="2">
        <v>-3.8000000000000003</v>
      </c>
      <c r="AI15" s="2">
        <v>-3.8000000000000003</v>
      </c>
      <c r="AJ15" s="2">
        <v>-3.8000000000000003</v>
      </c>
      <c r="AK15" s="2">
        <v>-3.8000000000000003</v>
      </c>
      <c r="AL15" s="2">
        <v>-3.8000000000000003</v>
      </c>
      <c r="AM15" s="2">
        <v>-3.8000000000000003</v>
      </c>
      <c r="AN15" s="2">
        <v>-3.8000000000000003</v>
      </c>
      <c r="AO15" s="33">
        <v>-14612.78</v>
      </c>
      <c r="AP15" s="33">
        <v>-17831.32</v>
      </c>
      <c r="AQ15" s="33">
        <v>-11.540000000000001</v>
      </c>
      <c r="AR15" s="33">
        <v>0</v>
      </c>
      <c r="AS15" s="33">
        <v>-13578.34</v>
      </c>
      <c r="AT15" s="33">
        <v>-3258</v>
      </c>
      <c r="AU15" s="33">
        <v>-19.100000000000001</v>
      </c>
      <c r="AV15" s="33">
        <v>0</v>
      </c>
      <c r="AW15" s="33">
        <v>-391.26</v>
      </c>
      <c r="AX15" s="33">
        <v>-2.84</v>
      </c>
      <c r="AY15" s="33">
        <v>0</v>
      </c>
      <c r="AZ15" s="33">
        <v>-247.66</v>
      </c>
      <c r="BA15" s="31">
        <f t="shared" ref="BA15" si="112">ROUND(Q15*BA$3,2)</f>
        <v>-576.82000000000005</v>
      </c>
      <c r="BB15" s="31">
        <f t="shared" ref="BB15" si="113">ROUND(R15*BB$3,2)</f>
        <v>-703.87</v>
      </c>
      <c r="BC15" s="31">
        <f t="shared" ref="BC15" si="114">ROUND(S15*BC$3,2)</f>
        <v>-0.46</v>
      </c>
      <c r="BD15" s="31">
        <f t="shared" ref="BD15" si="115">ROUND(T15*BD$3,2)</f>
        <v>0</v>
      </c>
      <c r="BE15" s="31">
        <f t="shared" ref="BE15" si="116">ROUND(U15*BE$3,2)</f>
        <v>-285.86</v>
      </c>
      <c r="BF15" s="31">
        <f t="shared" ref="BF15" si="117">ROUND(V15*BF$3,2)</f>
        <v>-68.59</v>
      </c>
      <c r="BG15" s="31">
        <f t="shared" ref="BG15" si="118">ROUND(W15*BG$3,2)</f>
        <v>1.91</v>
      </c>
      <c r="BH15" s="31">
        <f t="shared" ref="BH15" si="119">ROUND(X15*BH$3,2)</f>
        <v>0</v>
      </c>
      <c r="BI15" s="31">
        <f t="shared" ref="BI15" si="120">ROUND(Y15*BI$3,2)</f>
        <v>39.130000000000003</v>
      </c>
      <c r="BJ15" s="31">
        <f t="shared" ref="BJ15" si="121">ROUND(Z15*BJ$3,2)</f>
        <v>0.36</v>
      </c>
      <c r="BK15" s="31">
        <f t="shared" ref="BK15" si="122">ROUND(AA15*BK$3,2)</f>
        <v>0</v>
      </c>
      <c r="BL15" s="31">
        <f t="shared" ref="BL15" si="123">ROUND(AB15*BL$3,2)</f>
        <v>31.28</v>
      </c>
      <c r="BM15" s="6">
        <v>-5.33E-2</v>
      </c>
      <c r="BN15" s="6">
        <v>-5.33E-2</v>
      </c>
      <c r="BO15" s="6">
        <v>-5.33E-2</v>
      </c>
      <c r="BP15" s="6">
        <v>-5.33E-2</v>
      </c>
      <c r="BQ15" s="6">
        <v>-5.33E-2</v>
      </c>
      <c r="BR15" s="6">
        <v>-5.33E-2</v>
      </c>
      <c r="BS15" s="6">
        <v>-5.33E-2</v>
      </c>
      <c r="BT15" s="6">
        <v>-5.33E-2</v>
      </c>
      <c r="BU15" s="6">
        <v>-5.33E-2</v>
      </c>
      <c r="BV15" s="6">
        <v>-5.33E-2</v>
      </c>
      <c r="BW15" s="6">
        <v>-5.33E-2</v>
      </c>
      <c r="BX15" s="6">
        <v>-5.33E-2</v>
      </c>
      <c r="BY15" s="31">
        <v>-14612.78</v>
      </c>
      <c r="BZ15" s="31">
        <v>-17831.32</v>
      </c>
      <c r="CA15" s="31">
        <v>-11.540000000000001</v>
      </c>
      <c r="CB15" s="31">
        <v>0</v>
      </c>
      <c r="CC15" s="31">
        <v>-13578.34</v>
      </c>
      <c r="CD15" s="31">
        <v>-3258</v>
      </c>
      <c r="CE15" s="31">
        <v>-19.100000000000001</v>
      </c>
      <c r="CF15" s="31">
        <v>0</v>
      </c>
      <c r="CG15" s="31">
        <v>-391.26</v>
      </c>
      <c r="CH15" s="31">
        <v>-2.84</v>
      </c>
      <c r="CI15" s="31">
        <v>0</v>
      </c>
      <c r="CJ15" s="31">
        <v>-247.66</v>
      </c>
      <c r="CK15" s="32">
        <f t="shared" ref="CK15" si="124">ROUND(Q15*$CV$3,2)</f>
        <v>769.09</v>
      </c>
      <c r="CL15" s="32">
        <f t="shared" ref="CL15" si="125">ROUND(R15*$CV$3,2)</f>
        <v>938.49</v>
      </c>
      <c r="CM15" s="32">
        <f t="shared" ref="CM15" si="126">ROUND(S15*$CV$3,2)</f>
        <v>0.61</v>
      </c>
      <c r="CN15" s="32">
        <f t="shared" ref="CN15" si="127">ROUND(T15*$CV$3,2)</f>
        <v>0</v>
      </c>
      <c r="CO15" s="32">
        <f t="shared" ref="CO15" si="128">ROUND(U15*$CV$3,2)</f>
        <v>714.65</v>
      </c>
      <c r="CP15" s="32">
        <f t="shared" ref="CP15" si="129">ROUND(V15*$CV$3,2)</f>
        <v>171.47</v>
      </c>
      <c r="CQ15" s="32">
        <f t="shared" ref="CQ15" si="130">ROUND(W15*$CV$3,2)</f>
        <v>1.01</v>
      </c>
      <c r="CR15" s="32">
        <f t="shared" ref="CR15" si="131">ROUND(X15*$CV$3,2)</f>
        <v>0</v>
      </c>
      <c r="CS15" s="32">
        <f t="shared" ref="CS15" si="132">ROUND(Y15*$CV$3,2)</f>
        <v>20.59</v>
      </c>
      <c r="CT15" s="32">
        <f t="shared" ref="CT15" si="133">ROUND(Z15*$CV$3,2)</f>
        <v>0.15</v>
      </c>
      <c r="CU15" s="32">
        <f t="shared" ref="CU15" si="134">ROUND(AA15*$CV$3,2)</f>
        <v>0</v>
      </c>
      <c r="CV15" s="32">
        <f t="shared" ref="CV15" si="135">ROUND(AB15*$CV$3,2)</f>
        <v>13.03</v>
      </c>
      <c r="CW15" s="31">
        <f t="shared" ref="CW15" si="136">BY15+CK15-AO15-BA15</f>
        <v>1345.9100000000003</v>
      </c>
      <c r="CX15" s="31">
        <f t="shared" ref="CX15" si="137">BZ15+CL15-AP15-BB15</f>
        <v>1642.3600000000015</v>
      </c>
      <c r="CY15" s="31">
        <f t="shared" ref="CY15" si="138">CA15+CM15-AQ15-BC15</f>
        <v>1.0699999999999994</v>
      </c>
      <c r="CZ15" s="31">
        <f t="shared" ref="CZ15" si="139">CB15+CN15-AR15-BD15</f>
        <v>0</v>
      </c>
      <c r="DA15" s="31">
        <f t="shared" ref="DA15" si="140">CC15+CO15-AS15-BE15</f>
        <v>1000.5099999999996</v>
      </c>
      <c r="DB15" s="31">
        <f t="shared" ref="DB15" si="141">CD15+CP15-AT15-BF15</f>
        <v>240.0599999999998</v>
      </c>
      <c r="DC15" s="31">
        <f t="shared" ref="DC15" si="142">CE15+CQ15-AU15-BG15</f>
        <v>-0.89999999999999836</v>
      </c>
      <c r="DD15" s="31">
        <f t="shared" ref="DD15" si="143">CF15+CR15-AV15-BH15</f>
        <v>0</v>
      </c>
      <c r="DE15" s="31">
        <f t="shared" ref="DE15" si="144">CG15+CS15-AW15-BI15</f>
        <v>-18.540000000000028</v>
      </c>
      <c r="DF15" s="31">
        <f t="shared" ref="DF15" si="145">CH15+CT15-AX15-BJ15</f>
        <v>-0.21000000000000008</v>
      </c>
      <c r="DG15" s="31">
        <f t="shared" ref="DG15" si="146">CI15+CU15-AY15-BK15</f>
        <v>0</v>
      </c>
      <c r="DH15" s="31">
        <f t="shared" ref="DH15" si="147">CJ15+CV15-AZ15-BL15</f>
        <v>-18.25</v>
      </c>
      <c r="DI15" s="32">
        <f t="shared" si="64"/>
        <v>67.3</v>
      </c>
      <c r="DJ15" s="32">
        <f t="shared" si="65"/>
        <v>82.12</v>
      </c>
      <c r="DK15" s="32">
        <f t="shared" si="66"/>
        <v>0.05</v>
      </c>
      <c r="DL15" s="32">
        <f t="shared" si="67"/>
        <v>0</v>
      </c>
      <c r="DM15" s="32">
        <f t="shared" si="68"/>
        <v>50.03</v>
      </c>
      <c r="DN15" s="32">
        <f t="shared" si="69"/>
        <v>12</v>
      </c>
      <c r="DO15" s="32">
        <f t="shared" si="70"/>
        <v>-0.04</v>
      </c>
      <c r="DP15" s="32">
        <f t="shared" si="71"/>
        <v>0</v>
      </c>
      <c r="DQ15" s="32">
        <f t="shared" si="72"/>
        <v>-0.93</v>
      </c>
      <c r="DR15" s="32">
        <f t="shared" si="73"/>
        <v>-0.01</v>
      </c>
      <c r="DS15" s="32">
        <f t="shared" si="74"/>
        <v>0</v>
      </c>
      <c r="DT15" s="32">
        <f t="shared" si="75"/>
        <v>-0.91</v>
      </c>
      <c r="DU15" s="31">
        <f t="shared" ca="1" si="76"/>
        <v>398.21</v>
      </c>
      <c r="DV15" s="31">
        <f t="shared" ca="1" si="77"/>
        <v>483.13</v>
      </c>
      <c r="DW15" s="31">
        <f t="shared" ca="1" si="78"/>
        <v>0.31</v>
      </c>
      <c r="DX15" s="31">
        <f t="shared" ca="1" si="79"/>
        <v>0</v>
      </c>
      <c r="DY15" s="31">
        <f t="shared" ca="1" si="80"/>
        <v>289.44</v>
      </c>
      <c r="DZ15" s="31">
        <f t="shared" ca="1" si="81"/>
        <v>69.040000000000006</v>
      </c>
      <c r="EA15" s="31">
        <f t="shared" ca="1" si="82"/>
        <v>-0.26</v>
      </c>
      <c r="EB15" s="31">
        <f t="shared" ca="1" si="83"/>
        <v>0</v>
      </c>
      <c r="EC15" s="31">
        <f t="shared" ca="1" si="84"/>
        <v>-5.22</v>
      </c>
      <c r="ED15" s="31">
        <f t="shared" ca="1" si="85"/>
        <v>-0.06</v>
      </c>
      <c r="EE15" s="31">
        <f t="shared" ca="1" si="86"/>
        <v>0</v>
      </c>
      <c r="EF15" s="31">
        <f t="shared" ca="1" si="87"/>
        <v>-5.01</v>
      </c>
      <c r="EG15" s="32">
        <f t="shared" ca="1" si="88"/>
        <v>1811.4200000000003</v>
      </c>
      <c r="EH15" s="32">
        <f t="shared" ca="1" si="89"/>
        <v>2207.6100000000015</v>
      </c>
      <c r="EI15" s="32">
        <f t="shared" ca="1" si="90"/>
        <v>1.4299999999999995</v>
      </c>
      <c r="EJ15" s="32">
        <f t="shared" ca="1" si="91"/>
        <v>0</v>
      </c>
      <c r="EK15" s="32">
        <f t="shared" ca="1" si="92"/>
        <v>1339.9799999999998</v>
      </c>
      <c r="EL15" s="32">
        <f t="shared" ca="1" si="93"/>
        <v>321.0999999999998</v>
      </c>
      <c r="EM15" s="32">
        <f t="shared" ca="1" si="94"/>
        <v>-1.1999999999999984</v>
      </c>
      <c r="EN15" s="32">
        <f t="shared" ca="1" si="95"/>
        <v>0</v>
      </c>
      <c r="EO15" s="32">
        <f t="shared" ca="1" si="96"/>
        <v>-24.690000000000026</v>
      </c>
      <c r="EP15" s="32">
        <f t="shared" ca="1" si="97"/>
        <v>-0.28000000000000008</v>
      </c>
      <c r="EQ15" s="32">
        <f t="shared" ca="1" si="98"/>
        <v>0</v>
      </c>
      <c r="ER15" s="32">
        <f t="shared" ca="1" si="99"/>
        <v>-24.17</v>
      </c>
    </row>
    <row r="16" spans="1:148" x14ac:dyDescent="0.25">
      <c r="A16" t="s">
        <v>438</v>
      </c>
      <c r="B16" s="1" t="s">
        <v>62</v>
      </c>
      <c r="C16" t="s">
        <v>62</v>
      </c>
      <c r="D16" t="s">
        <v>200</v>
      </c>
      <c r="E16" s="51">
        <v>16286.3505</v>
      </c>
      <c r="F16" s="51">
        <v>14311.761699999999</v>
      </c>
      <c r="G16" s="51">
        <v>26426.645799999998</v>
      </c>
      <c r="H16" s="51">
        <v>18299.551299999999</v>
      </c>
      <c r="I16" s="51">
        <v>13050.6718</v>
      </c>
      <c r="J16" s="51">
        <v>13367.913</v>
      </c>
      <c r="K16" s="51">
        <v>13315.1548</v>
      </c>
      <c r="L16" s="51">
        <v>9844.6330999999991</v>
      </c>
      <c r="M16" s="51">
        <v>11100.9894</v>
      </c>
      <c r="N16" s="51">
        <v>13561.974</v>
      </c>
      <c r="O16" s="51">
        <v>20558.998899999999</v>
      </c>
      <c r="P16" s="51">
        <v>17813.145100000002</v>
      </c>
      <c r="Q16" s="32">
        <v>634194.16</v>
      </c>
      <c r="R16" s="32">
        <v>569528.86</v>
      </c>
      <c r="S16" s="32">
        <v>751642.9</v>
      </c>
      <c r="T16" s="32">
        <v>807328.35</v>
      </c>
      <c r="U16" s="32">
        <v>824430.89</v>
      </c>
      <c r="V16" s="32">
        <v>442932.54</v>
      </c>
      <c r="W16" s="32">
        <v>437679.3</v>
      </c>
      <c r="X16" s="32">
        <v>346075.36</v>
      </c>
      <c r="Y16" s="32">
        <v>277717.25</v>
      </c>
      <c r="Z16" s="32">
        <v>376776.32</v>
      </c>
      <c r="AA16" s="32">
        <v>649828.59</v>
      </c>
      <c r="AB16" s="32">
        <v>904097.77</v>
      </c>
      <c r="AC16" s="2">
        <v>1.91</v>
      </c>
      <c r="AD16" s="2">
        <v>1.91</v>
      </c>
      <c r="AE16" s="2">
        <v>1.91</v>
      </c>
      <c r="AF16" s="2">
        <v>1.91</v>
      </c>
      <c r="AG16" s="2">
        <v>1.91</v>
      </c>
      <c r="AH16" s="2">
        <v>1.91</v>
      </c>
      <c r="AI16" s="2">
        <v>1.91</v>
      </c>
      <c r="AJ16" s="2">
        <v>1.91</v>
      </c>
      <c r="AK16" s="2">
        <v>1.91</v>
      </c>
      <c r="AL16" s="2">
        <v>1.91</v>
      </c>
      <c r="AM16" s="2">
        <v>1.91</v>
      </c>
      <c r="AN16" s="2">
        <v>1.91</v>
      </c>
      <c r="AO16" s="33">
        <v>12113.11</v>
      </c>
      <c r="AP16" s="33">
        <v>10878</v>
      </c>
      <c r="AQ16" s="33">
        <v>14356.38</v>
      </c>
      <c r="AR16" s="33">
        <v>15419.97</v>
      </c>
      <c r="AS16" s="33">
        <v>15746.63</v>
      </c>
      <c r="AT16" s="33">
        <v>8460.01</v>
      </c>
      <c r="AU16" s="33">
        <v>8359.67</v>
      </c>
      <c r="AV16" s="33">
        <v>6610.04</v>
      </c>
      <c r="AW16" s="33">
        <v>5304.4</v>
      </c>
      <c r="AX16" s="33">
        <v>7196.43</v>
      </c>
      <c r="AY16" s="33">
        <v>12411.73</v>
      </c>
      <c r="AZ16" s="33">
        <v>17268.27</v>
      </c>
      <c r="BA16" s="31">
        <f t="shared" si="40"/>
        <v>-951.29</v>
      </c>
      <c r="BB16" s="31">
        <f t="shared" si="41"/>
        <v>-854.29</v>
      </c>
      <c r="BC16" s="31">
        <f t="shared" si="42"/>
        <v>-1127.46</v>
      </c>
      <c r="BD16" s="31">
        <f t="shared" si="43"/>
        <v>-645.86</v>
      </c>
      <c r="BE16" s="31">
        <f t="shared" si="44"/>
        <v>-659.54</v>
      </c>
      <c r="BF16" s="31">
        <f t="shared" si="45"/>
        <v>-354.35</v>
      </c>
      <c r="BG16" s="31">
        <f t="shared" si="46"/>
        <v>1663.18</v>
      </c>
      <c r="BH16" s="31">
        <f t="shared" si="47"/>
        <v>1315.09</v>
      </c>
      <c r="BI16" s="31">
        <f t="shared" si="48"/>
        <v>1055.33</v>
      </c>
      <c r="BJ16" s="31">
        <f t="shared" si="49"/>
        <v>1808.53</v>
      </c>
      <c r="BK16" s="31">
        <f t="shared" si="50"/>
        <v>3119.18</v>
      </c>
      <c r="BL16" s="31">
        <f t="shared" si="51"/>
        <v>4339.67</v>
      </c>
      <c r="BM16" s="6">
        <v>1.55E-2</v>
      </c>
      <c r="BN16" s="6">
        <v>1.55E-2</v>
      </c>
      <c r="BO16" s="6">
        <v>1.55E-2</v>
      </c>
      <c r="BP16" s="6">
        <v>1.55E-2</v>
      </c>
      <c r="BQ16" s="6">
        <v>1.55E-2</v>
      </c>
      <c r="BR16" s="6">
        <v>1.55E-2</v>
      </c>
      <c r="BS16" s="6">
        <v>1.55E-2</v>
      </c>
      <c r="BT16" s="6">
        <v>1.55E-2</v>
      </c>
      <c r="BU16" s="6">
        <v>1.55E-2</v>
      </c>
      <c r="BV16" s="6">
        <v>1.55E-2</v>
      </c>
      <c r="BW16" s="6">
        <v>1.55E-2</v>
      </c>
      <c r="BX16" s="6">
        <v>1.55E-2</v>
      </c>
      <c r="BY16" s="31">
        <v>9830.01</v>
      </c>
      <c r="BZ16" s="31">
        <v>8827.7000000000007</v>
      </c>
      <c r="CA16" s="31">
        <v>11650.46</v>
      </c>
      <c r="CB16" s="31">
        <v>12513.59</v>
      </c>
      <c r="CC16" s="31">
        <v>12778.68</v>
      </c>
      <c r="CD16" s="31">
        <v>6865.45</v>
      </c>
      <c r="CE16" s="31">
        <v>6784.03</v>
      </c>
      <c r="CF16" s="31">
        <v>5364.17</v>
      </c>
      <c r="CG16" s="31">
        <v>4304.62</v>
      </c>
      <c r="CH16" s="31">
        <v>5840.03</v>
      </c>
      <c r="CI16" s="31">
        <v>10072.34</v>
      </c>
      <c r="CJ16" s="31">
        <v>14013.52</v>
      </c>
      <c r="CK16" s="32">
        <f t="shared" si="52"/>
        <v>1268.3900000000001</v>
      </c>
      <c r="CL16" s="32">
        <f t="shared" si="53"/>
        <v>1139.06</v>
      </c>
      <c r="CM16" s="32">
        <f t="shared" si="54"/>
        <v>1503.29</v>
      </c>
      <c r="CN16" s="32">
        <f t="shared" si="55"/>
        <v>1614.66</v>
      </c>
      <c r="CO16" s="32">
        <f t="shared" si="56"/>
        <v>1648.86</v>
      </c>
      <c r="CP16" s="32">
        <f t="shared" si="57"/>
        <v>885.87</v>
      </c>
      <c r="CQ16" s="32">
        <f t="shared" si="58"/>
        <v>875.36</v>
      </c>
      <c r="CR16" s="32">
        <f t="shared" si="59"/>
        <v>692.15</v>
      </c>
      <c r="CS16" s="32">
        <f t="shared" si="60"/>
        <v>555.42999999999995</v>
      </c>
      <c r="CT16" s="32">
        <f t="shared" si="61"/>
        <v>753.55</v>
      </c>
      <c r="CU16" s="32">
        <f t="shared" si="62"/>
        <v>1299.6600000000001</v>
      </c>
      <c r="CV16" s="32">
        <f t="shared" si="63"/>
        <v>1808.2</v>
      </c>
      <c r="CW16" s="31">
        <f t="shared" ref="CW16:CW20" si="148">BY16+CK16-AO16-BA16</f>
        <v>-63.420000000000982</v>
      </c>
      <c r="CX16" s="31">
        <f t="shared" ref="CX16:CX20" si="149">BZ16+CL16-AP16-BB16</f>
        <v>-56.949999999999818</v>
      </c>
      <c r="CY16" s="31">
        <f t="shared" ref="CY16:CY20" si="150">CA16+CM16-AQ16-BC16</f>
        <v>-75.169999999999163</v>
      </c>
      <c r="CZ16" s="31">
        <f t="shared" ref="CZ16:CZ20" si="151">CB16+CN16-AR16-BD16</f>
        <v>-645.85999999999933</v>
      </c>
      <c r="DA16" s="31">
        <f t="shared" ref="DA16:DA20" si="152">CC16+CO16-AS16-BE16</f>
        <v>-659.54999999999836</v>
      </c>
      <c r="DB16" s="31">
        <f t="shared" ref="DB16:DB20" si="153">CD16+CP16-AT16-BF16</f>
        <v>-354.34000000000049</v>
      </c>
      <c r="DC16" s="31">
        <f t="shared" ref="DC16:DC20" si="154">CE16+CQ16-AU16-BG16</f>
        <v>-2363.4600000000009</v>
      </c>
      <c r="DD16" s="31">
        <f t="shared" ref="DD16:DD20" si="155">CF16+CR16-AV16-BH16</f>
        <v>-1868.8100000000002</v>
      </c>
      <c r="DE16" s="31">
        <f t="shared" ref="DE16:DE20" si="156">CG16+CS16-AW16-BI16</f>
        <v>-1499.6799999999994</v>
      </c>
      <c r="DF16" s="31">
        <f t="shared" ref="DF16:DF20" si="157">CH16+CT16-AX16-BJ16</f>
        <v>-2411.38</v>
      </c>
      <c r="DG16" s="31">
        <f t="shared" ref="DG16:DG20" si="158">CI16+CU16-AY16-BK16</f>
        <v>-4158.91</v>
      </c>
      <c r="DH16" s="31">
        <f t="shared" ref="DH16:DH20" si="159">CJ16+CV16-AZ16-BL16</f>
        <v>-5786.2199999999993</v>
      </c>
      <c r="DI16" s="32">
        <f t="shared" si="64"/>
        <v>-3.17</v>
      </c>
      <c r="DJ16" s="32">
        <f t="shared" si="65"/>
        <v>-2.85</v>
      </c>
      <c r="DK16" s="32">
        <f t="shared" si="66"/>
        <v>-3.76</v>
      </c>
      <c r="DL16" s="32">
        <f t="shared" si="67"/>
        <v>-32.29</v>
      </c>
      <c r="DM16" s="32">
        <f t="shared" si="68"/>
        <v>-32.979999999999997</v>
      </c>
      <c r="DN16" s="32">
        <f t="shared" si="69"/>
        <v>-17.72</v>
      </c>
      <c r="DO16" s="32">
        <f t="shared" si="70"/>
        <v>-118.17</v>
      </c>
      <c r="DP16" s="32">
        <f t="shared" si="71"/>
        <v>-93.44</v>
      </c>
      <c r="DQ16" s="32">
        <f t="shared" si="72"/>
        <v>-74.98</v>
      </c>
      <c r="DR16" s="32">
        <f t="shared" si="73"/>
        <v>-120.57</v>
      </c>
      <c r="DS16" s="32">
        <f t="shared" si="74"/>
        <v>-207.95</v>
      </c>
      <c r="DT16" s="32">
        <f t="shared" si="75"/>
        <v>-289.31</v>
      </c>
      <c r="DU16" s="31">
        <f t="shared" ca="1" si="76"/>
        <v>-18.760000000000002</v>
      </c>
      <c r="DV16" s="31">
        <f t="shared" ca="1" si="77"/>
        <v>-16.75</v>
      </c>
      <c r="DW16" s="31">
        <f t="shared" ca="1" si="78"/>
        <v>-22</v>
      </c>
      <c r="DX16" s="31">
        <f t="shared" ca="1" si="79"/>
        <v>-187.9</v>
      </c>
      <c r="DY16" s="31">
        <f t="shared" ca="1" si="80"/>
        <v>-190.8</v>
      </c>
      <c r="DZ16" s="31">
        <f t="shared" ca="1" si="81"/>
        <v>-101.91</v>
      </c>
      <c r="EA16" s="31">
        <f t="shared" ca="1" si="82"/>
        <v>-675.35</v>
      </c>
      <c r="EB16" s="31">
        <f t="shared" ca="1" si="83"/>
        <v>-530.04</v>
      </c>
      <c r="EC16" s="31">
        <f t="shared" ca="1" si="84"/>
        <v>-422.16</v>
      </c>
      <c r="ED16" s="31">
        <f t="shared" ca="1" si="85"/>
        <v>-673.35</v>
      </c>
      <c r="EE16" s="31">
        <f t="shared" ca="1" si="86"/>
        <v>-1151.6099999999999</v>
      </c>
      <c r="EF16" s="31">
        <f t="shared" ca="1" si="87"/>
        <v>-1589.14</v>
      </c>
      <c r="EG16" s="32">
        <f t="shared" ca="1" si="88"/>
        <v>-85.350000000000989</v>
      </c>
      <c r="EH16" s="32">
        <f t="shared" ca="1" si="89"/>
        <v>-76.549999999999812</v>
      </c>
      <c r="EI16" s="32">
        <f t="shared" ca="1" si="90"/>
        <v>-100.92999999999917</v>
      </c>
      <c r="EJ16" s="32">
        <f t="shared" ca="1" si="91"/>
        <v>-866.04999999999927</v>
      </c>
      <c r="EK16" s="32">
        <f t="shared" ca="1" si="92"/>
        <v>-883.32999999999834</v>
      </c>
      <c r="EL16" s="32">
        <f t="shared" ca="1" si="93"/>
        <v>-473.97000000000048</v>
      </c>
      <c r="EM16" s="32">
        <f t="shared" ca="1" si="94"/>
        <v>-3156.9800000000009</v>
      </c>
      <c r="EN16" s="32">
        <f t="shared" ca="1" si="95"/>
        <v>-2492.29</v>
      </c>
      <c r="EO16" s="32">
        <f t="shared" ca="1" si="96"/>
        <v>-1996.8199999999995</v>
      </c>
      <c r="EP16" s="32">
        <f t="shared" ca="1" si="97"/>
        <v>-3205.3</v>
      </c>
      <c r="EQ16" s="32">
        <f t="shared" ca="1" si="98"/>
        <v>-5518.4699999999993</v>
      </c>
      <c r="ER16" s="32">
        <f t="shared" ca="1" si="99"/>
        <v>-7664.67</v>
      </c>
    </row>
    <row r="17" spans="1:148" x14ac:dyDescent="0.25">
      <c r="A17" t="s">
        <v>439</v>
      </c>
      <c r="B17" s="1" t="s">
        <v>157</v>
      </c>
      <c r="C17" t="s">
        <v>157</v>
      </c>
      <c r="D17" t="s">
        <v>201</v>
      </c>
      <c r="O17" s="51">
        <v>8159.2579999999998</v>
      </c>
      <c r="P17" s="51">
        <v>15525.833699999999</v>
      </c>
      <c r="Q17" s="32"/>
      <c r="R17" s="32"/>
      <c r="S17" s="32"/>
      <c r="T17" s="32"/>
      <c r="U17" s="32"/>
      <c r="V17" s="32"/>
      <c r="W17" s="32"/>
      <c r="X17" s="32"/>
      <c r="Y17" s="32"/>
      <c r="Z17" s="32"/>
      <c r="AA17" s="32">
        <v>261664.47</v>
      </c>
      <c r="AB17" s="32">
        <v>817530.05</v>
      </c>
      <c r="AM17" s="2">
        <v>2.0099999999999998</v>
      </c>
      <c r="AN17" s="2">
        <v>2.0099999999999998</v>
      </c>
      <c r="AO17" s="33"/>
      <c r="AP17" s="33"/>
      <c r="AQ17" s="33"/>
      <c r="AR17" s="33"/>
      <c r="AS17" s="33"/>
      <c r="AT17" s="33"/>
      <c r="AU17" s="33"/>
      <c r="AV17" s="33"/>
      <c r="AW17" s="33"/>
      <c r="AX17" s="33"/>
      <c r="AY17" s="33">
        <v>5259.46</v>
      </c>
      <c r="AZ17" s="33">
        <v>16432.349999999999</v>
      </c>
      <c r="BA17" s="31">
        <f t="shared" si="40"/>
        <v>0</v>
      </c>
      <c r="BB17" s="31">
        <f t="shared" si="41"/>
        <v>0</v>
      </c>
      <c r="BC17" s="31">
        <f t="shared" si="42"/>
        <v>0</v>
      </c>
      <c r="BD17" s="31">
        <f t="shared" si="43"/>
        <v>0</v>
      </c>
      <c r="BE17" s="31">
        <f t="shared" si="44"/>
        <v>0</v>
      </c>
      <c r="BF17" s="31">
        <f t="shared" si="45"/>
        <v>0</v>
      </c>
      <c r="BG17" s="31">
        <f t="shared" si="46"/>
        <v>0</v>
      </c>
      <c r="BH17" s="31">
        <f t="shared" si="47"/>
        <v>0</v>
      </c>
      <c r="BI17" s="31">
        <f t="shared" si="48"/>
        <v>0</v>
      </c>
      <c r="BJ17" s="31">
        <f t="shared" si="49"/>
        <v>0</v>
      </c>
      <c r="BK17" s="31">
        <f t="shared" si="50"/>
        <v>1255.99</v>
      </c>
      <c r="BL17" s="31">
        <f t="shared" si="51"/>
        <v>3924.14</v>
      </c>
      <c r="BM17" s="6">
        <v>3.95E-2</v>
      </c>
      <c r="BN17" s="6">
        <v>3.95E-2</v>
      </c>
      <c r="BO17" s="6">
        <v>3.95E-2</v>
      </c>
      <c r="BP17" s="6">
        <v>3.95E-2</v>
      </c>
      <c r="BQ17" s="6">
        <v>3.95E-2</v>
      </c>
      <c r="BR17" s="6">
        <v>3.95E-2</v>
      </c>
      <c r="BS17" s="6">
        <v>3.95E-2</v>
      </c>
      <c r="BT17" s="6">
        <v>3.95E-2</v>
      </c>
      <c r="BU17" s="6">
        <v>3.95E-2</v>
      </c>
      <c r="BV17" s="6">
        <v>3.95E-2</v>
      </c>
      <c r="BW17" s="6">
        <v>3.95E-2</v>
      </c>
      <c r="BX17" s="6">
        <v>3.95E-2</v>
      </c>
      <c r="BY17" s="31">
        <v>0</v>
      </c>
      <c r="BZ17" s="31">
        <v>0</v>
      </c>
      <c r="CA17" s="31">
        <v>0</v>
      </c>
      <c r="CB17" s="31">
        <v>0</v>
      </c>
      <c r="CC17" s="31">
        <v>0</v>
      </c>
      <c r="CD17" s="31">
        <v>0</v>
      </c>
      <c r="CE17" s="31">
        <v>0</v>
      </c>
      <c r="CF17" s="31">
        <v>0</v>
      </c>
      <c r="CG17" s="31">
        <v>0</v>
      </c>
      <c r="CH17" s="31">
        <v>0</v>
      </c>
      <c r="CI17" s="31">
        <v>10335.75</v>
      </c>
      <c r="CJ17" s="31">
        <v>32292.44</v>
      </c>
      <c r="CK17" s="32">
        <f t="shared" si="52"/>
        <v>0</v>
      </c>
      <c r="CL17" s="32">
        <f t="shared" si="53"/>
        <v>0</v>
      </c>
      <c r="CM17" s="32">
        <f t="shared" si="54"/>
        <v>0</v>
      </c>
      <c r="CN17" s="32">
        <f t="shared" si="55"/>
        <v>0</v>
      </c>
      <c r="CO17" s="32">
        <f t="shared" si="56"/>
        <v>0</v>
      </c>
      <c r="CP17" s="32">
        <f t="shared" si="57"/>
        <v>0</v>
      </c>
      <c r="CQ17" s="32">
        <f t="shared" si="58"/>
        <v>0</v>
      </c>
      <c r="CR17" s="32">
        <f t="shared" si="59"/>
        <v>0</v>
      </c>
      <c r="CS17" s="32">
        <f t="shared" si="60"/>
        <v>0</v>
      </c>
      <c r="CT17" s="32">
        <f t="shared" si="61"/>
        <v>0</v>
      </c>
      <c r="CU17" s="32">
        <f t="shared" si="62"/>
        <v>523.33000000000004</v>
      </c>
      <c r="CV17" s="32">
        <f t="shared" si="63"/>
        <v>1635.06</v>
      </c>
      <c r="CW17" s="31">
        <f t="shared" si="148"/>
        <v>0</v>
      </c>
      <c r="CX17" s="31">
        <f t="shared" si="149"/>
        <v>0</v>
      </c>
      <c r="CY17" s="31">
        <f t="shared" si="150"/>
        <v>0</v>
      </c>
      <c r="CZ17" s="31">
        <f t="shared" si="151"/>
        <v>0</v>
      </c>
      <c r="DA17" s="31">
        <f t="shared" si="152"/>
        <v>0</v>
      </c>
      <c r="DB17" s="31">
        <f t="shared" si="153"/>
        <v>0</v>
      </c>
      <c r="DC17" s="31">
        <f t="shared" si="154"/>
        <v>0</v>
      </c>
      <c r="DD17" s="31">
        <f t="shared" si="155"/>
        <v>0</v>
      </c>
      <c r="DE17" s="31">
        <f t="shared" si="156"/>
        <v>0</v>
      </c>
      <c r="DF17" s="31">
        <f t="shared" si="157"/>
        <v>0</v>
      </c>
      <c r="DG17" s="31">
        <f t="shared" si="158"/>
        <v>4343.63</v>
      </c>
      <c r="DH17" s="31">
        <f t="shared" si="159"/>
        <v>13571.010000000002</v>
      </c>
      <c r="DI17" s="32">
        <f t="shared" si="64"/>
        <v>0</v>
      </c>
      <c r="DJ17" s="32">
        <f t="shared" si="65"/>
        <v>0</v>
      </c>
      <c r="DK17" s="32">
        <f t="shared" si="66"/>
        <v>0</v>
      </c>
      <c r="DL17" s="32">
        <f t="shared" si="67"/>
        <v>0</v>
      </c>
      <c r="DM17" s="32">
        <f t="shared" si="68"/>
        <v>0</v>
      </c>
      <c r="DN17" s="32">
        <f t="shared" si="69"/>
        <v>0</v>
      </c>
      <c r="DO17" s="32">
        <f t="shared" si="70"/>
        <v>0</v>
      </c>
      <c r="DP17" s="32">
        <f t="shared" si="71"/>
        <v>0</v>
      </c>
      <c r="DQ17" s="32">
        <f t="shared" si="72"/>
        <v>0</v>
      </c>
      <c r="DR17" s="32">
        <f t="shared" si="73"/>
        <v>0</v>
      </c>
      <c r="DS17" s="32">
        <f t="shared" si="74"/>
        <v>217.18</v>
      </c>
      <c r="DT17" s="32">
        <f t="shared" si="75"/>
        <v>678.55</v>
      </c>
      <c r="DU17" s="31">
        <f t="shared" ca="1" si="76"/>
        <v>0</v>
      </c>
      <c r="DV17" s="31">
        <f t="shared" ca="1" si="77"/>
        <v>0</v>
      </c>
      <c r="DW17" s="31">
        <f t="shared" ca="1" si="78"/>
        <v>0</v>
      </c>
      <c r="DX17" s="31">
        <f t="shared" ca="1" si="79"/>
        <v>0</v>
      </c>
      <c r="DY17" s="31">
        <f t="shared" ca="1" si="80"/>
        <v>0</v>
      </c>
      <c r="DZ17" s="31">
        <f t="shared" ca="1" si="81"/>
        <v>0</v>
      </c>
      <c r="EA17" s="31">
        <f t="shared" ca="1" si="82"/>
        <v>0</v>
      </c>
      <c r="EB17" s="31">
        <f t="shared" ca="1" si="83"/>
        <v>0</v>
      </c>
      <c r="EC17" s="31">
        <f t="shared" ca="1" si="84"/>
        <v>0</v>
      </c>
      <c r="ED17" s="31">
        <f t="shared" ca="1" si="85"/>
        <v>0</v>
      </c>
      <c r="EE17" s="31">
        <f t="shared" ca="1" si="86"/>
        <v>1202.76</v>
      </c>
      <c r="EF17" s="31">
        <f t="shared" ca="1" si="87"/>
        <v>3727.18</v>
      </c>
      <c r="EG17" s="32">
        <f t="shared" ca="1" si="88"/>
        <v>0</v>
      </c>
      <c r="EH17" s="32">
        <f t="shared" ca="1" si="89"/>
        <v>0</v>
      </c>
      <c r="EI17" s="32">
        <f t="shared" ca="1" si="90"/>
        <v>0</v>
      </c>
      <c r="EJ17" s="32">
        <f t="shared" ca="1" si="91"/>
        <v>0</v>
      </c>
      <c r="EK17" s="32">
        <f t="shared" ca="1" si="92"/>
        <v>0</v>
      </c>
      <c r="EL17" s="32">
        <f t="shared" ca="1" si="93"/>
        <v>0</v>
      </c>
      <c r="EM17" s="32">
        <f t="shared" ca="1" si="94"/>
        <v>0</v>
      </c>
      <c r="EN17" s="32">
        <f t="shared" ca="1" si="95"/>
        <v>0</v>
      </c>
      <c r="EO17" s="32">
        <f t="shared" ca="1" si="96"/>
        <v>0</v>
      </c>
      <c r="EP17" s="32">
        <f t="shared" ca="1" si="97"/>
        <v>0</v>
      </c>
      <c r="EQ17" s="32">
        <f t="shared" ca="1" si="98"/>
        <v>5763.5700000000006</v>
      </c>
      <c r="ER17" s="32">
        <f t="shared" ca="1" si="99"/>
        <v>17976.740000000002</v>
      </c>
    </row>
    <row r="18" spans="1:148" x14ac:dyDescent="0.25">
      <c r="A18" t="s">
        <v>440</v>
      </c>
      <c r="B18" s="1" t="s">
        <v>122</v>
      </c>
      <c r="C18" t="s">
        <v>122</v>
      </c>
      <c r="D18" t="s">
        <v>203</v>
      </c>
      <c r="E18" s="51">
        <v>3221.8518346999999</v>
      </c>
      <c r="F18" s="51">
        <v>3175.0815923</v>
      </c>
      <c r="G18" s="51">
        <v>3474.5426797</v>
      </c>
      <c r="H18" s="51">
        <v>2933.6018549</v>
      </c>
      <c r="I18" s="51">
        <v>3218.8514297000002</v>
      </c>
      <c r="J18" s="51">
        <v>4454.5938521999997</v>
      </c>
      <c r="K18" s="51">
        <v>2646.2428650000002</v>
      </c>
      <c r="L18" s="51">
        <v>1632.633826</v>
      </c>
      <c r="M18" s="51">
        <v>2156.2056984000001</v>
      </c>
      <c r="N18" s="51">
        <v>2432.9057972999999</v>
      </c>
      <c r="O18" s="51">
        <v>2506.5629815000002</v>
      </c>
      <c r="P18" s="51">
        <v>3579.4293087000001</v>
      </c>
      <c r="Q18" s="32">
        <v>166222.07999999999</v>
      </c>
      <c r="R18" s="32">
        <v>154979</v>
      </c>
      <c r="S18" s="32">
        <v>160147.74</v>
      </c>
      <c r="T18" s="32">
        <v>196094.52</v>
      </c>
      <c r="U18" s="32">
        <v>655221.09</v>
      </c>
      <c r="V18" s="32">
        <v>321727.71000000002</v>
      </c>
      <c r="W18" s="32">
        <v>154926.72</v>
      </c>
      <c r="X18" s="32">
        <v>87282.559999999998</v>
      </c>
      <c r="Y18" s="32">
        <v>72886.929999999993</v>
      </c>
      <c r="Z18" s="32">
        <v>87877.78</v>
      </c>
      <c r="AA18" s="32">
        <v>135604.62</v>
      </c>
      <c r="AB18" s="32">
        <v>290319.89</v>
      </c>
      <c r="AC18" s="2">
        <v>-1.17</v>
      </c>
      <c r="AD18" s="2">
        <v>-1.17</v>
      </c>
      <c r="AE18" s="2">
        <v>-1.17</v>
      </c>
      <c r="AF18" s="2">
        <v>-1.17</v>
      </c>
      <c r="AG18" s="2">
        <v>-1.17</v>
      </c>
      <c r="AH18" s="2">
        <v>-1.17</v>
      </c>
      <c r="AI18" s="2">
        <v>-1.17</v>
      </c>
      <c r="AJ18" s="2">
        <v>-1.17</v>
      </c>
      <c r="AK18" s="2">
        <v>-1.17</v>
      </c>
      <c r="AL18" s="2">
        <v>-1.17</v>
      </c>
      <c r="AM18" s="2">
        <v>-1.17</v>
      </c>
      <c r="AN18" s="2">
        <v>-1.17</v>
      </c>
      <c r="AO18" s="33">
        <v>-1944.8</v>
      </c>
      <c r="AP18" s="33">
        <v>-1813.25</v>
      </c>
      <c r="AQ18" s="33">
        <v>-1873.73</v>
      </c>
      <c r="AR18" s="33">
        <v>-2294.31</v>
      </c>
      <c r="AS18" s="33">
        <v>-7666.09</v>
      </c>
      <c r="AT18" s="33">
        <v>-3764.21</v>
      </c>
      <c r="AU18" s="33">
        <v>-1812.64</v>
      </c>
      <c r="AV18" s="33">
        <v>-1021.21</v>
      </c>
      <c r="AW18" s="33">
        <v>-852.78</v>
      </c>
      <c r="AX18" s="33">
        <v>-1028.17</v>
      </c>
      <c r="AY18" s="33">
        <v>-1586.57</v>
      </c>
      <c r="AZ18" s="33">
        <v>-3396.74</v>
      </c>
      <c r="BA18" s="31">
        <f t="shared" si="40"/>
        <v>-249.33</v>
      </c>
      <c r="BB18" s="31">
        <f t="shared" si="41"/>
        <v>-232.47</v>
      </c>
      <c r="BC18" s="31">
        <f t="shared" si="42"/>
        <v>-240.22</v>
      </c>
      <c r="BD18" s="31">
        <f t="shared" si="43"/>
        <v>-156.88</v>
      </c>
      <c r="BE18" s="31">
        <f t="shared" si="44"/>
        <v>-524.17999999999995</v>
      </c>
      <c r="BF18" s="31">
        <f t="shared" si="45"/>
        <v>-257.38</v>
      </c>
      <c r="BG18" s="31">
        <f t="shared" si="46"/>
        <v>588.72</v>
      </c>
      <c r="BH18" s="31">
        <f t="shared" si="47"/>
        <v>331.67</v>
      </c>
      <c r="BI18" s="31">
        <f t="shared" si="48"/>
        <v>276.97000000000003</v>
      </c>
      <c r="BJ18" s="31">
        <f t="shared" si="49"/>
        <v>421.81</v>
      </c>
      <c r="BK18" s="31">
        <f t="shared" si="50"/>
        <v>650.9</v>
      </c>
      <c r="BL18" s="31">
        <f t="shared" si="51"/>
        <v>1393.54</v>
      </c>
      <c r="BM18" s="6">
        <v>-4.3700000000000003E-2</v>
      </c>
      <c r="BN18" s="6">
        <v>-4.3700000000000003E-2</v>
      </c>
      <c r="BO18" s="6">
        <v>-4.3700000000000003E-2</v>
      </c>
      <c r="BP18" s="6">
        <v>-4.3700000000000003E-2</v>
      </c>
      <c r="BQ18" s="6">
        <v>-4.3700000000000003E-2</v>
      </c>
      <c r="BR18" s="6">
        <v>-4.3700000000000003E-2</v>
      </c>
      <c r="BS18" s="6">
        <v>-4.3700000000000003E-2</v>
      </c>
      <c r="BT18" s="6">
        <v>-4.3700000000000003E-2</v>
      </c>
      <c r="BU18" s="6">
        <v>-4.3700000000000003E-2</v>
      </c>
      <c r="BV18" s="6">
        <v>-4.3700000000000003E-2</v>
      </c>
      <c r="BW18" s="6">
        <v>-4.3700000000000003E-2</v>
      </c>
      <c r="BX18" s="6">
        <v>-4.3700000000000003E-2</v>
      </c>
      <c r="BY18" s="31">
        <v>-7263.9</v>
      </c>
      <c r="BZ18" s="31">
        <v>-6772.58</v>
      </c>
      <c r="CA18" s="31">
        <v>-6998.46</v>
      </c>
      <c r="CB18" s="31">
        <v>-8569.33</v>
      </c>
      <c r="CC18" s="31">
        <v>-28633.16</v>
      </c>
      <c r="CD18" s="31">
        <v>-14059.5</v>
      </c>
      <c r="CE18" s="31">
        <v>-6770.3</v>
      </c>
      <c r="CF18" s="31">
        <v>-3814.25</v>
      </c>
      <c r="CG18" s="31">
        <v>-3185.16</v>
      </c>
      <c r="CH18" s="31">
        <v>-3840.26</v>
      </c>
      <c r="CI18" s="31">
        <v>-5925.92</v>
      </c>
      <c r="CJ18" s="31">
        <v>-12686.98</v>
      </c>
      <c r="CK18" s="32">
        <f t="shared" si="52"/>
        <v>332.44</v>
      </c>
      <c r="CL18" s="32">
        <f t="shared" si="53"/>
        <v>309.95999999999998</v>
      </c>
      <c r="CM18" s="32">
        <f t="shared" si="54"/>
        <v>320.3</v>
      </c>
      <c r="CN18" s="32">
        <f t="shared" si="55"/>
        <v>392.19</v>
      </c>
      <c r="CO18" s="32">
        <f t="shared" si="56"/>
        <v>1310.44</v>
      </c>
      <c r="CP18" s="32">
        <f t="shared" si="57"/>
        <v>643.46</v>
      </c>
      <c r="CQ18" s="32">
        <f t="shared" si="58"/>
        <v>309.85000000000002</v>
      </c>
      <c r="CR18" s="32">
        <f t="shared" si="59"/>
        <v>174.57</v>
      </c>
      <c r="CS18" s="32">
        <f t="shared" si="60"/>
        <v>145.77000000000001</v>
      </c>
      <c r="CT18" s="32">
        <f t="shared" si="61"/>
        <v>175.76</v>
      </c>
      <c r="CU18" s="32">
        <f t="shared" si="62"/>
        <v>271.20999999999998</v>
      </c>
      <c r="CV18" s="32">
        <f t="shared" si="63"/>
        <v>580.64</v>
      </c>
      <c r="CW18" s="31">
        <f t="shared" si="148"/>
        <v>-4737.33</v>
      </c>
      <c r="CX18" s="31">
        <f t="shared" si="149"/>
        <v>-4416.8999999999996</v>
      </c>
      <c r="CY18" s="31">
        <f t="shared" si="150"/>
        <v>-4564.21</v>
      </c>
      <c r="CZ18" s="31">
        <f t="shared" si="151"/>
        <v>-5725.95</v>
      </c>
      <c r="DA18" s="31">
        <f t="shared" si="152"/>
        <v>-19132.45</v>
      </c>
      <c r="DB18" s="31">
        <f t="shared" si="153"/>
        <v>-9394.4500000000025</v>
      </c>
      <c r="DC18" s="31">
        <f t="shared" si="154"/>
        <v>-5236.53</v>
      </c>
      <c r="DD18" s="31">
        <f t="shared" si="155"/>
        <v>-2950.14</v>
      </c>
      <c r="DE18" s="31">
        <f t="shared" si="156"/>
        <v>-2463.58</v>
      </c>
      <c r="DF18" s="31">
        <f t="shared" si="157"/>
        <v>-3058.14</v>
      </c>
      <c r="DG18" s="31">
        <f t="shared" si="158"/>
        <v>-4719.04</v>
      </c>
      <c r="DH18" s="31">
        <f t="shared" si="159"/>
        <v>-10103.14</v>
      </c>
      <c r="DI18" s="32">
        <f t="shared" si="64"/>
        <v>-236.87</v>
      </c>
      <c r="DJ18" s="32">
        <f t="shared" si="65"/>
        <v>-220.85</v>
      </c>
      <c r="DK18" s="32">
        <f t="shared" si="66"/>
        <v>-228.21</v>
      </c>
      <c r="DL18" s="32">
        <f t="shared" si="67"/>
        <v>-286.3</v>
      </c>
      <c r="DM18" s="32">
        <f t="shared" si="68"/>
        <v>-956.62</v>
      </c>
      <c r="DN18" s="32">
        <f t="shared" si="69"/>
        <v>-469.72</v>
      </c>
      <c r="DO18" s="32">
        <f t="shared" si="70"/>
        <v>-261.83</v>
      </c>
      <c r="DP18" s="32">
        <f t="shared" si="71"/>
        <v>-147.51</v>
      </c>
      <c r="DQ18" s="32">
        <f t="shared" si="72"/>
        <v>-123.18</v>
      </c>
      <c r="DR18" s="32">
        <f t="shared" si="73"/>
        <v>-152.91</v>
      </c>
      <c r="DS18" s="32">
        <f t="shared" si="74"/>
        <v>-235.95</v>
      </c>
      <c r="DT18" s="32">
        <f t="shared" si="75"/>
        <v>-505.16</v>
      </c>
      <c r="DU18" s="31">
        <f t="shared" ca="1" si="76"/>
        <v>-1401.63</v>
      </c>
      <c r="DV18" s="31">
        <f t="shared" ca="1" si="77"/>
        <v>-1299.32</v>
      </c>
      <c r="DW18" s="31">
        <f t="shared" ca="1" si="78"/>
        <v>-1335.65</v>
      </c>
      <c r="DX18" s="31">
        <f t="shared" ca="1" si="79"/>
        <v>-1665.89</v>
      </c>
      <c r="DY18" s="31">
        <f t="shared" ca="1" si="80"/>
        <v>-5534.89</v>
      </c>
      <c r="DZ18" s="31">
        <f t="shared" ca="1" si="81"/>
        <v>-2701.8</v>
      </c>
      <c r="EA18" s="31">
        <f t="shared" ca="1" si="82"/>
        <v>-1496.32</v>
      </c>
      <c r="EB18" s="31">
        <f t="shared" ca="1" si="83"/>
        <v>-836.73</v>
      </c>
      <c r="EC18" s="31">
        <f t="shared" ca="1" si="84"/>
        <v>-693.5</v>
      </c>
      <c r="ED18" s="31">
        <f t="shared" ca="1" si="85"/>
        <v>-853.95</v>
      </c>
      <c r="EE18" s="31">
        <f t="shared" ca="1" si="86"/>
        <v>-1306.72</v>
      </c>
      <c r="EF18" s="31">
        <f t="shared" ca="1" si="87"/>
        <v>-2774.75</v>
      </c>
      <c r="EG18" s="32">
        <f t="shared" ca="1" si="88"/>
        <v>-6375.83</v>
      </c>
      <c r="EH18" s="32">
        <f t="shared" ca="1" si="89"/>
        <v>-5937.07</v>
      </c>
      <c r="EI18" s="32">
        <f t="shared" ca="1" si="90"/>
        <v>-6128.07</v>
      </c>
      <c r="EJ18" s="32">
        <f t="shared" ca="1" si="91"/>
        <v>-7678.14</v>
      </c>
      <c r="EK18" s="32">
        <f t="shared" ca="1" si="92"/>
        <v>-25623.96</v>
      </c>
      <c r="EL18" s="32">
        <f t="shared" ca="1" si="93"/>
        <v>-12565.970000000001</v>
      </c>
      <c r="EM18" s="32">
        <f t="shared" ca="1" si="94"/>
        <v>-6994.6799999999994</v>
      </c>
      <c r="EN18" s="32">
        <f t="shared" ca="1" si="95"/>
        <v>-3934.3799999999997</v>
      </c>
      <c r="EO18" s="32">
        <f t="shared" ca="1" si="96"/>
        <v>-3280.2599999999998</v>
      </c>
      <c r="EP18" s="32">
        <f t="shared" ca="1" si="97"/>
        <v>-4065</v>
      </c>
      <c r="EQ18" s="32">
        <f t="shared" ca="1" si="98"/>
        <v>-6261.71</v>
      </c>
      <c r="ER18" s="32">
        <f t="shared" ca="1" si="99"/>
        <v>-13383.05</v>
      </c>
    </row>
    <row r="19" spans="1:148" x14ac:dyDescent="0.25">
      <c r="A19" t="s">
        <v>441</v>
      </c>
      <c r="B19" s="1" t="s">
        <v>138</v>
      </c>
      <c r="C19" t="s">
        <v>138</v>
      </c>
      <c r="D19" t="s">
        <v>204</v>
      </c>
      <c r="E19" s="51">
        <v>9695.6898388000009</v>
      </c>
      <c r="F19" s="51">
        <v>8018.9380953999998</v>
      </c>
      <c r="G19" s="51">
        <v>8898.6438306</v>
      </c>
      <c r="H19" s="51">
        <v>6766.8117697999996</v>
      </c>
      <c r="I19" s="51">
        <v>9859.6472114999997</v>
      </c>
      <c r="J19" s="51">
        <v>10105.478777099999</v>
      </c>
      <c r="K19" s="51">
        <v>12266.2548733</v>
      </c>
      <c r="L19" s="51">
        <v>10246.1545073</v>
      </c>
      <c r="M19" s="51">
        <v>10116.199711900001</v>
      </c>
      <c r="N19" s="51">
        <v>7486.0318203999996</v>
      </c>
      <c r="O19" s="51">
        <v>8516.5031022999992</v>
      </c>
      <c r="P19" s="51">
        <v>9193.4340895000005</v>
      </c>
      <c r="Q19" s="32">
        <v>431237.95</v>
      </c>
      <c r="R19" s="32">
        <v>354256.81</v>
      </c>
      <c r="S19" s="32">
        <v>332309.17</v>
      </c>
      <c r="T19" s="32">
        <v>317591.17</v>
      </c>
      <c r="U19" s="32">
        <v>2080389.18</v>
      </c>
      <c r="V19" s="32">
        <v>682419.97</v>
      </c>
      <c r="W19" s="32">
        <v>522310.3</v>
      </c>
      <c r="X19" s="32">
        <v>395257.33</v>
      </c>
      <c r="Y19" s="32">
        <v>290511.92</v>
      </c>
      <c r="Z19" s="32">
        <v>237806.69</v>
      </c>
      <c r="AA19" s="32">
        <v>470351.06</v>
      </c>
      <c r="AB19" s="32">
        <v>609007.38</v>
      </c>
      <c r="AC19" s="2">
        <v>-1.9</v>
      </c>
      <c r="AD19" s="2">
        <v>-1.9</v>
      </c>
      <c r="AE19" s="2">
        <v>-1.9</v>
      </c>
      <c r="AF19" s="2">
        <v>-1.9</v>
      </c>
      <c r="AG19" s="2">
        <v>-1.9</v>
      </c>
      <c r="AH19" s="2">
        <v>-1.9</v>
      </c>
      <c r="AI19" s="2">
        <v>-1.9</v>
      </c>
      <c r="AJ19" s="2">
        <v>-1.9</v>
      </c>
      <c r="AK19" s="2">
        <v>-1.9</v>
      </c>
      <c r="AL19" s="2">
        <v>-1.9</v>
      </c>
      <c r="AM19" s="2">
        <v>-1.9</v>
      </c>
      <c r="AN19" s="2">
        <v>-1.9</v>
      </c>
      <c r="AO19" s="33">
        <v>-8193.52</v>
      </c>
      <c r="AP19" s="33">
        <v>-6730.88</v>
      </c>
      <c r="AQ19" s="33">
        <v>-6313.87</v>
      </c>
      <c r="AR19" s="33">
        <v>-6034.23</v>
      </c>
      <c r="AS19" s="33">
        <v>-39527.39</v>
      </c>
      <c r="AT19" s="33">
        <v>-12965.98</v>
      </c>
      <c r="AU19" s="33">
        <v>-9923.9</v>
      </c>
      <c r="AV19" s="33">
        <v>-7509.89</v>
      </c>
      <c r="AW19" s="33">
        <v>-5519.73</v>
      </c>
      <c r="AX19" s="33">
        <v>-4518.33</v>
      </c>
      <c r="AY19" s="33">
        <v>-8936.67</v>
      </c>
      <c r="AZ19" s="33">
        <v>-11571.14</v>
      </c>
      <c r="BA19" s="31">
        <f t="shared" ref="BA19" si="160">ROUND(Q19*BA$3,2)</f>
        <v>-646.86</v>
      </c>
      <c r="BB19" s="31">
        <f t="shared" ref="BB19" si="161">ROUND(R19*BB$3,2)</f>
        <v>-531.39</v>
      </c>
      <c r="BC19" s="31">
        <f t="shared" ref="BC19" si="162">ROUND(S19*BC$3,2)</f>
        <v>-498.46</v>
      </c>
      <c r="BD19" s="31">
        <f t="shared" ref="BD19" si="163">ROUND(T19*BD$3,2)</f>
        <v>-254.07</v>
      </c>
      <c r="BE19" s="31">
        <f t="shared" ref="BE19" si="164">ROUND(U19*BE$3,2)</f>
        <v>-1664.31</v>
      </c>
      <c r="BF19" s="31">
        <f t="shared" ref="BF19" si="165">ROUND(V19*BF$3,2)</f>
        <v>-545.94000000000005</v>
      </c>
      <c r="BG19" s="31">
        <f t="shared" ref="BG19" si="166">ROUND(W19*BG$3,2)</f>
        <v>1984.78</v>
      </c>
      <c r="BH19" s="31">
        <f t="shared" ref="BH19" si="167">ROUND(X19*BH$3,2)</f>
        <v>1501.98</v>
      </c>
      <c r="BI19" s="31">
        <f t="shared" ref="BI19" si="168">ROUND(Y19*BI$3,2)</f>
        <v>1103.95</v>
      </c>
      <c r="BJ19" s="31">
        <f t="shared" ref="BJ19" si="169">ROUND(Z19*BJ$3,2)</f>
        <v>1141.47</v>
      </c>
      <c r="BK19" s="31">
        <f t="shared" ref="BK19" si="170">ROUND(AA19*BK$3,2)</f>
        <v>2257.69</v>
      </c>
      <c r="BL19" s="31">
        <f t="shared" ref="BL19" si="171">ROUND(AB19*BL$3,2)</f>
        <v>2923.24</v>
      </c>
      <c r="BM19" s="6">
        <v>-7.4899999999999994E-2</v>
      </c>
      <c r="BN19" s="6">
        <v>-7.4899999999999994E-2</v>
      </c>
      <c r="BO19" s="6">
        <v>-7.4899999999999994E-2</v>
      </c>
      <c r="BP19" s="6">
        <v>-7.4899999999999994E-2</v>
      </c>
      <c r="BQ19" s="6">
        <v>-7.4899999999999994E-2</v>
      </c>
      <c r="BR19" s="6">
        <v>-7.4899999999999994E-2</v>
      </c>
      <c r="BS19" s="6">
        <v>-7.4899999999999994E-2</v>
      </c>
      <c r="BT19" s="6">
        <v>-7.4899999999999994E-2</v>
      </c>
      <c r="BU19" s="6">
        <v>-7.4899999999999994E-2</v>
      </c>
      <c r="BV19" s="6">
        <v>-7.4899999999999994E-2</v>
      </c>
      <c r="BW19" s="6">
        <v>-7.4899999999999994E-2</v>
      </c>
      <c r="BX19" s="6">
        <v>-7.4899999999999994E-2</v>
      </c>
      <c r="BY19" s="31">
        <v>-32299.72</v>
      </c>
      <c r="BZ19" s="31">
        <v>-26533.84</v>
      </c>
      <c r="CA19" s="31">
        <v>-24889.96</v>
      </c>
      <c r="CB19" s="31">
        <v>-23787.58</v>
      </c>
      <c r="CC19" s="31">
        <v>-155821.15</v>
      </c>
      <c r="CD19" s="31">
        <v>-51113.26</v>
      </c>
      <c r="CE19" s="31">
        <v>-39121.040000000001</v>
      </c>
      <c r="CF19" s="31">
        <v>-29604.77</v>
      </c>
      <c r="CG19" s="31">
        <v>-21759.34</v>
      </c>
      <c r="CH19" s="31">
        <v>-17811.72</v>
      </c>
      <c r="CI19" s="31">
        <v>-35229.29</v>
      </c>
      <c r="CJ19" s="31">
        <v>-45614.65</v>
      </c>
      <c r="CK19" s="32">
        <f t="shared" ref="CK19" si="172">ROUND(Q19*$CV$3,2)</f>
        <v>862.48</v>
      </c>
      <c r="CL19" s="32">
        <f t="shared" ref="CL19" si="173">ROUND(R19*$CV$3,2)</f>
        <v>708.51</v>
      </c>
      <c r="CM19" s="32">
        <f t="shared" ref="CM19" si="174">ROUND(S19*$CV$3,2)</f>
        <v>664.62</v>
      </c>
      <c r="CN19" s="32">
        <f t="shared" ref="CN19" si="175">ROUND(T19*$CV$3,2)</f>
        <v>635.17999999999995</v>
      </c>
      <c r="CO19" s="32">
        <f t="shared" ref="CO19" si="176">ROUND(U19*$CV$3,2)</f>
        <v>4160.78</v>
      </c>
      <c r="CP19" s="32">
        <f t="shared" ref="CP19" si="177">ROUND(V19*$CV$3,2)</f>
        <v>1364.84</v>
      </c>
      <c r="CQ19" s="32">
        <f t="shared" ref="CQ19" si="178">ROUND(W19*$CV$3,2)</f>
        <v>1044.6199999999999</v>
      </c>
      <c r="CR19" s="32">
        <f t="shared" ref="CR19" si="179">ROUND(X19*$CV$3,2)</f>
        <v>790.51</v>
      </c>
      <c r="CS19" s="32">
        <f t="shared" ref="CS19" si="180">ROUND(Y19*$CV$3,2)</f>
        <v>581.02</v>
      </c>
      <c r="CT19" s="32">
        <f t="shared" ref="CT19" si="181">ROUND(Z19*$CV$3,2)</f>
        <v>475.61</v>
      </c>
      <c r="CU19" s="32">
        <f t="shared" ref="CU19" si="182">ROUND(AA19*$CV$3,2)</f>
        <v>940.7</v>
      </c>
      <c r="CV19" s="32">
        <f t="shared" ref="CV19" si="183">ROUND(AB19*$CV$3,2)</f>
        <v>1218.01</v>
      </c>
      <c r="CW19" s="31">
        <f t="shared" si="148"/>
        <v>-22596.86</v>
      </c>
      <c r="CX19" s="31">
        <f t="shared" si="149"/>
        <v>-18563.060000000001</v>
      </c>
      <c r="CY19" s="31">
        <f t="shared" si="150"/>
        <v>-17413.010000000002</v>
      </c>
      <c r="CZ19" s="31">
        <f t="shared" si="151"/>
        <v>-16864.100000000002</v>
      </c>
      <c r="DA19" s="31">
        <f t="shared" si="152"/>
        <v>-110468.67</v>
      </c>
      <c r="DB19" s="31">
        <f t="shared" si="153"/>
        <v>-36236.5</v>
      </c>
      <c r="DC19" s="31">
        <f t="shared" si="154"/>
        <v>-30137.299999999996</v>
      </c>
      <c r="DD19" s="31">
        <f t="shared" si="155"/>
        <v>-22806.350000000002</v>
      </c>
      <c r="DE19" s="31">
        <f t="shared" si="156"/>
        <v>-16762.54</v>
      </c>
      <c r="DF19" s="31">
        <f t="shared" si="157"/>
        <v>-13959.25</v>
      </c>
      <c r="DG19" s="31">
        <f t="shared" si="158"/>
        <v>-27609.610000000004</v>
      </c>
      <c r="DH19" s="31">
        <f t="shared" si="159"/>
        <v>-35748.74</v>
      </c>
      <c r="DI19" s="32">
        <f t="shared" si="64"/>
        <v>-1129.8399999999999</v>
      </c>
      <c r="DJ19" s="32">
        <f t="shared" si="65"/>
        <v>-928.15</v>
      </c>
      <c r="DK19" s="32">
        <f t="shared" si="66"/>
        <v>-870.65</v>
      </c>
      <c r="DL19" s="32">
        <f t="shared" si="67"/>
        <v>-843.21</v>
      </c>
      <c r="DM19" s="32">
        <f t="shared" si="68"/>
        <v>-5523.43</v>
      </c>
      <c r="DN19" s="32">
        <f t="shared" si="69"/>
        <v>-1811.83</v>
      </c>
      <c r="DO19" s="32">
        <f t="shared" si="70"/>
        <v>-1506.87</v>
      </c>
      <c r="DP19" s="32">
        <f t="shared" si="71"/>
        <v>-1140.32</v>
      </c>
      <c r="DQ19" s="32">
        <f t="shared" si="72"/>
        <v>-838.13</v>
      </c>
      <c r="DR19" s="32">
        <f t="shared" si="73"/>
        <v>-697.96</v>
      </c>
      <c r="DS19" s="32">
        <f t="shared" si="74"/>
        <v>-1380.48</v>
      </c>
      <c r="DT19" s="32">
        <f t="shared" si="75"/>
        <v>-1787.44</v>
      </c>
      <c r="DU19" s="31">
        <f t="shared" ca="1" si="76"/>
        <v>-6685.71</v>
      </c>
      <c r="DV19" s="31">
        <f t="shared" ca="1" si="77"/>
        <v>-5460.7</v>
      </c>
      <c r="DW19" s="31">
        <f t="shared" ca="1" si="78"/>
        <v>-5095.67</v>
      </c>
      <c r="DX19" s="31">
        <f t="shared" ca="1" si="79"/>
        <v>-4906.3999999999996</v>
      </c>
      <c r="DY19" s="31">
        <f t="shared" ca="1" si="80"/>
        <v>-31957.87</v>
      </c>
      <c r="DZ19" s="31">
        <f t="shared" ca="1" si="81"/>
        <v>-10421.43</v>
      </c>
      <c r="EA19" s="31">
        <f t="shared" ca="1" si="82"/>
        <v>-8611.6</v>
      </c>
      <c r="EB19" s="31">
        <f t="shared" ca="1" si="83"/>
        <v>-6468.39</v>
      </c>
      <c r="EC19" s="31">
        <f t="shared" ca="1" si="84"/>
        <v>-4718.6400000000003</v>
      </c>
      <c r="ED19" s="31">
        <f t="shared" ca="1" si="85"/>
        <v>-3897.96</v>
      </c>
      <c r="EE19" s="31">
        <f t="shared" ca="1" si="86"/>
        <v>-7645.19</v>
      </c>
      <c r="EF19" s="31">
        <f t="shared" ca="1" si="87"/>
        <v>-9818.1299999999992</v>
      </c>
      <c r="EG19" s="32">
        <f t="shared" ca="1" si="88"/>
        <v>-30412.41</v>
      </c>
      <c r="EH19" s="32">
        <f t="shared" ca="1" si="89"/>
        <v>-24951.910000000003</v>
      </c>
      <c r="EI19" s="32">
        <f t="shared" ca="1" si="90"/>
        <v>-23379.33</v>
      </c>
      <c r="EJ19" s="32">
        <f t="shared" ca="1" si="91"/>
        <v>-22613.71</v>
      </c>
      <c r="EK19" s="32">
        <f t="shared" ca="1" si="92"/>
        <v>-147949.97</v>
      </c>
      <c r="EL19" s="32">
        <f t="shared" ca="1" si="93"/>
        <v>-48469.760000000002</v>
      </c>
      <c r="EM19" s="32">
        <f t="shared" ca="1" si="94"/>
        <v>-40255.769999999997</v>
      </c>
      <c r="EN19" s="32">
        <f t="shared" ca="1" si="95"/>
        <v>-30415.06</v>
      </c>
      <c r="EO19" s="32">
        <f t="shared" ca="1" si="96"/>
        <v>-22319.31</v>
      </c>
      <c r="EP19" s="32">
        <f t="shared" ca="1" si="97"/>
        <v>-18555.169999999998</v>
      </c>
      <c r="EQ19" s="32">
        <f t="shared" ca="1" si="98"/>
        <v>-36635.280000000006</v>
      </c>
      <c r="ER19" s="32">
        <f t="shared" ca="1" si="99"/>
        <v>-47354.31</v>
      </c>
    </row>
    <row r="20" spans="1:148" x14ac:dyDescent="0.25">
      <c r="A20" t="s">
        <v>441</v>
      </c>
      <c r="B20" s="1" t="s">
        <v>139</v>
      </c>
      <c r="C20" t="s">
        <v>139</v>
      </c>
      <c r="D20" t="s">
        <v>205</v>
      </c>
      <c r="E20" s="51">
        <v>7261.6135611999998</v>
      </c>
      <c r="F20" s="51">
        <v>5872.4201045999998</v>
      </c>
      <c r="G20" s="51">
        <v>2167.6329694000001</v>
      </c>
      <c r="H20" s="51">
        <v>4212.3483302000004</v>
      </c>
      <c r="I20" s="51">
        <v>8484.2901884999992</v>
      </c>
      <c r="J20" s="51">
        <v>14600.5422229</v>
      </c>
      <c r="K20" s="51">
        <v>9367.4505267000004</v>
      </c>
      <c r="L20" s="51">
        <v>2456.9348927000001</v>
      </c>
      <c r="M20" s="51">
        <v>972.66068810000002</v>
      </c>
      <c r="N20" s="51">
        <v>190.21327959999999</v>
      </c>
      <c r="O20" s="51">
        <v>17455.840697700001</v>
      </c>
      <c r="P20" s="51">
        <v>15443.8832105</v>
      </c>
      <c r="Q20" s="32">
        <v>378212.75</v>
      </c>
      <c r="R20" s="32">
        <v>285547.71000000002</v>
      </c>
      <c r="S20" s="32">
        <v>175903.65</v>
      </c>
      <c r="T20" s="32">
        <v>296227.99</v>
      </c>
      <c r="U20" s="32">
        <v>2874643.66</v>
      </c>
      <c r="V20" s="32">
        <v>1225617.44</v>
      </c>
      <c r="W20" s="32">
        <v>595953.07999999996</v>
      </c>
      <c r="X20" s="32">
        <v>156202.19</v>
      </c>
      <c r="Y20" s="32">
        <v>43107.75</v>
      </c>
      <c r="Z20" s="32">
        <v>21494.83</v>
      </c>
      <c r="AA20" s="32">
        <v>949685.15</v>
      </c>
      <c r="AB20" s="32">
        <v>1089464.8400000001</v>
      </c>
      <c r="AC20" s="2">
        <v>-1.9</v>
      </c>
      <c r="AD20" s="2">
        <v>-1.9</v>
      </c>
      <c r="AE20" s="2">
        <v>-1.9</v>
      </c>
      <c r="AF20" s="2">
        <v>-1.9</v>
      </c>
      <c r="AG20" s="2">
        <v>-1.9</v>
      </c>
      <c r="AH20" s="2">
        <v>-1.9</v>
      </c>
      <c r="AI20" s="2">
        <v>-1.9</v>
      </c>
      <c r="AJ20" s="2">
        <v>-1.9</v>
      </c>
      <c r="AK20" s="2">
        <v>-1.9</v>
      </c>
      <c r="AL20" s="2">
        <v>-1.9</v>
      </c>
      <c r="AM20" s="2">
        <v>-1.9</v>
      </c>
      <c r="AN20" s="2">
        <v>-1.9</v>
      </c>
      <c r="AO20" s="33">
        <v>-7186.04</v>
      </c>
      <c r="AP20" s="33">
        <v>-5425.41</v>
      </c>
      <c r="AQ20" s="33">
        <v>-3342.17</v>
      </c>
      <c r="AR20" s="33">
        <v>-5628.33</v>
      </c>
      <c r="AS20" s="33">
        <v>-54618.23</v>
      </c>
      <c r="AT20" s="33">
        <v>-23286.73</v>
      </c>
      <c r="AU20" s="33">
        <v>-11323.11</v>
      </c>
      <c r="AV20" s="33">
        <v>-2967.84</v>
      </c>
      <c r="AW20" s="33">
        <v>-819.05</v>
      </c>
      <c r="AX20" s="33">
        <v>-408.4</v>
      </c>
      <c r="AY20" s="33">
        <v>-18044.02</v>
      </c>
      <c r="AZ20" s="33">
        <v>-20699.830000000002</v>
      </c>
      <c r="BA20" s="31">
        <f t="shared" si="40"/>
        <v>-567.32000000000005</v>
      </c>
      <c r="BB20" s="31">
        <f t="shared" si="41"/>
        <v>-428.32</v>
      </c>
      <c r="BC20" s="31">
        <f t="shared" si="42"/>
        <v>-263.86</v>
      </c>
      <c r="BD20" s="31">
        <f t="shared" si="43"/>
        <v>-236.98</v>
      </c>
      <c r="BE20" s="31">
        <f t="shared" si="44"/>
        <v>-2299.71</v>
      </c>
      <c r="BF20" s="31">
        <f t="shared" si="45"/>
        <v>-980.49</v>
      </c>
      <c r="BG20" s="31">
        <f t="shared" si="46"/>
        <v>2264.62</v>
      </c>
      <c r="BH20" s="31">
        <f t="shared" si="47"/>
        <v>593.57000000000005</v>
      </c>
      <c r="BI20" s="31">
        <f t="shared" si="48"/>
        <v>163.81</v>
      </c>
      <c r="BJ20" s="31">
        <f t="shared" si="49"/>
        <v>103.18</v>
      </c>
      <c r="BK20" s="31">
        <f t="shared" si="50"/>
        <v>4558.49</v>
      </c>
      <c r="BL20" s="31">
        <f t="shared" si="51"/>
        <v>5229.43</v>
      </c>
      <c r="BM20" s="6">
        <v>-8.6800000000000002E-2</v>
      </c>
      <c r="BN20" s="6">
        <v>-8.6800000000000002E-2</v>
      </c>
      <c r="BO20" s="6">
        <v>-8.6800000000000002E-2</v>
      </c>
      <c r="BP20" s="6">
        <v>-8.6800000000000002E-2</v>
      </c>
      <c r="BQ20" s="6">
        <v>-8.6800000000000002E-2</v>
      </c>
      <c r="BR20" s="6">
        <v>-8.6800000000000002E-2</v>
      </c>
      <c r="BS20" s="6">
        <v>-8.6800000000000002E-2</v>
      </c>
      <c r="BT20" s="6">
        <v>-8.6800000000000002E-2</v>
      </c>
      <c r="BU20" s="6">
        <v>-8.6800000000000002E-2</v>
      </c>
      <c r="BV20" s="6">
        <v>-8.6800000000000002E-2</v>
      </c>
      <c r="BW20" s="6">
        <v>-8.6800000000000002E-2</v>
      </c>
      <c r="BX20" s="6">
        <v>-8.6800000000000002E-2</v>
      </c>
      <c r="BY20" s="31">
        <v>-32828.870000000003</v>
      </c>
      <c r="BZ20" s="31">
        <v>-24785.54</v>
      </c>
      <c r="CA20" s="31">
        <v>-15268.44</v>
      </c>
      <c r="CB20" s="31">
        <v>-25712.59</v>
      </c>
      <c r="CC20" s="31">
        <v>-249519.07</v>
      </c>
      <c r="CD20" s="31">
        <v>-106383.59</v>
      </c>
      <c r="CE20" s="31">
        <v>-51728.73</v>
      </c>
      <c r="CF20" s="31">
        <v>-13558.35</v>
      </c>
      <c r="CG20" s="31">
        <v>-3741.75</v>
      </c>
      <c r="CH20" s="31">
        <v>-1865.75</v>
      </c>
      <c r="CI20" s="31">
        <v>-82432.67</v>
      </c>
      <c r="CJ20" s="31">
        <v>-94565.55</v>
      </c>
      <c r="CK20" s="32">
        <f t="shared" si="52"/>
        <v>756.43</v>
      </c>
      <c r="CL20" s="32">
        <f t="shared" si="53"/>
        <v>571.1</v>
      </c>
      <c r="CM20" s="32">
        <f t="shared" si="54"/>
        <v>351.81</v>
      </c>
      <c r="CN20" s="32">
        <f t="shared" si="55"/>
        <v>592.46</v>
      </c>
      <c r="CO20" s="32">
        <f t="shared" si="56"/>
        <v>5749.29</v>
      </c>
      <c r="CP20" s="32">
        <f t="shared" si="57"/>
        <v>2451.23</v>
      </c>
      <c r="CQ20" s="32">
        <f t="shared" si="58"/>
        <v>1191.9100000000001</v>
      </c>
      <c r="CR20" s="32">
        <f t="shared" si="59"/>
        <v>312.39999999999998</v>
      </c>
      <c r="CS20" s="32">
        <f t="shared" si="60"/>
        <v>86.22</v>
      </c>
      <c r="CT20" s="32">
        <f t="shared" si="61"/>
        <v>42.99</v>
      </c>
      <c r="CU20" s="32">
        <f t="shared" si="62"/>
        <v>1899.37</v>
      </c>
      <c r="CV20" s="32">
        <f t="shared" si="63"/>
        <v>2178.9299999999998</v>
      </c>
      <c r="CW20" s="31">
        <f t="shared" si="148"/>
        <v>-24319.08</v>
      </c>
      <c r="CX20" s="31">
        <f t="shared" si="149"/>
        <v>-18360.710000000003</v>
      </c>
      <c r="CY20" s="31">
        <f t="shared" si="150"/>
        <v>-11310.6</v>
      </c>
      <c r="CZ20" s="31">
        <f t="shared" si="151"/>
        <v>-19254.820000000003</v>
      </c>
      <c r="DA20" s="31">
        <f t="shared" si="152"/>
        <v>-186851.84</v>
      </c>
      <c r="DB20" s="31">
        <f t="shared" si="153"/>
        <v>-79665.14</v>
      </c>
      <c r="DC20" s="31">
        <f t="shared" si="154"/>
        <v>-41478.33</v>
      </c>
      <c r="DD20" s="31">
        <f t="shared" si="155"/>
        <v>-10871.68</v>
      </c>
      <c r="DE20" s="31">
        <f t="shared" si="156"/>
        <v>-3000.2900000000004</v>
      </c>
      <c r="DF20" s="31">
        <f t="shared" si="157"/>
        <v>-1517.5400000000002</v>
      </c>
      <c r="DG20" s="31">
        <f t="shared" si="158"/>
        <v>-67047.77</v>
      </c>
      <c r="DH20" s="31">
        <f t="shared" si="159"/>
        <v>-76916.22</v>
      </c>
      <c r="DI20" s="32">
        <f t="shared" si="64"/>
        <v>-1215.95</v>
      </c>
      <c r="DJ20" s="32">
        <f t="shared" si="65"/>
        <v>-918.04</v>
      </c>
      <c r="DK20" s="32">
        <f t="shared" si="66"/>
        <v>-565.53</v>
      </c>
      <c r="DL20" s="32">
        <f t="shared" si="67"/>
        <v>-962.74</v>
      </c>
      <c r="DM20" s="32">
        <f t="shared" si="68"/>
        <v>-9342.59</v>
      </c>
      <c r="DN20" s="32">
        <f t="shared" si="69"/>
        <v>-3983.26</v>
      </c>
      <c r="DO20" s="32">
        <f t="shared" si="70"/>
        <v>-2073.92</v>
      </c>
      <c r="DP20" s="32">
        <f t="shared" si="71"/>
        <v>-543.58000000000004</v>
      </c>
      <c r="DQ20" s="32">
        <f t="shared" si="72"/>
        <v>-150.01</v>
      </c>
      <c r="DR20" s="32">
        <f t="shared" si="73"/>
        <v>-75.88</v>
      </c>
      <c r="DS20" s="32">
        <f t="shared" si="74"/>
        <v>-3352.39</v>
      </c>
      <c r="DT20" s="32">
        <f t="shared" si="75"/>
        <v>-3845.81</v>
      </c>
      <c r="DU20" s="31">
        <f t="shared" ca="1" si="76"/>
        <v>-7195.26</v>
      </c>
      <c r="DV20" s="31">
        <f t="shared" ca="1" si="77"/>
        <v>-5401.17</v>
      </c>
      <c r="DW20" s="31">
        <f t="shared" ca="1" si="78"/>
        <v>-3309.89</v>
      </c>
      <c r="DX20" s="31">
        <f t="shared" ca="1" si="79"/>
        <v>-5601.95</v>
      </c>
      <c r="DY20" s="31">
        <f t="shared" ca="1" si="80"/>
        <v>-54055.02</v>
      </c>
      <c r="DZ20" s="31">
        <f t="shared" ca="1" si="81"/>
        <v>-22911.279999999999</v>
      </c>
      <c r="EA20" s="31">
        <f t="shared" ca="1" si="82"/>
        <v>-11852.25</v>
      </c>
      <c r="EB20" s="31">
        <f t="shared" ca="1" si="83"/>
        <v>-3083.45</v>
      </c>
      <c r="EC20" s="31">
        <f t="shared" ca="1" si="84"/>
        <v>-844.58</v>
      </c>
      <c r="ED20" s="31">
        <f t="shared" ca="1" si="85"/>
        <v>-423.76</v>
      </c>
      <c r="EE20" s="31">
        <f t="shared" ca="1" si="86"/>
        <v>-18565.73</v>
      </c>
      <c r="EF20" s="31">
        <f t="shared" ca="1" si="87"/>
        <v>-21124.49</v>
      </c>
      <c r="EG20" s="32">
        <f t="shared" ca="1" si="88"/>
        <v>-32730.29</v>
      </c>
      <c r="EH20" s="32">
        <f t="shared" ca="1" si="89"/>
        <v>-24679.920000000006</v>
      </c>
      <c r="EI20" s="32">
        <f t="shared" ca="1" si="90"/>
        <v>-15186.02</v>
      </c>
      <c r="EJ20" s="32">
        <f t="shared" ca="1" si="91"/>
        <v>-25819.510000000006</v>
      </c>
      <c r="EK20" s="32">
        <f t="shared" ca="1" si="92"/>
        <v>-250249.44999999998</v>
      </c>
      <c r="EL20" s="32">
        <f t="shared" ca="1" si="93"/>
        <v>-106559.67999999999</v>
      </c>
      <c r="EM20" s="32">
        <f t="shared" ca="1" si="94"/>
        <v>-55404.5</v>
      </c>
      <c r="EN20" s="32">
        <f t="shared" ca="1" si="95"/>
        <v>-14498.71</v>
      </c>
      <c r="EO20" s="32">
        <f t="shared" ca="1" si="96"/>
        <v>-3994.88</v>
      </c>
      <c r="EP20" s="32">
        <f t="shared" ca="1" si="97"/>
        <v>-2017.18</v>
      </c>
      <c r="EQ20" s="32">
        <f t="shared" ca="1" si="98"/>
        <v>-88965.89</v>
      </c>
      <c r="ER20" s="32">
        <f t="shared" ca="1" si="99"/>
        <v>-101886.52</v>
      </c>
    </row>
    <row r="21" spans="1:148" x14ac:dyDescent="0.25">
      <c r="A21" t="s">
        <v>440</v>
      </c>
      <c r="B21" s="1" t="s">
        <v>123</v>
      </c>
      <c r="C21" t="s">
        <v>123</v>
      </c>
      <c r="D21" t="s">
        <v>206</v>
      </c>
      <c r="E21" s="51">
        <v>25970.399552999999</v>
      </c>
      <c r="F21" s="51">
        <v>24731.080619</v>
      </c>
      <c r="G21" s="51">
        <v>25584.146337999999</v>
      </c>
      <c r="H21" s="51">
        <v>25696.672497</v>
      </c>
      <c r="I21" s="51">
        <v>24656.844858100001</v>
      </c>
      <c r="J21" s="51">
        <v>23236.060141999998</v>
      </c>
      <c r="K21" s="51">
        <v>24895.697985999999</v>
      </c>
      <c r="L21" s="51">
        <v>25510.32862</v>
      </c>
      <c r="M21" s="51">
        <v>21970.6044186</v>
      </c>
      <c r="N21" s="51">
        <v>26463.617065999999</v>
      </c>
      <c r="O21" s="51">
        <v>34791.510109000003</v>
      </c>
      <c r="P21" s="51">
        <v>37618.181551000001</v>
      </c>
      <c r="Q21" s="32">
        <v>1171477.96</v>
      </c>
      <c r="R21" s="32">
        <v>1124305.58</v>
      </c>
      <c r="S21" s="32">
        <v>975396.3</v>
      </c>
      <c r="T21" s="32">
        <v>1328764.69</v>
      </c>
      <c r="U21" s="32">
        <v>3999680.61</v>
      </c>
      <c r="V21" s="32">
        <v>1533578.28</v>
      </c>
      <c r="W21" s="32">
        <v>1050304.1299999999</v>
      </c>
      <c r="X21" s="32">
        <v>1052647.3400000001</v>
      </c>
      <c r="Y21" s="32">
        <v>621590.03</v>
      </c>
      <c r="Z21" s="32">
        <v>860868.81</v>
      </c>
      <c r="AA21" s="32">
        <v>2014813.98</v>
      </c>
      <c r="AB21" s="32">
        <v>2548898.9300000002</v>
      </c>
      <c r="AC21" s="2">
        <v>2</v>
      </c>
      <c r="AD21" s="2">
        <v>2</v>
      </c>
      <c r="AE21" s="2">
        <v>2</v>
      </c>
      <c r="AF21" s="2">
        <v>2</v>
      </c>
      <c r="AG21" s="2">
        <v>2</v>
      </c>
      <c r="AH21" s="2">
        <v>2</v>
      </c>
      <c r="AI21" s="2">
        <v>2</v>
      </c>
      <c r="AJ21" s="2">
        <v>2</v>
      </c>
      <c r="AK21" s="2">
        <v>2</v>
      </c>
      <c r="AL21" s="2">
        <v>2</v>
      </c>
      <c r="AM21" s="2">
        <v>2</v>
      </c>
      <c r="AN21" s="2">
        <v>2</v>
      </c>
      <c r="AO21" s="33">
        <v>23429.56</v>
      </c>
      <c r="AP21" s="33">
        <v>22486.11</v>
      </c>
      <c r="AQ21" s="33">
        <v>19507.93</v>
      </c>
      <c r="AR21" s="33">
        <v>26575.29</v>
      </c>
      <c r="AS21" s="33">
        <v>79993.61</v>
      </c>
      <c r="AT21" s="33">
        <v>30671.57</v>
      </c>
      <c r="AU21" s="33">
        <v>21006.080000000002</v>
      </c>
      <c r="AV21" s="33">
        <v>21052.95</v>
      </c>
      <c r="AW21" s="33">
        <v>12431.8</v>
      </c>
      <c r="AX21" s="33">
        <v>17217.38</v>
      </c>
      <c r="AY21" s="33">
        <v>40296.28</v>
      </c>
      <c r="AZ21" s="33">
        <v>50977.98</v>
      </c>
      <c r="BA21" s="31">
        <f t="shared" si="40"/>
        <v>-1757.22</v>
      </c>
      <c r="BB21" s="31">
        <f t="shared" si="41"/>
        <v>-1686.46</v>
      </c>
      <c r="BC21" s="31">
        <f t="shared" si="42"/>
        <v>-1463.09</v>
      </c>
      <c r="BD21" s="31">
        <f t="shared" si="43"/>
        <v>-1063.01</v>
      </c>
      <c r="BE21" s="31">
        <f t="shared" si="44"/>
        <v>-3199.74</v>
      </c>
      <c r="BF21" s="31">
        <f t="shared" si="45"/>
        <v>-1226.8599999999999</v>
      </c>
      <c r="BG21" s="31">
        <f t="shared" si="46"/>
        <v>3991.16</v>
      </c>
      <c r="BH21" s="31">
        <f t="shared" si="47"/>
        <v>4000.06</v>
      </c>
      <c r="BI21" s="31">
        <f t="shared" si="48"/>
        <v>2362.04</v>
      </c>
      <c r="BJ21" s="31">
        <f t="shared" si="49"/>
        <v>4132.17</v>
      </c>
      <c r="BK21" s="31">
        <f t="shared" si="50"/>
        <v>9671.11</v>
      </c>
      <c r="BL21" s="31">
        <f t="shared" si="51"/>
        <v>12234.71</v>
      </c>
      <c r="BM21" s="6">
        <v>-3.1899999999999998E-2</v>
      </c>
      <c r="BN21" s="6">
        <v>-3.1899999999999998E-2</v>
      </c>
      <c r="BO21" s="6">
        <v>-3.1899999999999998E-2</v>
      </c>
      <c r="BP21" s="6">
        <v>-3.1899999999999998E-2</v>
      </c>
      <c r="BQ21" s="6">
        <v>-3.1899999999999998E-2</v>
      </c>
      <c r="BR21" s="6">
        <v>-3.1899999999999998E-2</v>
      </c>
      <c r="BS21" s="6">
        <v>-3.1899999999999998E-2</v>
      </c>
      <c r="BT21" s="6">
        <v>-3.1899999999999998E-2</v>
      </c>
      <c r="BU21" s="6">
        <v>-3.1899999999999998E-2</v>
      </c>
      <c r="BV21" s="6">
        <v>-3.1899999999999998E-2</v>
      </c>
      <c r="BW21" s="6">
        <v>-3.1899999999999998E-2</v>
      </c>
      <c r="BX21" s="6">
        <v>-3.1899999999999998E-2</v>
      </c>
      <c r="BY21" s="31">
        <v>-37370.15</v>
      </c>
      <c r="BZ21" s="31">
        <v>-35865.35</v>
      </c>
      <c r="CA21" s="31">
        <v>-31115.14</v>
      </c>
      <c r="CB21" s="31">
        <v>-42387.59</v>
      </c>
      <c r="CC21" s="31">
        <v>-127589.81</v>
      </c>
      <c r="CD21" s="31">
        <v>-48921.15</v>
      </c>
      <c r="CE21" s="31">
        <v>-33504.699999999997</v>
      </c>
      <c r="CF21" s="31">
        <v>-33579.449999999997</v>
      </c>
      <c r="CG21" s="31">
        <v>-19828.72</v>
      </c>
      <c r="CH21" s="31">
        <v>-27461.72</v>
      </c>
      <c r="CI21" s="31">
        <v>-64272.57</v>
      </c>
      <c r="CJ21" s="31">
        <v>-81309.88</v>
      </c>
      <c r="CK21" s="32">
        <f t="shared" si="52"/>
        <v>2342.96</v>
      </c>
      <c r="CL21" s="32">
        <f t="shared" si="53"/>
        <v>2248.61</v>
      </c>
      <c r="CM21" s="32">
        <f t="shared" si="54"/>
        <v>1950.79</v>
      </c>
      <c r="CN21" s="32">
        <f t="shared" si="55"/>
        <v>2657.53</v>
      </c>
      <c r="CO21" s="32">
        <f t="shared" si="56"/>
        <v>7999.36</v>
      </c>
      <c r="CP21" s="32">
        <f t="shared" si="57"/>
        <v>3067.16</v>
      </c>
      <c r="CQ21" s="32">
        <f t="shared" si="58"/>
        <v>2100.61</v>
      </c>
      <c r="CR21" s="32">
        <f t="shared" si="59"/>
        <v>2105.29</v>
      </c>
      <c r="CS21" s="32">
        <f t="shared" si="60"/>
        <v>1243.18</v>
      </c>
      <c r="CT21" s="32">
        <f t="shared" si="61"/>
        <v>1721.74</v>
      </c>
      <c r="CU21" s="32">
        <f t="shared" si="62"/>
        <v>4029.63</v>
      </c>
      <c r="CV21" s="32">
        <f t="shared" si="63"/>
        <v>5097.8</v>
      </c>
      <c r="CW21" s="31">
        <f t="shared" ref="CW21:CW71" si="184">BY21+CK21-AO21-BA21</f>
        <v>-56699.53</v>
      </c>
      <c r="CX21" s="31">
        <f t="shared" ref="CX21:CX71" si="185">BZ21+CL21-AP21-BB21</f>
        <v>-54416.39</v>
      </c>
      <c r="CY21" s="31">
        <f t="shared" ref="CY21:CY71" si="186">CA21+CM21-AQ21-BC21</f>
        <v>-47209.19</v>
      </c>
      <c r="CZ21" s="31">
        <f t="shared" ref="CZ21:CZ71" si="187">CB21+CN21-AR21-BD21</f>
        <v>-65242.340000000004</v>
      </c>
      <c r="DA21" s="31">
        <f t="shared" ref="DA21:DA71" si="188">CC21+CO21-AS21-BE21</f>
        <v>-196384.32</v>
      </c>
      <c r="DB21" s="31">
        <f t="shared" ref="DB21:DB71" si="189">CD21+CP21-AT21-BF21</f>
        <v>-75298.7</v>
      </c>
      <c r="DC21" s="31">
        <f t="shared" ref="DC21:DC71" si="190">CE21+CQ21-AU21-BG21</f>
        <v>-56401.33</v>
      </c>
      <c r="DD21" s="31">
        <f t="shared" ref="DD21:DD71" si="191">CF21+CR21-AV21-BH21</f>
        <v>-56527.17</v>
      </c>
      <c r="DE21" s="31">
        <f t="shared" ref="DE21:DE71" si="192">CG21+CS21-AW21-BI21</f>
        <v>-33379.379999999997</v>
      </c>
      <c r="DF21" s="31">
        <f t="shared" ref="DF21:DF71" si="193">CH21+CT21-AX21-BJ21</f>
        <v>-47089.53</v>
      </c>
      <c r="DG21" s="31">
        <f t="shared" ref="DG21:DG71" si="194">CI21+CU21-AY21-BK21</f>
        <v>-110210.33</v>
      </c>
      <c r="DH21" s="31">
        <f t="shared" ref="DH21:DH71" si="195">CJ21+CV21-AZ21-BL21</f>
        <v>-139424.76999999999</v>
      </c>
      <c r="DI21" s="32">
        <f t="shared" si="64"/>
        <v>-2834.98</v>
      </c>
      <c r="DJ21" s="32">
        <f t="shared" si="65"/>
        <v>-2720.82</v>
      </c>
      <c r="DK21" s="32">
        <f t="shared" si="66"/>
        <v>-2360.46</v>
      </c>
      <c r="DL21" s="32">
        <f t="shared" si="67"/>
        <v>-3262.12</v>
      </c>
      <c r="DM21" s="32">
        <f t="shared" si="68"/>
        <v>-9819.2199999999993</v>
      </c>
      <c r="DN21" s="32">
        <f t="shared" si="69"/>
        <v>-3764.94</v>
      </c>
      <c r="DO21" s="32">
        <f t="shared" si="70"/>
        <v>-2820.07</v>
      </c>
      <c r="DP21" s="32">
        <f t="shared" si="71"/>
        <v>-2826.36</v>
      </c>
      <c r="DQ21" s="32">
        <f t="shared" si="72"/>
        <v>-1668.97</v>
      </c>
      <c r="DR21" s="32">
        <f t="shared" si="73"/>
        <v>-2354.48</v>
      </c>
      <c r="DS21" s="32">
        <f t="shared" si="74"/>
        <v>-5510.52</v>
      </c>
      <c r="DT21" s="32">
        <f t="shared" si="75"/>
        <v>-6971.24</v>
      </c>
      <c r="DU21" s="31">
        <f t="shared" ca="1" si="76"/>
        <v>-16775.62</v>
      </c>
      <c r="DV21" s="31">
        <f t="shared" ca="1" si="77"/>
        <v>-16007.68</v>
      </c>
      <c r="DW21" s="31">
        <f t="shared" ca="1" si="78"/>
        <v>-13815.11</v>
      </c>
      <c r="DX21" s="31">
        <f t="shared" ca="1" si="79"/>
        <v>-18981.43</v>
      </c>
      <c r="DY21" s="31">
        <f t="shared" ca="1" si="80"/>
        <v>-56812.7</v>
      </c>
      <c r="DZ21" s="31">
        <f t="shared" ca="1" si="81"/>
        <v>-21655.52</v>
      </c>
      <c r="EA21" s="31">
        <f t="shared" ca="1" si="82"/>
        <v>-16116.43</v>
      </c>
      <c r="EB21" s="31">
        <f t="shared" ca="1" si="83"/>
        <v>-16032.36</v>
      </c>
      <c r="EC21" s="31">
        <f t="shared" ca="1" si="84"/>
        <v>-9396.26</v>
      </c>
      <c r="ED21" s="31">
        <f t="shared" ca="1" si="85"/>
        <v>-13149.22</v>
      </c>
      <c r="EE21" s="31">
        <f t="shared" ca="1" si="86"/>
        <v>-30517.58</v>
      </c>
      <c r="EF21" s="31">
        <f t="shared" ca="1" si="87"/>
        <v>-38292.01</v>
      </c>
      <c r="EG21" s="32">
        <f t="shared" ca="1" si="88"/>
        <v>-76310.13</v>
      </c>
      <c r="EH21" s="32">
        <f t="shared" ca="1" si="89"/>
        <v>-73144.89</v>
      </c>
      <c r="EI21" s="32">
        <f t="shared" ca="1" si="90"/>
        <v>-63384.76</v>
      </c>
      <c r="EJ21" s="32">
        <f t="shared" ca="1" si="91"/>
        <v>-87485.890000000014</v>
      </c>
      <c r="EK21" s="32">
        <f t="shared" ca="1" si="92"/>
        <v>-263016.24</v>
      </c>
      <c r="EL21" s="32">
        <f t="shared" ca="1" si="93"/>
        <v>-100719.16</v>
      </c>
      <c r="EM21" s="32">
        <f t="shared" ca="1" si="94"/>
        <v>-75337.83</v>
      </c>
      <c r="EN21" s="32">
        <f t="shared" ca="1" si="95"/>
        <v>-75385.89</v>
      </c>
      <c r="EO21" s="32">
        <f t="shared" ca="1" si="96"/>
        <v>-44444.61</v>
      </c>
      <c r="EP21" s="32">
        <f t="shared" ca="1" si="97"/>
        <v>-62593.23</v>
      </c>
      <c r="EQ21" s="32">
        <f t="shared" ca="1" si="98"/>
        <v>-146238.43</v>
      </c>
      <c r="ER21" s="32">
        <f t="shared" ca="1" si="99"/>
        <v>-184688.02</v>
      </c>
    </row>
    <row r="22" spans="1:148" x14ac:dyDescent="0.25">
      <c r="A22" t="s">
        <v>440</v>
      </c>
      <c r="B22" s="1" t="s">
        <v>124</v>
      </c>
      <c r="C22" t="s">
        <v>124</v>
      </c>
      <c r="D22" t="s">
        <v>207</v>
      </c>
      <c r="E22" s="51">
        <v>4493.8844749999998</v>
      </c>
      <c r="F22" s="51">
        <v>3786.6313811999999</v>
      </c>
      <c r="G22" s="51">
        <v>3990.4300579999999</v>
      </c>
      <c r="H22" s="51">
        <v>3693.3719510000001</v>
      </c>
      <c r="I22" s="51">
        <v>5583.4876488</v>
      </c>
      <c r="J22" s="51">
        <v>9367.2849609999994</v>
      </c>
      <c r="K22" s="51">
        <v>8963.3642029000002</v>
      </c>
      <c r="L22" s="51">
        <v>6726.9614419999998</v>
      </c>
      <c r="M22" s="51">
        <v>4805.8431680000003</v>
      </c>
      <c r="N22" s="51">
        <v>3257.4730282999999</v>
      </c>
      <c r="O22" s="51">
        <v>4553.3782664</v>
      </c>
      <c r="P22" s="51">
        <v>4872.1054819000001</v>
      </c>
      <c r="Q22" s="32">
        <v>195208.56</v>
      </c>
      <c r="R22" s="32">
        <v>165305.42000000001</v>
      </c>
      <c r="S22" s="32">
        <v>142689.69</v>
      </c>
      <c r="T22" s="32">
        <v>187840.28</v>
      </c>
      <c r="U22" s="32">
        <v>583298.39</v>
      </c>
      <c r="V22" s="32">
        <v>541676.88</v>
      </c>
      <c r="W22" s="32">
        <v>351264.78</v>
      </c>
      <c r="X22" s="32">
        <v>257594.76</v>
      </c>
      <c r="Y22" s="32">
        <v>135147.10999999999</v>
      </c>
      <c r="Z22" s="32">
        <v>99526.48</v>
      </c>
      <c r="AA22" s="32">
        <v>198487.73</v>
      </c>
      <c r="AB22" s="32">
        <v>289475.24</v>
      </c>
      <c r="AC22" s="2">
        <v>-0.74</v>
      </c>
      <c r="AD22" s="2">
        <v>-0.74</v>
      </c>
      <c r="AE22" s="2">
        <v>-0.74</v>
      </c>
      <c r="AF22" s="2">
        <v>-0.74</v>
      </c>
      <c r="AG22" s="2">
        <v>-0.74</v>
      </c>
      <c r="AH22" s="2">
        <v>-0.74</v>
      </c>
      <c r="AI22" s="2">
        <v>-0.74</v>
      </c>
      <c r="AJ22" s="2">
        <v>-0.74</v>
      </c>
      <c r="AK22" s="2">
        <v>-0.74</v>
      </c>
      <c r="AL22" s="2">
        <v>-0.74</v>
      </c>
      <c r="AM22" s="2">
        <v>-0.74</v>
      </c>
      <c r="AN22" s="2">
        <v>-0.74</v>
      </c>
      <c r="AO22" s="33">
        <v>-1444.54</v>
      </c>
      <c r="AP22" s="33">
        <v>-1223.26</v>
      </c>
      <c r="AQ22" s="33">
        <v>-1055.9000000000001</v>
      </c>
      <c r="AR22" s="33">
        <v>-1390.02</v>
      </c>
      <c r="AS22" s="33">
        <v>-4316.41</v>
      </c>
      <c r="AT22" s="33">
        <v>-4008.41</v>
      </c>
      <c r="AU22" s="33">
        <v>-2599.36</v>
      </c>
      <c r="AV22" s="33">
        <v>-1906.2</v>
      </c>
      <c r="AW22" s="33">
        <v>-1000.09</v>
      </c>
      <c r="AX22" s="33">
        <v>-736.5</v>
      </c>
      <c r="AY22" s="33">
        <v>-1468.81</v>
      </c>
      <c r="AZ22" s="33">
        <v>-2142.12</v>
      </c>
      <c r="BA22" s="31">
        <f t="shared" si="40"/>
        <v>-292.81</v>
      </c>
      <c r="BB22" s="31">
        <f t="shared" si="41"/>
        <v>-247.96</v>
      </c>
      <c r="BC22" s="31">
        <f t="shared" si="42"/>
        <v>-214.03</v>
      </c>
      <c r="BD22" s="31">
        <f t="shared" si="43"/>
        <v>-150.27000000000001</v>
      </c>
      <c r="BE22" s="31">
        <f t="shared" si="44"/>
        <v>-466.64</v>
      </c>
      <c r="BF22" s="31">
        <f t="shared" si="45"/>
        <v>-433.34</v>
      </c>
      <c r="BG22" s="31">
        <f t="shared" si="46"/>
        <v>1334.81</v>
      </c>
      <c r="BH22" s="31">
        <f t="shared" si="47"/>
        <v>978.86</v>
      </c>
      <c r="BI22" s="31">
        <f t="shared" si="48"/>
        <v>513.55999999999995</v>
      </c>
      <c r="BJ22" s="31">
        <f t="shared" si="49"/>
        <v>477.73</v>
      </c>
      <c r="BK22" s="31">
        <f t="shared" si="50"/>
        <v>952.74</v>
      </c>
      <c r="BL22" s="31">
        <f t="shared" si="51"/>
        <v>1389.48</v>
      </c>
      <c r="BM22" s="6">
        <v>-4.5699999999999998E-2</v>
      </c>
      <c r="BN22" s="6">
        <v>-4.5699999999999998E-2</v>
      </c>
      <c r="BO22" s="6">
        <v>-4.5699999999999998E-2</v>
      </c>
      <c r="BP22" s="6">
        <v>-4.5699999999999998E-2</v>
      </c>
      <c r="BQ22" s="6">
        <v>-4.5699999999999998E-2</v>
      </c>
      <c r="BR22" s="6">
        <v>-4.5699999999999998E-2</v>
      </c>
      <c r="BS22" s="6">
        <v>-4.5699999999999998E-2</v>
      </c>
      <c r="BT22" s="6">
        <v>-4.5699999999999998E-2</v>
      </c>
      <c r="BU22" s="6">
        <v>-4.5699999999999998E-2</v>
      </c>
      <c r="BV22" s="6">
        <v>-4.5699999999999998E-2</v>
      </c>
      <c r="BW22" s="6">
        <v>-4.5699999999999998E-2</v>
      </c>
      <c r="BX22" s="6">
        <v>-4.5699999999999998E-2</v>
      </c>
      <c r="BY22" s="31">
        <v>-8921.0300000000007</v>
      </c>
      <c r="BZ22" s="31">
        <v>-7554.46</v>
      </c>
      <c r="CA22" s="31">
        <v>-6520.92</v>
      </c>
      <c r="CB22" s="31">
        <v>-8584.2999999999993</v>
      </c>
      <c r="CC22" s="31">
        <v>-26656.74</v>
      </c>
      <c r="CD22" s="31">
        <v>-24754.63</v>
      </c>
      <c r="CE22" s="31">
        <v>-16052.8</v>
      </c>
      <c r="CF22" s="31">
        <v>-11772.08</v>
      </c>
      <c r="CG22" s="31">
        <v>-6176.22</v>
      </c>
      <c r="CH22" s="31">
        <v>-4548.3599999999997</v>
      </c>
      <c r="CI22" s="31">
        <v>-9070.89</v>
      </c>
      <c r="CJ22" s="31">
        <v>-13229.02</v>
      </c>
      <c r="CK22" s="32">
        <f t="shared" si="52"/>
        <v>390.42</v>
      </c>
      <c r="CL22" s="32">
        <f t="shared" si="53"/>
        <v>330.61</v>
      </c>
      <c r="CM22" s="32">
        <f t="shared" si="54"/>
        <v>285.38</v>
      </c>
      <c r="CN22" s="32">
        <f t="shared" si="55"/>
        <v>375.68</v>
      </c>
      <c r="CO22" s="32">
        <f t="shared" si="56"/>
        <v>1166.5999999999999</v>
      </c>
      <c r="CP22" s="32">
        <f t="shared" si="57"/>
        <v>1083.3499999999999</v>
      </c>
      <c r="CQ22" s="32">
        <f t="shared" si="58"/>
        <v>702.53</v>
      </c>
      <c r="CR22" s="32">
        <f t="shared" si="59"/>
        <v>515.19000000000005</v>
      </c>
      <c r="CS22" s="32">
        <f t="shared" si="60"/>
        <v>270.29000000000002</v>
      </c>
      <c r="CT22" s="32">
        <f t="shared" si="61"/>
        <v>199.05</v>
      </c>
      <c r="CU22" s="32">
        <f t="shared" si="62"/>
        <v>396.98</v>
      </c>
      <c r="CV22" s="32">
        <f t="shared" si="63"/>
        <v>578.95000000000005</v>
      </c>
      <c r="CW22" s="31">
        <f t="shared" si="184"/>
        <v>-6793.26</v>
      </c>
      <c r="CX22" s="31">
        <f t="shared" si="185"/>
        <v>-5752.63</v>
      </c>
      <c r="CY22" s="31">
        <f t="shared" si="186"/>
        <v>-4965.6099999999997</v>
      </c>
      <c r="CZ22" s="31">
        <f t="shared" si="187"/>
        <v>-6668.3299999999981</v>
      </c>
      <c r="DA22" s="31">
        <f t="shared" si="188"/>
        <v>-20707.090000000004</v>
      </c>
      <c r="DB22" s="31">
        <f t="shared" si="189"/>
        <v>-19229.530000000002</v>
      </c>
      <c r="DC22" s="31">
        <f t="shared" si="190"/>
        <v>-14085.719999999998</v>
      </c>
      <c r="DD22" s="31">
        <f t="shared" si="191"/>
        <v>-10329.549999999999</v>
      </c>
      <c r="DE22" s="31">
        <f t="shared" si="192"/>
        <v>-5419.4</v>
      </c>
      <c r="DF22" s="31">
        <f t="shared" si="193"/>
        <v>-4090.5399999999995</v>
      </c>
      <c r="DG22" s="31">
        <f t="shared" si="194"/>
        <v>-8157.84</v>
      </c>
      <c r="DH22" s="31">
        <f t="shared" si="195"/>
        <v>-11897.43</v>
      </c>
      <c r="DI22" s="32">
        <f t="shared" si="64"/>
        <v>-339.66</v>
      </c>
      <c r="DJ22" s="32">
        <f t="shared" si="65"/>
        <v>-287.63</v>
      </c>
      <c r="DK22" s="32">
        <f t="shared" si="66"/>
        <v>-248.28</v>
      </c>
      <c r="DL22" s="32">
        <f t="shared" si="67"/>
        <v>-333.42</v>
      </c>
      <c r="DM22" s="32">
        <f t="shared" si="68"/>
        <v>-1035.3499999999999</v>
      </c>
      <c r="DN22" s="32">
        <f t="shared" si="69"/>
        <v>-961.48</v>
      </c>
      <c r="DO22" s="32">
        <f t="shared" si="70"/>
        <v>-704.29</v>
      </c>
      <c r="DP22" s="32">
        <f t="shared" si="71"/>
        <v>-516.48</v>
      </c>
      <c r="DQ22" s="32">
        <f t="shared" si="72"/>
        <v>-270.97000000000003</v>
      </c>
      <c r="DR22" s="32">
        <f t="shared" si="73"/>
        <v>-204.53</v>
      </c>
      <c r="DS22" s="32">
        <f t="shared" si="74"/>
        <v>-407.89</v>
      </c>
      <c r="DT22" s="32">
        <f t="shared" si="75"/>
        <v>-594.87</v>
      </c>
      <c r="DU22" s="31">
        <f t="shared" ca="1" si="76"/>
        <v>-2009.91</v>
      </c>
      <c r="DV22" s="31">
        <f t="shared" ca="1" si="77"/>
        <v>-1692.25</v>
      </c>
      <c r="DW22" s="31">
        <f t="shared" ca="1" si="78"/>
        <v>-1453.12</v>
      </c>
      <c r="DX22" s="31">
        <f t="shared" ca="1" si="79"/>
        <v>-1940.07</v>
      </c>
      <c r="DY22" s="31">
        <f t="shared" ca="1" si="80"/>
        <v>-5990.43</v>
      </c>
      <c r="DZ22" s="31">
        <f t="shared" ca="1" si="81"/>
        <v>-5530.31</v>
      </c>
      <c r="EA22" s="31">
        <f t="shared" ca="1" si="82"/>
        <v>-4024.93</v>
      </c>
      <c r="EB22" s="31">
        <f t="shared" ca="1" si="83"/>
        <v>-2929.69</v>
      </c>
      <c r="EC22" s="31">
        <f t="shared" ca="1" si="84"/>
        <v>-1525.56</v>
      </c>
      <c r="ED22" s="31">
        <f t="shared" ca="1" si="85"/>
        <v>-1142.24</v>
      </c>
      <c r="EE22" s="31">
        <f t="shared" ca="1" si="86"/>
        <v>-2258.9299999999998</v>
      </c>
      <c r="EF22" s="31">
        <f t="shared" ca="1" si="87"/>
        <v>-3267.54</v>
      </c>
      <c r="EG22" s="32">
        <f t="shared" ca="1" si="88"/>
        <v>-9142.83</v>
      </c>
      <c r="EH22" s="32">
        <f t="shared" ca="1" si="89"/>
        <v>-7732.51</v>
      </c>
      <c r="EI22" s="32">
        <f t="shared" ca="1" si="90"/>
        <v>-6667.0099999999993</v>
      </c>
      <c r="EJ22" s="32">
        <f t="shared" ca="1" si="91"/>
        <v>-8941.8199999999979</v>
      </c>
      <c r="EK22" s="32">
        <f t="shared" ca="1" si="92"/>
        <v>-27732.870000000003</v>
      </c>
      <c r="EL22" s="32">
        <f t="shared" ca="1" si="93"/>
        <v>-25721.320000000003</v>
      </c>
      <c r="EM22" s="32">
        <f t="shared" ca="1" si="94"/>
        <v>-18814.939999999999</v>
      </c>
      <c r="EN22" s="32">
        <f t="shared" ca="1" si="95"/>
        <v>-13775.72</v>
      </c>
      <c r="EO22" s="32">
        <f t="shared" ca="1" si="96"/>
        <v>-7215.93</v>
      </c>
      <c r="EP22" s="32">
        <f t="shared" ca="1" si="97"/>
        <v>-5437.3099999999995</v>
      </c>
      <c r="EQ22" s="32">
        <f t="shared" ca="1" si="98"/>
        <v>-10824.66</v>
      </c>
      <c r="ER22" s="32">
        <f t="shared" ca="1" si="99"/>
        <v>-15759.84</v>
      </c>
    </row>
    <row r="23" spans="1:148" x14ac:dyDescent="0.25">
      <c r="A23" t="s">
        <v>442</v>
      </c>
      <c r="B23" s="1" t="s">
        <v>12</v>
      </c>
      <c r="C23" t="s">
        <v>12</v>
      </c>
      <c r="D23" t="s">
        <v>208</v>
      </c>
      <c r="E23" s="51">
        <v>103363.2916</v>
      </c>
      <c r="F23" s="51">
        <v>88635.042499999996</v>
      </c>
      <c r="G23" s="51">
        <v>95495.829199999993</v>
      </c>
      <c r="H23" s="51">
        <v>95336.282699999996</v>
      </c>
      <c r="I23" s="51">
        <v>86041.077300000004</v>
      </c>
      <c r="J23" s="51">
        <v>74803.105899999995</v>
      </c>
      <c r="K23" s="51">
        <v>95673.481995299997</v>
      </c>
      <c r="L23" s="51">
        <v>100804.49283639999</v>
      </c>
      <c r="M23" s="51">
        <v>95108.980678499996</v>
      </c>
      <c r="N23" s="51">
        <v>89189.305794999993</v>
      </c>
      <c r="O23" s="51">
        <v>93519.706636799994</v>
      </c>
      <c r="P23" s="51">
        <v>93897.029725300003</v>
      </c>
      <c r="Q23" s="32">
        <v>4514572.0999999996</v>
      </c>
      <c r="R23" s="32">
        <v>3897228.94</v>
      </c>
      <c r="S23" s="32">
        <v>3575901.41</v>
      </c>
      <c r="T23" s="32">
        <v>4770898.79</v>
      </c>
      <c r="U23" s="32">
        <v>9279669.8599999994</v>
      </c>
      <c r="V23" s="32">
        <v>4371846.01</v>
      </c>
      <c r="W23" s="32">
        <v>4049903.94</v>
      </c>
      <c r="X23" s="32">
        <v>4056714.23</v>
      </c>
      <c r="Y23" s="32">
        <v>2725160.3</v>
      </c>
      <c r="Z23" s="32">
        <v>2723562.46</v>
      </c>
      <c r="AA23" s="32">
        <v>4649740.91</v>
      </c>
      <c r="AB23" s="32">
        <v>5751972.9699999997</v>
      </c>
      <c r="AC23" s="2">
        <v>5.13</v>
      </c>
      <c r="AD23" s="2">
        <v>5.13</v>
      </c>
      <c r="AE23" s="2">
        <v>5.13</v>
      </c>
      <c r="AF23" s="2">
        <v>5.13</v>
      </c>
      <c r="AG23" s="2">
        <v>5.13</v>
      </c>
      <c r="AH23" s="2">
        <v>5.13</v>
      </c>
      <c r="AI23" s="2">
        <v>5.13</v>
      </c>
      <c r="AJ23" s="2">
        <v>5.13</v>
      </c>
      <c r="AK23" s="2">
        <v>5.13</v>
      </c>
      <c r="AL23" s="2">
        <v>5.13</v>
      </c>
      <c r="AM23" s="2">
        <v>5.13</v>
      </c>
      <c r="AN23" s="2">
        <v>5.13</v>
      </c>
      <c r="AO23" s="33">
        <v>231597.55</v>
      </c>
      <c r="AP23" s="33">
        <v>199927.84</v>
      </c>
      <c r="AQ23" s="33">
        <v>183443.74</v>
      </c>
      <c r="AR23" s="33">
        <v>244747.11</v>
      </c>
      <c r="AS23" s="33">
        <v>476047.06</v>
      </c>
      <c r="AT23" s="33">
        <v>224275.7</v>
      </c>
      <c r="AU23" s="33">
        <v>207760.07</v>
      </c>
      <c r="AV23" s="33">
        <v>208109.44</v>
      </c>
      <c r="AW23" s="33">
        <v>139800.72</v>
      </c>
      <c r="AX23" s="33">
        <v>139718.75</v>
      </c>
      <c r="AY23" s="33">
        <v>238531.71</v>
      </c>
      <c r="AZ23" s="33">
        <v>295076.21000000002</v>
      </c>
      <c r="BA23" s="31">
        <f t="shared" si="40"/>
        <v>-6771.86</v>
      </c>
      <c r="BB23" s="31">
        <f t="shared" si="41"/>
        <v>-5845.84</v>
      </c>
      <c r="BC23" s="31">
        <f t="shared" si="42"/>
        <v>-5363.85</v>
      </c>
      <c r="BD23" s="31">
        <f t="shared" si="43"/>
        <v>-3816.72</v>
      </c>
      <c r="BE23" s="31">
        <f t="shared" si="44"/>
        <v>-7423.74</v>
      </c>
      <c r="BF23" s="31">
        <f t="shared" si="45"/>
        <v>-3497.48</v>
      </c>
      <c r="BG23" s="31">
        <f t="shared" si="46"/>
        <v>15389.63</v>
      </c>
      <c r="BH23" s="31">
        <f t="shared" si="47"/>
        <v>15415.51</v>
      </c>
      <c r="BI23" s="31">
        <f t="shared" si="48"/>
        <v>10355.61</v>
      </c>
      <c r="BJ23" s="31">
        <f t="shared" si="49"/>
        <v>13073.1</v>
      </c>
      <c r="BK23" s="31">
        <f t="shared" si="50"/>
        <v>22318.76</v>
      </c>
      <c r="BL23" s="31">
        <f t="shared" si="51"/>
        <v>27609.47</v>
      </c>
      <c r="BM23" s="6">
        <v>5.04E-2</v>
      </c>
      <c r="BN23" s="6">
        <v>5.04E-2</v>
      </c>
      <c r="BO23" s="6">
        <v>5.04E-2</v>
      </c>
      <c r="BP23" s="6">
        <v>5.04E-2</v>
      </c>
      <c r="BQ23" s="6">
        <v>5.04E-2</v>
      </c>
      <c r="BR23" s="6">
        <v>5.04E-2</v>
      </c>
      <c r="BS23" s="6">
        <v>5.04E-2</v>
      </c>
      <c r="BT23" s="6">
        <v>5.04E-2</v>
      </c>
      <c r="BU23" s="6">
        <v>5.04E-2</v>
      </c>
      <c r="BV23" s="6">
        <v>5.04E-2</v>
      </c>
      <c r="BW23" s="6">
        <v>5.04E-2</v>
      </c>
      <c r="BX23" s="6">
        <v>5.04E-2</v>
      </c>
      <c r="BY23" s="31">
        <v>227534.43</v>
      </c>
      <c r="BZ23" s="31">
        <v>196420.34</v>
      </c>
      <c r="CA23" s="31">
        <v>180225.43</v>
      </c>
      <c r="CB23" s="31">
        <v>240453.3</v>
      </c>
      <c r="CC23" s="31">
        <v>467695.35999999999</v>
      </c>
      <c r="CD23" s="31">
        <v>220341.04</v>
      </c>
      <c r="CE23" s="31">
        <v>204115.16</v>
      </c>
      <c r="CF23" s="31">
        <v>204458.4</v>
      </c>
      <c r="CG23" s="31">
        <v>137348.07999999999</v>
      </c>
      <c r="CH23" s="31">
        <v>137267.54999999999</v>
      </c>
      <c r="CI23" s="31">
        <v>234346.94</v>
      </c>
      <c r="CJ23" s="31">
        <v>289899.44</v>
      </c>
      <c r="CK23" s="32">
        <f t="shared" si="52"/>
        <v>9029.14</v>
      </c>
      <c r="CL23" s="32">
        <f t="shared" si="53"/>
        <v>7794.46</v>
      </c>
      <c r="CM23" s="32">
        <f t="shared" si="54"/>
        <v>7151.8</v>
      </c>
      <c r="CN23" s="32">
        <f t="shared" si="55"/>
        <v>9541.7999999999993</v>
      </c>
      <c r="CO23" s="32">
        <f t="shared" si="56"/>
        <v>18559.34</v>
      </c>
      <c r="CP23" s="32">
        <f t="shared" si="57"/>
        <v>8743.69</v>
      </c>
      <c r="CQ23" s="32">
        <f t="shared" si="58"/>
        <v>8099.81</v>
      </c>
      <c r="CR23" s="32">
        <f t="shared" si="59"/>
        <v>8113.43</v>
      </c>
      <c r="CS23" s="32">
        <f t="shared" si="60"/>
        <v>5450.32</v>
      </c>
      <c r="CT23" s="32">
        <f t="shared" si="61"/>
        <v>5447.12</v>
      </c>
      <c r="CU23" s="32">
        <f t="shared" si="62"/>
        <v>9299.48</v>
      </c>
      <c r="CV23" s="32">
        <f t="shared" si="63"/>
        <v>11503.95</v>
      </c>
      <c r="CW23" s="31">
        <f t="shared" si="184"/>
        <v>11737.880000000019</v>
      </c>
      <c r="CX23" s="31">
        <f t="shared" si="185"/>
        <v>10132.799999999992</v>
      </c>
      <c r="CY23" s="31">
        <f t="shared" si="186"/>
        <v>9297.3399999999911</v>
      </c>
      <c r="CZ23" s="31">
        <f t="shared" si="187"/>
        <v>9064.70999999999</v>
      </c>
      <c r="DA23" s="31">
        <f t="shared" si="188"/>
        <v>17631.380000000012</v>
      </c>
      <c r="DB23" s="31">
        <f t="shared" si="189"/>
        <v>8306.5099999999984</v>
      </c>
      <c r="DC23" s="31">
        <f t="shared" si="190"/>
        <v>-10934.730000000005</v>
      </c>
      <c r="DD23" s="31">
        <f t="shared" si="191"/>
        <v>-10953.120000000015</v>
      </c>
      <c r="DE23" s="31">
        <f t="shared" si="192"/>
        <v>-7357.9300000000076</v>
      </c>
      <c r="DF23" s="31">
        <f t="shared" si="193"/>
        <v>-10077.180000000017</v>
      </c>
      <c r="DG23" s="31">
        <f t="shared" si="194"/>
        <v>-17204.049999999977</v>
      </c>
      <c r="DH23" s="31">
        <f t="shared" si="195"/>
        <v>-21282.290000000008</v>
      </c>
      <c r="DI23" s="32">
        <f t="shared" si="64"/>
        <v>586.89</v>
      </c>
      <c r="DJ23" s="32">
        <f t="shared" si="65"/>
        <v>506.64</v>
      </c>
      <c r="DK23" s="32">
        <f t="shared" si="66"/>
        <v>464.87</v>
      </c>
      <c r="DL23" s="32">
        <f t="shared" si="67"/>
        <v>453.24</v>
      </c>
      <c r="DM23" s="32">
        <f t="shared" si="68"/>
        <v>881.57</v>
      </c>
      <c r="DN23" s="32">
        <f t="shared" si="69"/>
        <v>415.33</v>
      </c>
      <c r="DO23" s="32">
        <f t="shared" si="70"/>
        <v>-546.74</v>
      </c>
      <c r="DP23" s="32">
        <f t="shared" si="71"/>
        <v>-547.66</v>
      </c>
      <c r="DQ23" s="32">
        <f t="shared" si="72"/>
        <v>-367.9</v>
      </c>
      <c r="DR23" s="32">
        <f t="shared" si="73"/>
        <v>-503.86</v>
      </c>
      <c r="DS23" s="32">
        <f t="shared" si="74"/>
        <v>-860.2</v>
      </c>
      <c r="DT23" s="32">
        <f t="shared" si="75"/>
        <v>-1064.1099999999999</v>
      </c>
      <c r="DU23" s="31">
        <f t="shared" ca="1" si="76"/>
        <v>3472.87</v>
      </c>
      <c r="DV23" s="31">
        <f t="shared" ca="1" si="77"/>
        <v>2980.77</v>
      </c>
      <c r="DW23" s="31">
        <f t="shared" ca="1" si="78"/>
        <v>2720.74</v>
      </c>
      <c r="DX23" s="31">
        <f t="shared" ca="1" si="79"/>
        <v>2637.26</v>
      </c>
      <c r="DY23" s="31">
        <f t="shared" ca="1" si="80"/>
        <v>5100.6400000000003</v>
      </c>
      <c r="DZ23" s="31">
        <f t="shared" ca="1" si="81"/>
        <v>2388.91</v>
      </c>
      <c r="EA23" s="31">
        <f t="shared" ca="1" si="82"/>
        <v>-3124.55</v>
      </c>
      <c r="EB23" s="31">
        <f t="shared" ca="1" si="83"/>
        <v>-3106.55</v>
      </c>
      <c r="EC23" s="31">
        <f t="shared" ca="1" si="84"/>
        <v>-2071.25</v>
      </c>
      <c r="ED23" s="31">
        <f t="shared" ca="1" si="85"/>
        <v>-2813.94</v>
      </c>
      <c r="EE23" s="31">
        <f t="shared" ca="1" si="86"/>
        <v>-4763.8500000000004</v>
      </c>
      <c r="EF23" s="31">
        <f t="shared" ca="1" si="87"/>
        <v>-5845.03</v>
      </c>
      <c r="EG23" s="32">
        <f t="shared" ca="1" si="88"/>
        <v>15797.640000000018</v>
      </c>
      <c r="EH23" s="32">
        <f t="shared" ca="1" si="89"/>
        <v>13620.209999999992</v>
      </c>
      <c r="EI23" s="32">
        <f t="shared" ca="1" si="90"/>
        <v>12482.949999999992</v>
      </c>
      <c r="EJ23" s="32">
        <f t="shared" ca="1" si="91"/>
        <v>12155.20999999999</v>
      </c>
      <c r="EK23" s="32">
        <f t="shared" ca="1" si="92"/>
        <v>23613.590000000011</v>
      </c>
      <c r="EL23" s="32">
        <f t="shared" ca="1" si="93"/>
        <v>11110.749999999998</v>
      </c>
      <c r="EM23" s="32">
        <f t="shared" ca="1" si="94"/>
        <v>-14606.020000000004</v>
      </c>
      <c r="EN23" s="32">
        <f t="shared" ca="1" si="95"/>
        <v>-14607.330000000016</v>
      </c>
      <c r="EO23" s="32">
        <f t="shared" ca="1" si="96"/>
        <v>-9797.0800000000072</v>
      </c>
      <c r="EP23" s="32">
        <f t="shared" ca="1" si="97"/>
        <v>-13394.980000000018</v>
      </c>
      <c r="EQ23" s="32">
        <f t="shared" ca="1" si="98"/>
        <v>-22828.099999999977</v>
      </c>
      <c r="ER23" s="32">
        <f t="shared" ca="1" si="99"/>
        <v>-28191.430000000008</v>
      </c>
    </row>
    <row r="24" spans="1:148" x14ac:dyDescent="0.25">
      <c r="A24" t="s">
        <v>442</v>
      </c>
      <c r="B24" s="1" t="s">
        <v>13</v>
      </c>
      <c r="C24" t="s">
        <v>13</v>
      </c>
      <c r="D24" t="s">
        <v>209</v>
      </c>
      <c r="E24" s="51">
        <v>111353.5</v>
      </c>
      <c r="F24" s="51">
        <v>100046.4751</v>
      </c>
      <c r="G24" s="51">
        <v>83009.032099999997</v>
      </c>
      <c r="H24" s="51">
        <v>103270.86040000001</v>
      </c>
      <c r="I24" s="51">
        <v>106757.3705</v>
      </c>
      <c r="J24" s="51">
        <v>92879.515400000004</v>
      </c>
      <c r="K24" s="51">
        <v>98274.135142300001</v>
      </c>
      <c r="L24" s="51">
        <v>96069.482621799994</v>
      </c>
      <c r="M24" s="51">
        <v>103509.76341</v>
      </c>
      <c r="N24" s="51">
        <v>100816.51257209999</v>
      </c>
      <c r="O24" s="51">
        <v>103035.6633841</v>
      </c>
      <c r="P24" s="51">
        <v>103462.8967216</v>
      </c>
      <c r="Q24" s="32">
        <v>4886156.43</v>
      </c>
      <c r="R24" s="32">
        <v>4431604.3899999997</v>
      </c>
      <c r="S24" s="32">
        <v>3229308.48</v>
      </c>
      <c r="T24" s="32">
        <v>5149121.47</v>
      </c>
      <c r="U24" s="32">
        <v>15179407.99</v>
      </c>
      <c r="V24" s="32">
        <v>5274282.97</v>
      </c>
      <c r="W24" s="32">
        <v>4087182.79</v>
      </c>
      <c r="X24" s="32">
        <v>3909543.67</v>
      </c>
      <c r="Y24" s="32">
        <v>2998257.88</v>
      </c>
      <c r="Z24" s="32">
        <v>3144707.24</v>
      </c>
      <c r="AA24" s="32">
        <v>5181265.28</v>
      </c>
      <c r="AB24" s="32">
        <v>6125312.4299999997</v>
      </c>
      <c r="AC24" s="2">
        <v>5.13</v>
      </c>
      <c r="AD24" s="2">
        <v>5.13</v>
      </c>
      <c r="AE24" s="2">
        <v>5.13</v>
      </c>
      <c r="AF24" s="2">
        <v>5.13</v>
      </c>
      <c r="AG24" s="2">
        <v>5.13</v>
      </c>
      <c r="AH24" s="2">
        <v>5.13</v>
      </c>
      <c r="AI24" s="2">
        <v>5.13</v>
      </c>
      <c r="AJ24" s="2">
        <v>5.13</v>
      </c>
      <c r="AK24" s="2">
        <v>5.13</v>
      </c>
      <c r="AL24" s="2">
        <v>5.13</v>
      </c>
      <c r="AM24" s="2">
        <v>5.13</v>
      </c>
      <c r="AN24" s="2">
        <v>5.13</v>
      </c>
      <c r="AO24" s="33">
        <v>250659.83</v>
      </c>
      <c r="AP24" s="33">
        <v>227341.31</v>
      </c>
      <c r="AQ24" s="33">
        <v>165663.51999999999</v>
      </c>
      <c r="AR24" s="33">
        <v>264149.93</v>
      </c>
      <c r="AS24" s="33">
        <v>778703.63</v>
      </c>
      <c r="AT24" s="33">
        <v>270570.71999999997</v>
      </c>
      <c r="AU24" s="33">
        <v>209672.48</v>
      </c>
      <c r="AV24" s="33">
        <v>200559.59</v>
      </c>
      <c r="AW24" s="33">
        <v>153810.63</v>
      </c>
      <c r="AX24" s="33">
        <v>161323.48000000001</v>
      </c>
      <c r="AY24" s="33">
        <v>265798.90999999997</v>
      </c>
      <c r="AZ24" s="33">
        <v>314228.53000000003</v>
      </c>
      <c r="BA24" s="31">
        <f t="shared" si="40"/>
        <v>-7329.23</v>
      </c>
      <c r="BB24" s="31">
        <f t="shared" si="41"/>
        <v>-6647.41</v>
      </c>
      <c r="BC24" s="31">
        <f t="shared" si="42"/>
        <v>-4843.96</v>
      </c>
      <c r="BD24" s="31">
        <f t="shared" si="43"/>
        <v>-4119.3</v>
      </c>
      <c r="BE24" s="31">
        <f t="shared" si="44"/>
        <v>-12143.53</v>
      </c>
      <c r="BF24" s="31">
        <f t="shared" si="45"/>
        <v>-4219.43</v>
      </c>
      <c r="BG24" s="31">
        <f t="shared" si="46"/>
        <v>15531.29</v>
      </c>
      <c r="BH24" s="31">
        <f t="shared" si="47"/>
        <v>14856.27</v>
      </c>
      <c r="BI24" s="31">
        <f t="shared" si="48"/>
        <v>11393.38</v>
      </c>
      <c r="BJ24" s="31">
        <f t="shared" si="49"/>
        <v>15094.59</v>
      </c>
      <c r="BK24" s="31">
        <f t="shared" si="50"/>
        <v>24870.07</v>
      </c>
      <c r="BL24" s="31">
        <f t="shared" si="51"/>
        <v>29401.5</v>
      </c>
      <c r="BM24" s="6">
        <v>4.9200000000000001E-2</v>
      </c>
      <c r="BN24" s="6">
        <v>4.9200000000000001E-2</v>
      </c>
      <c r="BO24" s="6">
        <v>4.9200000000000001E-2</v>
      </c>
      <c r="BP24" s="6">
        <v>4.9200000000000001E-2</v>
      </c>
      <c r="BQ24" s="6">
        <v>4.9200000000000001E-2</v>
      </c>
      <c r="BR24" s="6">
        <v>4.9200000000000001E-2</v>
      </c>
      <c r="BS24" s="6">
        <v>4.9200000000000001E-2</v>
      </c>
      <c r="BT24" s="6">
        <v>4.9200000000000001E-2</v>
      </c>
      <c r="BU24" s="6">
        <v>4.9200000000000001E-2</v>
      </c>
      <c r="BV24" s="6">
        <v>4.9200000000000001E-2</v>
      </c>
      <c r="BW24" s="6">
        <v>4.9200000000000001E-2</v>
      </c>
      <c r="BX24" s="6">
        <v>4.9200000000000001E-2</v>
      </c>
      <c r="BY24" s="31">
        <v>240398.9</v>
      </c>
      <c r="BZ24" s="31">
        <v>218034.94</v>
      </c>
      <c r="CA24" s="31">
        <v>158881.98000000001</v>
      </c>
      <c r="CB24" s="31">
        <v>253336.78</v>
      </c>
      <c r="CC24" s="31">
        <v>746826.87</v>
      </c>
      <c r="CD24" s="31">
        <v>259494.72</v>
      </c>
      <c r="CE24" s="31">
        <v>201089.39</v>
      </c>
      <c r="CF24" s="31">
        <v>192349.55</v>
      </c>
      <c r="CG24" s="31">
        <v>147514.29</v>
      </c>
      <c r="CH24" s="31">
        <v>154719.6</v>
      </c>
      <c r="CI24" s="31">
        <v>254918.25</v>
      </c>
      <c r="CJ24" s="31">
        <v>301365.37</v>
      </c>
      <c r="CK24" s="32">
        <f t="shared" si="52"/>
        <v>9772.31</v>
      </c>
      <c r="CL24" s="32">
        <f t="shared" si="53"/>
        <v>8863.2099999999991</v>
      </c>
      <c r="CM24" s="32">
        <f t="shared" si="54"/>
        <v>6458.62</v>
      </c>
      <c r="CN24" s="32">
        <f t="shared" si="55"/>
        <v>10298.24</v>
      </c>
      <c r="CO24" s="32">
        <f t="shared" si="56"/>
        <v>30358.82</v>
      </c>
      <c r="CP24" s="32">
        <f t="shared" si="57"/>
        <v>10548.57</v>
      </c>
      <c r="CQ24" s="32">
        <f t="shared" si="58"/>
        <v>8174.37</v>
      </c>
      <c r="CR24" s="32">
        <f t="shared" si="59"/>
        <v>7819.09</v>
      </c>
      <c r="CS24" s="32">
        <f t="shared" si="60"/>
        <v>5996.52</v>
      </c>
      <c r="CT24" s="32">
        <f t="shared" si="61"/>
        <v>6289.41</v>
      </c>
      <c r="CU24" s="32">
        <f t="shared" si="62"/>
        <v>10362.530000000001</v>
      </c>
      <c r="CV24" s="32">
        <f t="shared" si="63"/>
        <v>12250.62</v>
      </c>
      <c r="CW24" s="31">
        <f t="shared" si="184"/>
        <v>6840.6100000000042</v>
      </c>
      <c r="CX24" s="31">
        <f t="shared" si="185"/>
        <v>6204.2499999999964</v>
      </c>
      <c r="CY24" s="31">
        <f t="shared" si="186"/>
        <v>4521.0400000000163</v>
      </c>
      <c r="CZ24" s="31">
        <f t="shared" si="187"/>
        <v>3604.3900000000258</v>
      </c>
      <c r="DA24" s="31">
        <f t="shared" si="188"/>
        <v>10625.58999999994</v>
      </c>
      <c r="DB24" s="31">
        <f t="shared" si="189"/>
        <v>3692.0000000000073</v>
      </c>
      <c r="DC24" s="31">
        <f t="shared" si="190"/>
        <v>-15940.010000000002</v>
      </c>
      <c r="DD24" s="31">
        <f t="shared" si="191"/>
        <v>-15247.220000000012</v>
      </c>
      <c r="DE24" s="31">
        <f t="shared" si="192"/>
        <v>-11693.200000000006</v>
      </c>
      <c r="DF24" s="31">
        <f t="shared" si="193"/>
        <v>-15409.060000000001</v>
      </c>
      <c r="DG24" s="31">
        <f t="shared" si="194"/>
        <v>-25388.199999999946</v>
      </c>
      <c r="DH24" s="31">
        <f t="shared" si="195"/>
        <v>-30014.040000000037</v>
      </c>
      <c r="DI24" s="32">
        <f t="shared" si="64"/>
        <v>342.03</v>
      </c>
      <c r="DJ24" s="32">
        <f t="shared" si="65"/>
        <v>310.20999999999998</v>
      </c>
      <c r="DK24" s="32">
        <f t="shared" si="66"/>
        <v>226.05</v>
      </c>
      <c r="DL24" s="32">
        <f t="shared" si="67"/>
        <v>180.22</v>
      </c>
      <c r="DM24" s="32">
        <f t="shared" si="68"/>
        <v>531.28</v>
      </c>
      <c r="DN24" s="32">
        <f t="shared" si="69"/>
        <v>184.6</v>
      </c>
      <c r="DO24" s="32">
        <f t="shared" si="70"/>
        <v>-797</v>
      </c>
      <c r="DP24" s="32">
        <f t="shared" si="71"/>
        <v>-762.36</v>
      </c>
      <c r="DQ24" s="32">
        <f t="shared" si="72"/>
        <v>-584.66</v>
      </c>
      <c r="DR24" s="32">
        <f t="shared" si="73"/>
        <v>-770.45</v>
      </c>
      <c r="DS24" s="32">
        <f t="shared" si="74"/>
        <v>-1269.4100000000001</v>
      </c>
      <c r="DT24" s="32">
        <f t="shared" si="75"/>
        <v>-1500.7</v>
      </c>
      <c r="DU24" s="31">
        <f t="shared" ca="1" si="76"/>
        <v>2023.92</v>
      </c>
      <c r="DV24" s="31">
        <f t="shared" ca="1" si="77"/>
        <v>1825.11</v>
      </c>
      <c r="DW24" s="31">
        <f t="shared" ca="1" si="78"/>
        <v>1323.02</v>
      </c>
      <c r="DX24" s="31">
        <f t="shared" ca="1" si="79"/>
        <v>1048.6500000000001</v>
      </c>
      <c r="DY24" s="31">
        <f t="shared" ca="1" si="80"/>
        <v>3073.91</v>
      </c>
      <c r="DZ24" s="31">
        <f t="shared" ca="1" si="81"/>
        <v>1061.8</v>
      </c>
      <c r="EA24" s="31">
        <f t="shared" ca="1" si="82"/>
        <v>-4554.79</v>
      </c>
      <c r="EB24" s="31">
        <f t="shared" ca="1" si="83"/>
        <v>-4324.45</v>
      </c>
      <c r="EC24" s="31">
        <f t="shared" ca="1" si="84"/>
        <v>-3291.62</v>
      </c>
      <c r="ED24" s="31">
        <f t="shared" ca="1" si="85"/>
        <v>-4302.8100000000004</v>
      </c>
      <c r="EE24" s="31">
        <f t="shared" ca="1" si="86"/>
        <v>-7030.07</v>
      </c>
      <c r="EF24" s="31">
        <f t="shared" ca="1" si="87"/>
        <v>-8243.14</v>
      </c>
      <c r="EG24" s="32">
        <f t="shared" ca="1" si="88"/>
        <v>9206.5600000000049</v>
      </c>
      <c r="EH24" s="32">
        <f t="shared" ca="1" si="89"/>
        <v>8339.5699999999961</v>
      </c>
      <c r="EI24" s="32">
        <f t="shared" ca="1" si="90"/>
        <v>6070.110000000017</v>
      </c>
      <c r="EJ24" s="32">
        <f t="shared" ca="1" si="91"/>
        <v>4833.2600000000257</v>
      </c>
      <c r="EK24" s="32">
        <f t="shared" ca="1" si="92"/>
        <v>14230.779999999941</v>
      </c>
      <c r="EL24" s="32">
        <f t="shared" ca="1" si="93"/>
        <v>4938.4000000000069</v>
      </c>
      <c r="EM24" s="32">
        <f t="shared" ca="1" si="94"/>
        <v>-21291.800000000003</v>
      </c>
      <c r="EN24" s="32">
        <f t="shared" ca="1" si="95"/>
        <v>-20334.030000000013</v>
      </c>
      <c r="EO24" s="32">
        <f t="shared" ca="1" si="96"/>
        <v>-15569.480000000007</v>
      </c>
      <c r="EP24" s="32">
        <f t="shared" ca="1" si="97"/>
        <v>-20482.320000000003</v>
      </c>
      <c r="EQ24" s="32">
        <f t="shared" ca="1" si="98"/>
        <v>-33687.679999999949</v>
      </c>
      <c r="ER24" s="32">
        <f t="shared" ca="1" si="99"/>
        <v>-39757.880000000034</v>
      </c>
    </row>
    <row r="25" spans="1:148" x14ac:dyDescent="0.25">
      <c r="A25" t="s">
        <v>442</v>
      </c>
      <c r="B25" s="1" t="s">
        <v>25</v>
      </c>
      <c r="C25" t="s">
        <v>25</v>
      </c>
      <c r="D25" t="s">
        <v>210</v>
      </c>
      <c r="E25" s="51">
        <v>225200.03510000001</v>
      </c>
      <c r="F25" s="51">
        <v>245924.8186</v>
      </c>
      <c r="G25" s="51">
        <v>236030.50709999999</v>
      </c>
      <c r="H25" s="51">
        <v>193186.50080000001</v>
      </c>
      <c r="I25" s="51">
        <v>219030.50690000001</v>
      </c>
      <c r="J25" s="51">
        <v>10041.82</v>
      </c>
      <c r="K25" s="51">
        <v>226497.8588892</v>
      </c>
      <c r="L25" s="51">
        <v>214271.1657027</v>
      </c>
      <c r="M25" s="51">
        <v>183347.266328</v>
      </c>
      <c r="N25" s="51">
        <v>245905.2896592</v>
      </c>
      <c r="O25" s="51">
        <v>251725.6928744</v>
      </c>
      <c r="P25" s="51">
        <v>258596.9342516</v>
      </c>
      <c r="Q25" s="32">
        <v>9678352.6799999997</v>
      </c>
      <c r="R25" s="32">
        <v>10888987.130000001</v>
      </c>
      <c r="S25" s="32">
        <v>8725185.2300000004</v>
      </c>
      <c r="T25" s="32">
        <v>9219831.5199999996</v>
      </c>
      <c r="U25" s="32">
        <v>30770414.039999999</v>
      </c>
      <c r="V25" s="32">
        <v>324798.8</v>
      </c>
      <c r="W25" s="32">
        <v>9373477.3599999994</v>
      </c>
      <c r="X25" s="32">
        <v>8217737.9400000004</v>
      </c>
      <c r="Y25" s="32">
        <v>5029331.1399999997</v>
      </c>
      <c r="Z25" s="32">
        <v>7733738.71</v>
      </c>
      <c r="AA25" s="32">
        <v>12375931.060000001</v>
      </c>
      <c r="AB25" s="32">
        <v>13675377.449999999</v>
      </c>
      <c r="AC25" s="2">
        <v>4.3499999999999996</v>
      </c>
      <c r="AD25" s="2">
        <v>4.3499999999999996</v>
      </c>
      <c r="AE25" s="2">
        <v>4.3499999999999996</v>
      </c>
      <c r="AF25" s="2">
        <v>4.3499999999999996</v>
      </c>
      <c r="AG25" s="2">
        <v>4.3499999999999996</v>
      </c>
      <c r="AH25" s="2">
        <v>4.3499999999999996</v>
      </c>
      <c r="AI25" s="2">
        <v>4.3499999999999996</v>
      </c>
      <c r="AJ25" s="2">
        <v>4.3499999999999996</v>
      </c>
      <c r="AK25" s="2">
        <v>4.3499999999999996</v>
      </c>
      <c r="AL25" s="2">
        <v>4.3499999999999996</v>
      </c>
      <c r="AM25" s="2">
        <v>4.3499999999999996</v>
      </c>
      <c r="AN25" s="2">
        <v>4.3499999999999996</v>
      </c>
      <c r="AO25" s="33">
        <v>421008.34</v>
      </c>
      <c r="AP25" s="33">
        <v>473670.94</v>
      </c>
      <c r="AQ25" s="33">
        <v>379545.56</v>
      </c>
      <c r="AR25" s="33">
        <v>401062.67</v>
      </c>
      <c r="AS25" s="33">
        <v>1338513.01</v>
      </c>
      <c r="AT25" s="33">
        <v>14128.75</v>
      </c>
      <c r="AU25" s="33">
        <v>407746.26</v>
      </c>
      <c r="AV25" s="33">
        <v>357471.6</v>
      </c>
      <c r="AW25" s="33">
        <v>218775.9</v>
      </c>
      <c r="AX25" s="33">
        <v>336417.63</v>
      </c>
      <c r="AY25" s="33">
        <v>538353</v>
      </c>
      <c r="AZ25" s="33">
        <v>594878.92000000004</v>
      </c>
      <c r="BA25" s="31">
        <f t="shared" si="40"/>
        <v>-14517.53</v>
      </c>
      <c r="BB25" s="31">
        <f t="shared" si="41"/>
        <v>-16333.48</v>
      </c>
      <c r="BC25" s="31">
        <f t="shared" si="42"/>
        <v>-13087.78</v>
      </c>
      <c r="BD25" s="31">
        <f t="shared" si="43"/>
        <v>-7375.87</v>
      </c>
      <c r="BE25" s="31">
        <f t="shared" si="44"/>
        <v>-24616.33</v>
      </c>
      <c r="BF25" s="31">
        <f t="shared" si="45"/>
        <v>-259.83999999999997</v>
      </c>
      <c r="BG25" s="31">
        <f t="shared" si="46"/>
        <v>35619.21</v>
      </c>
      <c r="BH25" s="31">
        <f t="shared" si="47"/>
        <v>31227.4</v>
      </c>
      <c r="BI25" s="31">
        <f t="shared" si="48"/>
        <v>19111.46</v>
      </c>
      <c r="BJ25" s="31">
        <f t="shared" si="49"/>
        <v>37121.949999999997</v>
      </c>
      <c r="BK25" s="31">
        <f t="shared" si="50"/>
        <v>59404.47</v>
      </c>
      <c r="BL25" s="31">
        <f t="shared" si="51"/>
        <v>65641.81</v>
      </c>
      <c r="BM25" s="6">
        <v>3.1399999999999997E-2</v>
      </c>
      <c r="BN25" s="6">
        <v>3.1399999999999997E-2</v>
      </c>
      <c r="BO25" s="6">
        <v>3.1399999999999997E-2</v>
      </c>
      <c r="BP25" s="6">
        <v>3.1399999999999997E-2</v>
      </c>
      <c r="BQ25" s="6">
        <v>3.1399999999999997E-2</v>
      </c>
      <c r="BR25" s="6">
        <v>3.1399999999999997E-2</v>
      </c>
      <c r="BS25" s="6">
        <v>3.1399999999999997E-2</v>
      </c>
      <c r="BT25" s="6">
        <v>3.1399999999999997E-2</v>
      </c>
      <c r="BU25" s="6">
        <v>3.1399999999999997E-2</v>
      </c>
      <c r="BV25" s="6">
        <v>3.1399999999999997E-2</v>
      </c>
      <c r="BW25" s="6">
        <v>3.1399999999999997E-2</v>
      </c>
      <c r="BX25" s="6">
        <v>3.1399999999999997E-2</v>
      </c>
      <c r="BY25" s="31">
        <v>303900.27</v>
      </c>
      <c r="BZ25" s="31">
        <v>341914.2</v>
      </c>
      <c r="CA25" s="31">
        <v>273970.82</v>
      </c>
      <c r="CB25" s="31">
        <v>289502.71000000002</v>
      </c>
      <c r="CC25" s="31">
        <v>966191</v>
      </c>
      <c r="CD25" s="31">
        <v>10198.68</v>
      </c>
      <c r="CE25" s="31">
        <v>294327.19</v>
      </c>
      <c r="CF25" s="31">
        <v>258036.97</v>
      </c>
      <c r="CG25" s="31">
        <v>157921</v>
      </c>
      <c r="CH25" s="31">
        <v>242839.4</v>
      </c>
      <c r="CI25" s="31">
        <v>388604.24</v>
      </c>
      <c r="CJ25" s="31">
        <v>429406.85</v>
      </c>
      <c r="CK25" s="32">
        <f t="shared" si="52"/>
        <v>19356.71</v>
      </c>
      <c r="CL25" s="32">
        <f t="shared" si="53"/>
        <v>21777.97</v>
      </c>
      <c r="CM25" s="32">
        <f t="shared" si="54"/>
        <v>17450.37</v>
      </c>
      <c r="CN25" s="32">
        <f t="shared" si="55"/>
        <v>18439.66</v>
      </c>
      <c r="CO25" s="32">
        <f t="shared" si="56"/>
        <v>61540.83</v>
      </c>
      <c r="CP25" s="32">
        <f t="shared" si="57"/>
        <v>649.6</v>
      </c>
      <c r="CQ25" s="32">
        <f t="shared" si="58"/>
        <v>18746.95</v>
      </c>
      <c r="CR25" s="32">
        <f t="shared" si="59"/>
        <v>16435.48</v>
      </c>
      <c r="CS25" s="32">
        <f t="shared" si="60"/>
        <v>10058.66</v>
      </c>
      <c r="CT25" s="32">
        <f t="shared" si="61"/>
        <v>15467.48</v>
      </c>
      <c r="CU25" s="32">
        <f t="shared" si="62"/>
        <v>24751.86</v>
      </c>
      <c r="CV25" s="32">
        <f t="shared" si="63"/>
        <v>27350.75</v>
      </c>
      <c r="CW25" s="31">
        <f t="shared" si="184"/>
        <v>-83233.829999999987</v>
      </c>
      <c r="CX25" s="31">
        <f t="shared" si="185"/>
        <v>-93645.289999999964</v>
      </c>
      <c r="CY25" s="31">
        <f t="shared" si="186"/>
        <v>-75036.59</v>
      </c>
      <c r="CZ25" s="31">
        <f t="shared" si="187"/>
        <v>-85744.43</v>
      </c>
      <c r="DA25" s="31">
        <f t="shared" si="188"/>
        <v>-286164.85000000003</v>
      </c>
      <c r="DB25" s="31">
        <f t="shared" si="189"/>
        <v>-3020.6299999999992</v>
      </c>
      <c r="DC25" s="31">
        <f t="shared" si="190"/>
        <v>-130291.32999999999</v>
      </c>
      <c r="DD25" s="31">
        <f t="shared" si="191"/>
        <v>-114226.54999999996</v>
      </c>
      <c r="DE25" s="31">
        <f t="shared" si="192"/>
        <v>-69907.699999999983</v>
      </c>
      <c r="DF25" s="31">
        <f t="shared" si="193"/>
        <v>-115232.7</v>
      </c>
      <c r="DG25" s="31">
        <f t="shared" si="194"/>
        <v>-184401.37000000002</v>
      </c>
      <c r="DH25" s="31">
        <f t="shared" si="195"/>
        <v>-203763.13000000006</v>
      </c>
      <c r="DI25" s="32">
        <f t="shared" si="64"/>
        <v>-4161.6899999999996</v>
      </c>
      <c r="DJ25" s="32">
        <f t="shared" si="65"/>
        <v>-4682.26</v>
      </c>
      <c r="DK25" s="32">
        <f t="shared" si="66"/>
        <v>-3751.83</v>
      </c>
      <c r="DL25" s="32">
        <f t="shared" si="67"/>
        <v>-4287.22</v>
      </c>
      <c r="DM25" s="32">
        <f t="shared" si="68"/>
        <v>-14308.24</v>
      </c>
      <c r="DN25" s="32">
        <f t="shared" si="69"/>
        <v>-151.03</v>
      </c>
      <c r="DO25" s="32">
        <f t="shared" si="70"/>
        <v>-6514.57</v>
      </c>
      <c r="DP25" s="32">
        <f t="shared" si="71"/>
        <v>-5711.33</v>
      </c>
      <c r="DQ25" s="32">
        <f t="shared" si="72"/>
        <v>-3495.39</v>
      </c>
      <c r="DR25" s="32">
        <f t="shared" si="73"/>
        <v>-5761.64</v>
      </c>
      <c r="DS25" s="32">
        <f t="shared" si="74"/>
        <v>-9220.07</v>
      </c>
      <c r="DT25" s="32">
        <f t="shared" si="75"/>
        <v>-10188.16</v>
      </c>
      <c r="DU25" s="31">
        <f t="shared" ca="1" si="76"/>
        <v>-24626.29</v>
      </c>
      <c r="DV25" s="31">
        <f t="shared" ca="1" si="77"/>
        <v>-27547.65</v>
      </c>
      <c r="DW25" s="31">
        <f t="shared" ca="1" si="78"/>
        <v>-21958.400000000001</v>
      </c>
      <c r="DX25" s="31">
        <f t="shared" ca="1" si="79"/>
        <v>-24946.25</v>
      </c>
      <c r="DY25" s="31">
        <f t="shared" ca="1" si="80"/>
        <v>-82785.62</v>
      </c>
      <c r="DZ25" s="31">
        <f t="shared" ca="1" si="81"/>
        <v>-868.72</v>
      </c>
      <c r="EA25" s="31">
        <f t="shared" ca="1" si="82"/>
        <v>-37230.160000000003</v>
      </c>
      <c r="EB25" s="31">
        <f t="shared" ca="1" si="83"/>
        <v>-32397.19</v>
      </c>
      <c r="EC25" s="31">
        <f t="shared" ca="1" si="84"/>
        <v>-19678.939999999999</v>
      </c>
      <c r="ED25" s="31">
        <f t="shared" ca="1" si="85"/>
        <v>-32177.43</v>
      </c>
      <c r="EE25" s="31">
        <f t="shared" ca="1" si="86"/>
        <v>-51061.3</v>
      </c>
      <c r="EF25" s="31">
        <f t="shared" ca="1" si="87"/>
        <v>-55962.07</v>
      </c>
      <c r="EG25" s="32">
        <f t="shared" ca="1" si="88"/>
        <v>-112021.81</v>
      </c>
      <c r="EH25" s="32">
        <f t="shared" ca="1" si="89"/>
        <v>-125875.19999999995</v>
      </c>
      <c r="EI25" s="32">
        <f t="shared" ca="1" si="90"/>
        <v>-100746.82</v>
      </c>
      <c r="EJ25" s="32">
        <f t="shared" ca="1" si="91"/>
        <v>-114977.9</v>
      </c>
      <c r="EK25" s="32">
        <f t="shared" ca="1" si="92"/>
        <v>-383258.71</v>
      </c>
      <c r="EL25" s="32">
        <f t="shared" ca="1" si="93"/>
        <v>-4040.3799999999992</v>
      </c>
      <c r="EM25" s="32">
        <f t="shared" ca="1" si="94"/>
        <v>-174036.06</v>
      </c>
      <c r="EN25" s="32">
        <f t="shared" ca="1" si="95"/>
        <v>-152335.06999999995</v>
      </c>
      <c r="EO25" s="32">
        <f t="shared" ca="1" si="96"/>
        <v>-93082.029999999984</v>
      </c>
      <c r="EP25" s="32">
        <f t="shared" ca="1" si="97"/>
        <v>-153171.76999999999</v>
      </c>
      <c r="EQ25" s="32">
        <f t="shared" ca="1" si="98"/>
        <v>-244682.74000000005</v>
      </c>
      <c r="ER25" s="32">
        <f t="shared" ca="1" si="99"/>
        <v>-269913.36000000004</v>
      </c>
    </row>
    <row r="26" spans="1:148" x14ac:dyDescent="0.25">
      <c r="A26" t="s">
        <v>440</v>
      </c>
      <c r="B26" s="1" t="s">
        <v>125</v>
      </c>
      <c r="C26" t="s">
        <v>125</v>
      </c>
      <c r="D26" t="s">
        <v>211</v>
      </c>
      <c r="E26" s="51">
        <v>18600.335010800001</v>
      </c>
      <c r="F26" s="51">
        <v>15939.174504000001</v>
      </c>
      <c r="G26" s="51">
        <v>15195.9876129</v>
      </c>
      <c r="H26" s="51">
        <v>15073.5114448</v>
      </c>
      <c r="I26" s="51">
        <v>18199.867381399999</v>
      </c>
      <c r="J26" s="51">
        <v>40070.972031600002</v>
      </c>
      <c r="K26" s="51">
        <v>38030.987686699998</v>
      </c>
      <c r="L26" s="51">
        <v>41748.8586669</v>
      </c>
      <c r="M26" s="51">
        <v>38475.216418800002</v>
      </c>
      <c r="N26" s="51">
        <v>29073.1297834</v>
      </c>
      <c r="O26" s="51">
        <v>21103.799678399999</v>
      </c>
      <c r="P26" s="51">
        <v>27115.942045600001</v>
      </c>
      <c r="Q26" s="32">
        <v>964182.88</v>
      </c>
      <c r="R26" s="32">
        <v>788610.18</v>
      </c>
      <c r="S26" s="32">
        <v>701884.29</v>
      </c>
      <c r="T26" s="32">
        <v>1034535.11</v>
      </c>
      <c r="U26" s="32">
        <v>3358373.94</v>
      </c>
      <c r="V26" s="32">
        <v>3739060.34</v>
      </c>
      <c r="W26" s="32">
        <v>2032814.51</v>
      </c>
      <c r="X26" s="32">
        <v>2169127.09</v>
      </c>
      <c r="Y26" s="32">
        <v>1268205.8799999999</v>
      </c>
      <c r="Z26" s="32">
        <v>1067873.31</v>
      </c>
      <c r="AA26" s="32">
        <v>1809957.45</v>
      </c>
      <c r="AB26" s="32">
        <v>2587815.58</v>
      </c>
      <c r="AC26" s="2">
        <v>1.94</v>
      </c>
      <c r="AD26" s="2">
        <v>1.94</v>
      </c>
      <c r="AE26" s="2">
        <v>1.94</v>
      </c>
      <c r="AF26" s="2">
        <v>1.94</v>
      </c>
      <c r="AG26" s="2">
        <v>1.94</v>
      </c>
      <c r="AH26" s="2">
        <v>1.94</v>
      </c>
      <c r="AI26" s="2">
        <v>1.94</v>
      </c>
      <c r="AJ26" s="2">
        <v>1.94</v>
      </c>
      <c r="AK26" s="2">
        <v>1.94</v>
      </c>
      <c r="AL26" s="2">
        <v>1.94</v>
      </c>
      <c r="AM26" s="2">
        <v>1.94</v>
      </c>
      <c r="AN26" s="2">
        <v>1.94</v>
      </c>
      <c r="AO26" s="33">
        <v>18705.150000000001</v>
      </c>
      <c r="AP26" s="33">
        <v>15299.04</v>
      </c>
      <c r="AQ26" s="33">
        <v>13616.56</v>
      </c>
      <c r="AR26" s="33">
        <v>20069.98</v>
      </c>
      <c r="AS26" s="33">
        <v>65152.45</v>
      </c>
      <c r="AT26" s="33">
        <v>72537.77</v>
      </c>
      <c r="AU26" s="33">
        <v>39436.6</v>
      </c>
      <c r="AV26" s="33">
        <v>42081.07</v>
      </c>
      <c r="AW26" s="33">
        <v>24603.19</v>
      </c>
      <c r="AX26" s="33">
        <v>20716.740000000002</v>
      </c>
      <c r="AY26" s="33">
        <v>35113.17</v>
      </c>
      <c r="AZ26" s="33">
        <v>50203.62</v>
      </c>
      <c r="BA26" s="31">
        <f t="shared" si="40"/>
        <v>-1446.27</v>
      </c>
      <c r="BB26" s="31">
        <f t="shared" si="41"/>
        <v>-1182.92</v>
      </c>
      <c r="BC26" s="31">
        <f t="shared" si="42"/>
        <v>-1052.83</v>
      </c>
      <c r="BD26" s="31">
        <f t="shared" si="43"/>
        <v>-827.63</v>
      </c>
      <c r="BE26" s="31">
        <f t="shared" si="44"/>
        <v>-2686.7</v>
      </c>
      <c r="BF26" s="31">
        <f t="shared" si="45"/>
        <v>-2991.25</v>
      </c>
      <c r="BG26" s="31">
        <f t="shared" si="46"/>
        <v>7724.7</v>
      </c>
      <c r="BH26" s="31">
        <f t="shared" si="47"/>
        <v>8242.68</v>
      </c>
      <c r="BI26" s="31">
        <f t="shared" si="48"/>
        <v>4819.18</v>
      </c>
      <c r="BJ26" s="31">
        <f t="shared" si="49"/>
        <v>5125.79</v>
      </c>
      <c r="BK26" s="31">
        <f t="shared" si="50"/>
        <v>8687.7999999999993</v>
      </c>
      <c r="BL26" s="31">
        <f t="shared" si="51"/>
        <v>12421.51</v>
      </c>
      <c r="BM26" s="6">
        <v>1.3899999999999999E-2</v>
      </c>
      <c r="BN26" s="6">
        <v>1.3899999999999999E-2</v>
      </c>
      <c r="BO26" s="6">
        <v>1.3899999999999999E-2</v>
      </c>
      <c r="BP26" s="6">
        <v>1.3899999999999999E-2</v>
      </c>
      <c r="BQ26" s="6">
        <v>1.3899999999999999E-2</v>
      </c>
      <c r="BR26" s="6">
        <v>1.3899999999999999E-2</v>
      </c>
      <c r="BS26" s="6">
        <v>1.3899999999999999E-2</v>
      </c>
      <c r="BT26" s="6">
        <v>1.3899999999999999E-2</v>
      </c>
      <c r="BU26" s="6">
        <v>1.3899999999999999E-2</v>
      </c>
      <c r="BV26" s="6">
        <v>1.3899999999999999E-2</v>
      </c>
      <c r="BW26" s="6">
        <v>1.3899999999999999E-2</v>
      </c>
      <c r="BX26" s="6">
        <v>1.3899999999999999E-2</v>
      </c>
      <c r="BY26" s="31">
        <v>13402.14</v>
      </c>
      <c r="BZ26" s="31">
        <v>10961.68</v>
      </c>
      <c r="CA26" s="31">
        <v>9756.19</v>
      </c>
      <c r="CB26" s="31">
        <v>14380.04</v>
      </c>
      <c r="CC26" s="31">
        <v>46681.4</v>
      </c>
      <c r="CD26" s="31">
        <v>51972.94</v>
      </c>
      <c r="CE26" s="31">
        <v>28256.12</v>
      </c>
      <c r="CF26" s="31">
        <v>30150.87</v>
      </c>
      <c r="CG26" s="31">
        <v>17628.060000000001</v>
      </c>
      <c r="CH26" s="31">
        <v>14843.44</v>
      </c>
      <c r="CI26" s="31">
        <v>25158.41</v>
      </c>
      <c r="CJ26" s="31">
        <v>35970.639999999999</v>
      </c>
      <c r="CK26" s="32">
        <f t="shared" si="52"/>
        <v>1928.37</v>
      </c>
      <c r="CL26" s="32">
        <f t="shared" si="53"/>
        <v>1577.22</v>
      </c>
      <c r="CM26" s="32">
        <f t="shared" si="54"/>
        <v>1403.77</v>
      </c>
      <c r="CN26" s="32">
        <f t="shared" si="55"/>
        <v>2069.0700000000002</v>
      </c>
      <c r="CO26" s="32">
        <f t="shared" si="56"/>
        <v>6716.75</v>
      </c>
      <c r="CP26" s="32">
        <f t="shared" si="57"/>
        <v>7478.12</v>
      </c>
      <c r="CQ26" s="32">
        <f t="shared" si="58"/>
        <v>4065.63</v>
      </c>
      <c r="CR26" s="32">
        <f t="shared" si="59"/>
        <v>4338.25</v>
      </c>
      <c r="CS26" s="32">
        <f t="shared" si="60"/>
        <v>2536.41</v>
      </c>
      <c r="CT26" s="32">
        <f t="shared" si="61"/>
        <v>2135.75</v>
      </c>
      <c r="CU26" s="32">
        <f t="shared" si="62"/>
        <v>3619.91</v>
      </c>
      <c r="CV26" s="32">
        <f t="shared" si="63"/>
        <v>5175.63</v>
      </c>
      <c r="CW26" s="31">
        <f t="shared" si="184"/>
        <v>-1928.3700000000031</v>
      </c>
      <c r="CX26" s="31">
        <f t="shared" si="185"/>
        <v>-1577.2200000000012</v>
      </c>
      <c r="CY26" s="31">
        <f t="shared" si="186"/>
        <v>-1403.7699999999986</v>
      </c>
      <c r="CZ26" s="31">
        <f t="shared" si="187"/>
        <v>-2793.2399999999989</v>
      </c>
      <c r="DA26" s="31">
        <f t="shared" si="188"/>
        <v>-9067.5999999999949</v>
      </c>
      <c r="DB26" s="31">
        <f t="shared" si="189"/>
        <v>-10095.459999999999</v>
      </c>
      <c r="DC26" s="31">
        <f t="shared" si="190"/>
        <v>-14839.55</v>
      </c>
      <c r="DD26" s="31">
        <f t="shared" si="191"/>
        <v>-15834.630000000005</v>
      </c>
      <c r="DE26" s="31">
        <f t="shared" si="192"/>
        <v>-9257.8999999999978</v>
      </c>
      <c r="DF26" s="31">
        <f t="shared" si="193"/>
        <v>-8863.34</v>
      </c>
      <c r="DG26" s="31">
        <f t="shared" si="194"/>
        <v>-15022.649999999998</v>
      </c>
      <c r="DH26" s="31">
        <f t="shared" si="195"/>
        <v>-21478.860000000008</v>
      </c>
      <c r="DI26" s="32">
        <f t="shared" si="64"/>
        <v>-96.42</v>
      </c>
      <c r="DJ26" s="32">
        <f t="shared" si="65"/>
        <v>-78.86</v>
      </c>
      <c r="DK26" s="32">
        <f t="shared" si="66"/>
        <v>-70.19</v>
      </c>
      <c r="DL26" s="32">
        <f t="shared" si="67"/>
        <v>-139.66</v>
      </c>
      <c r="DM26" s="32">
        <f t="shared" si="68"/>
        <v>-453.38</v>
      </c>
      <c r="DN26" s="32">
        <f t="shared" si="69"/>
        <v>-504.77</v>
      </c>
      <c r="DO26" s="32">
        <f t="shared" si="70"/>
        <v>-741.98</v>
      </c>
      <c r="DP26" s="32">
        <f t="shared" si="71"/>
        <v>-791.73</v>
      </c>
      <c r="DQ26" s="32">
        <f t="shared" si="72"/>
        <v>-462.9</v>
      </c>
      <c r="DR26" s="32">
        <f t="shared" si="73"/>
        <v>-443.17</v>
      </c>
      <c r="DS26" s="32">
        <f t="shared" si="74"/>
        <v>-751.13</v>
      </c>
      <c r="DT26" s="32">
        <f t="shared" si="75"/>
        <v>-1073.94</v>
      </c>
      <c r="DU26" s="31">
        <f t="shared" ca="1" si="76"/>
        <v>-570.54</v>
      </c>
      <c r="DV26" s="31">
        <f t="shared" ca="1" si="77"/>
        <v>-463.97</v>
      </c>
      <c r="DW26" s="31">
        <f t="shared" ca="1" si="78"/>
        <v>-410.79</v>
      </c>
      <c r="DX26" s="31">
        <f t="shared" ca="1" si="79"/>
        <v>-812.66</v>
      </c>
      <c r="DY26" s="31">
        <f t="shared" ca="1" si="80"/>
        <v>-2623.2</v>
      </c>
      <c r="DZ26" s="31">
        <f t="shared" ca="1" si="81"/>
        <v>-2903.4</v>
      </c>
      <c r="EA26" s="31">
        <f t="shared" ca="1" si="82"/>
        <v>-4240.34</v>
      </c>
      <c r="EB26" s="31">
        <f t="shared" ca="1" si="83"/>
        <v>-4491.05</v>
      </c>
      <c r="EC26" s="31">
        <f t="shared" ca="1" si="84"/>
        <v>-2606.09</v>
      </c>
      <c r="ED26" s="31">
        <f t="shared" ca="1" si="85"/>
        <v>-2474.9899999999998</v>
      </c>
      <c r="EE26" s="31">
        <f t="shared" ca="1" si="86"/>
        <v>-4159.82</v>
      </c>
      <c r="EF26" s="31">
        <f t="shared" ca="1" si="87"/>
        <v>-5899.01</v>
      </c>
      <c r="EG26" s="32">
        <f t="shared" ca="1" si="88"/>
        <v>-2595.3300000000031</v>
      </c>
      <c r="EH26" s="32">
        <f t="shared" ca="1" si="89"/>
        <v>-2120.0500000000011</v>
      </c>
      <c r="EI26" s="32">
        <f t="shared" ca="1" si="90"/>
        <v>-1884.7499999999986</v>
      </c>
      <c r="EJ26" s="32">
        <f t="shared" ca="1" si="91"/>
        <v>-3745.5599999999986</v>
      </c>
      <c r="EK26" s="32">
        <f t="shared" ca="1" si="92"/>
        <v>-12144.179999999993</v>
      </c>
      <c r="EL26" s="32">
        <f t="shared" ca="1" si="93"/>
        <v>-13503.63</v>
      </c>
      <c r="EM26" s="32">
        <f t="shared" ca="1" si="94"/>
        <v>-19821.87</v>
      </c>
      <c r="EN26" s="32">
        <f t="shared" ca="1" si="95"/>
        <v>-21117.410000000003</v>
      </c>
      <c r="EO26" s="32">
        <f t="shared" ca="1" si="96"/>
        <v>-12326.889999999998</v>
      </c>
      <c r="EP26" s="32">
        <f t="shared" ca="1" si="97"/>
        <v>-11781.5</v>
      </c>
      <c r="EQ26" s="32">
        <f t="shared" ca="1" si="98"/>
        <v>-19933.599999999999</v>
      </c>
      <c r="ER26" s="32">
        <f t="shared" ca="1" si="99"/>
        <v>-28451.810000000005</v>
      </c>
    </row>
    <row r="27" spans="1:148" x14ac:dyDescent="0.25">
      <c r="A27" t="s">
        <v>439</v>
      </c>
      <c r="B27" s="1" t="s">
        <v>158</v>
      </c>
      <c r="C27" t="s">
        <v>158</v>
      </c>
      <c r="D27" t="s">
        <v>212</v>
      </c>
      <c r="E27" s="51">
        <v>12529.576999999999</v>
      </c>
      <c r="F27" s="51">
        <v>9841.5058000000008</v>
      </c>
      <c r="G27" s="51">
        <v>20355.678899999999</v>
      </c>
      <c r="H27" s="51">
        <v>14363.703</v>
      </c>
      <c r="I27" s="51">
        <v>8832.3538000000008</v>
      </c>
      <c r="J27" s="51">
        <v>11549.869500000001</v>
      </c>
      <c r="K27" s="51">
        <v>10787.8446</v>
      </c>
      <c r="L27" s="51">
        <v>8691.6034999999993</v>
      </c>
      <c r="M27" s="51">
        <v>9391.5440999999992</v>
      </c>
      <c r="N27" s="51">
        <v>17219.5893</v>
      </c>
      <c r="O27" s="51">
        <v>14912.5844</v>
      </c>
      <c r="P27" s="51">
        <v>15142.544400000001</v>
      </c>
      <c r="Q27" s="32">
        <v>488967.69</v>
      </c>
      <c r="R27" s="32">
        <v>384692.56</v>
      </c>
      <c r="S27" s="32">
        <v>573338.97</v>
      </c>
      <c r="T27" s="32">
        <v>622294.80000000005</v>
      </c>
      <c r="U27" s="32">
        <v>623722.22</v>
      </c>
      <c r="V27" s="32">
        <v>388146.68</v>
      </c>
      <c r="W27" s="32">
        <v>382886.9</v>
      </c>
      <c r="X27" s="32">
        <v>270401.02</v>
      </c>
      <c r="Y27" s="32">
        <v>225074.37</v>
      </c>
      <c r="Z27" s="32">
        <v>478744.1</v>
      </c>
      <c r="AA27" s="32">
        <v>489778.88</v>
      </c>
      <c r="AB27" s="32">
        <v>791685.92</v>
      </c>
      <c r="AC27" s="2">
        <v>1.81</v>
      </c>
      <c r="AD27" s="2">
        <v>1.81</v>
      </c>
      <c r="AE27" s="2">
        <v>1.81</v>
      </c>
      <c r="AF27" s="2">
        <v>1.81</v>
      </c>
      <c r="AG27" s="2">
        <v>1.81</v>
      </c>
      <c r="AH27" s="2">
        <v>1.81</v>
      </c>
      <c r="AI27" s="2">
        <v>1.81</v>
      </c>
      <c r="AJ27" s="2">
        <v>1.81</v>
      </c>
      <c r="AK27" s="2">
        <v>1.81</v>
      </c>
      <c r="AL27" s="2">
        <v>1.81</v>
      </c>
      <c r="AM27" s="2">
        <v>1.81</v>
      </c>
      <c r="AN27" s="2">
        <v>1.81</v>
      </c>
      <c r="AO27" s="33">
        <v>8850.32</v>
      </c>
      <c r="AP27" s="33">
        <v>6962.94</v>
      </c>
      <c r="AQ27" s="33">
        <v>10377.44</v>
      </c>
      <c r="AR27" s="33">
        <v>11263.54</v>
      </c>
      <c r="AS27" s="33">
        <v>11289.37</v>
      </c>
      <c r="AT27" s="33">
        <v>7025.45</v>
      </c>
      <c r="AU27" s="33">
        <v>6930.25</v>
      </c>
      <c r="AV27" s="33">
        <v>4894.26</v>
      </c>
      <c r="AW27" s="33">
        <v>4073.85</v>
      </c>
      <c r="AX27" s="33">
        <v>8665.27</v>
      </c>
      <c r="AY27" s="33">
        <v>8865</v>
      </c>
      <c r="AZ27" s="33">
        <v>14329.52</v>
      </c>
      <c r="BA27" s="31">
        <f t="shared" si="40"/>
        <v>-733.45</v>
      </c>
      <c r="BB27" s="31">
        <f t="shared" si="41"/>
        <v>-577.04</v>
      </c>
      <c r="BC27" s="31">
        <f t="shared" si="42"/>
        <v>-860.01</v>
      </c>
      <c r="BD27" s="31">
        <f t="shared" si="43"/>
        <v>-497.84</v>
      </c>
      <c r="BE27" s="31">
        <f t="shared" si="44"/>
        <v>-498.98</v>
      </c>
      <c r="BF27" s="31">
        <f t="shared" si="45"/>
        <v>-310.52</v>
      </c>
      <c r="BG27" s="31">
        <f t="shared" si="46"/>
        <v>1454.97</v>
      </c>
      <c r="BH27" s="31">
        <f t="shared" si="47"/>
        <v>1027.52</v>
      </c>
      <c r="BI27" s="31">
        <f t="shared" si="48"/>
        <v>855.28</v>
      </c>
      <c r="BJ27" s="31">
        <f t="shared" si="49"/>
        <v>2297.9699999999998</v>
      </c>
      <c r="BK27" s="31">
        <f t="shared" si="50"/>
        <v>2350.94</v>
      </c>
      <c r="BL27" s="31">
        <f t="shared" si="51"/>
        <v>3800.09</v>
      </c>
      <c r="BM27" s="6">
        <v>1.0800000000000001E-2</v>
      </c>
      <c r="BN27" s="6">
        <v>1.0800000000000001E-2</v>
      </c>
      <c r="BO27" s="6">
        <v>1.0800000000000001E-2</v>
      </c>
      <c r="BP27" s="6">
        <v>1.0800000000000001E-2</v>
      </c>
      <c r="BQ27" s="6">
        <v>1.0800000000000001E-2</v>
      </c>
      <c r="BR27" s="6">
        <v>1.0800000000000001E-2</v>
      </c>
      <c r="BS27" s="6">
        <v>1.0800000000000001E-2</v>
      </c>
      <c r="BT27" s="6">
        <v>1.0800000000000001E-2</v>
      </c>
      <c r="BU27" s="6">
        <v>1.0800000000000001E-2</v>
      </c>
      <c r="BV27" s="6">
        <v>1.0800000000000001E-2</v>
      </c>
      <c r="BW27" s="6">
        <v>1.0800000000000001E-2</v>
      </c>
      <c r="BX27" s="6">
        <v>1.0800000000000001E-2</v>
      </c>
      <c r="BY27" s="31">
        <v>5280.85</v>
      </c>
      <c r="BZ27" s="31">
        <v>4154.68</v>
      </c>
      <c r="CA27" s="31">
        <v>6192.06</v>
      </c>
      <c r="CB27" s="31">
        <v>6720.78</v>
      </c>
      <c r="CC27" s="31">
        <v>6736.2</v>
      </c>
      <c r="CD27" s="31">
        <v>4191.9799999999996</v>
      </c>
      <c r="CE27" s="31">
        <v>4135.18</v>
      </c>
      <c r="CF27" s="31">
        <v>2920.33</v>
      </c>
      <c r="CG27" s="31">
        <v>2430.8000000000002</v>
      </c>
      <c r="CH27" s="31">
        <v>5170.4399999999996</v>
      </c>
      <c r="CI27" s="31">
        <v>5289.61</v>
      </c>
      <c r="CJ27" s="31">
        <v>8550.2099999999991</v>
      </c>
      <c r="CK27" s="32">
        <f t="shared" si="52"/>
        <v>977.94</v>
      </c>
      <c r="CL27" s="32">
        <f t="shared" si="53"/>
        <v>769.39</v>
      </c>
      <c r="CM27" s="32">
        <f t="shared" si="54"/>
        <v>1146.68</v>
      </c>
      <c r="CN27" s="32">
        <f t="shared" si="55"/>
        <v>1244.5899999999999</v>
      </c>
      <c r="CO27" s="32">
        <f t="shared" si="56"/>
        <v>1247.44</v>
      </c>
      <c r="CP27" s="32">
        <f t="shared" si="57"/>
        <v>776.29</v>
      </c>
      <c r="CQ27" s="32">
        <f t="shared" si="58"/>
        <v>765.77</v>
      </c>
      <c r="CR27" s="32">
        <f t="shared" si="59"/>
        <v>540.79999999999995</v>
      </c>
      <c r="CS27" s="32">
        <f t="shared" si="60"/>
        <v>450.15</v>
      </c>
      <c r="CT27" s="32">
        <f t="shared" si="61"/>
        <v>957.49</v>
      </c>
      <c r="CU27" s="32">
        <f t="shared" si="62"/>
        <v>979.56</v>
      </c>
      <c r="CV27" s="32">
        <f t="shared" si="63"/>
        <v>1583.37</v>
      </c>
      <c r="CW27" s="31">
        <f t="shared" si="184"/>
        <v>-1858.0799999999988</v>
      </c>
      <c r="CX27" s="31">
        <f t="shared" si="185"/>
        <v>-1461.829999999999</v>
      </c>
      <c r="CY27" s="31">
        <f t="shared" si="186"/>
        <v>-2178.6899999999996</v>
      </c>
      <c r="CZ27" s="31">
        <f t="shared" si="187"/>
        <v>-2800.3300000000008</v>
      </c>
      <c r="DA27" s="31">
        <f t="shared" si="188"/>
        <v>-2806.7500000000014</v>
      </c>
      <c r="DB27" s="31">
        <f t="shared" si="189"/>
        <v>-1746.6600000000003</v>
      </c>
      <c r="DC27" s="31">
        <f t="shared" si="190"/>
        <v>-3484.2699999999995</v>
      </c>
      <c r="DD27" s="31">
        <f t="shared" si="191"/>
        <v>-2460.65</v>
      </c>
      <c r="DE27" s="31">
        <f t="shared" si="192"/>
        <v>-2048.1799999999994</v>
      </c>
      <c r="DF27" s="31">
        <f t="shared" si="193"/>
        <v>-4835.3100000000013</v>
      </c>
      <c r="DG27" s="31">
        <f t="shared" si="194"/>
        <v>-4946.7700000000004</v>
      </c>
      <c r="DH27" s="31">
        <f t="shared" si="195"/>
        <v>-7996.0300000000025</v>
      </c>
      <c r="DI27" s="32">
        <f t="shared" si="64"/>
        <v>-92.9</v>
      </c>
      <c r="DJ27" s="32">
        <f t="shared" si="65"/>
        <v>-73.09</v>
      </c>
      <c r="DK27" s="32">
        <f t="shared" si="66"/>
        <v>-108.93</v>
      </c>
      <c r="DL27" s="32">
        <f t="shared" si="67"/>
        <v>-140.02000000000001</v>
      </c>
      <c r="DM27" s="32">
        <f t="shared" si="68"/>
        <v>-140.34</v>
      </c>
      <c r="DN27" s="32">
        <f t="shared" si="69"/>
        <v>-87.33</v>
      </c>
      <c r="DO27" s="32">
        <f t="shared" si="70"/>
        <v>-174.21</v>
      </c>
      <c r="DP27" s="32">
        <f t="shared" si="71"/>
        <v>-123.03</v>
      </c>
      <c r="DQ27" s="32">
        <f t="shared" si="72"/>
        <v>-102.41</v>
      </c>
      <c r="DR27" s="32">
        <f t="shared" si="73"/>
        <v>-241.77</v>
      </c>
      <c r="DS27" s="32">
        <f t="shared" si="74"/>
        <v>-247.34</v>
      </c>
      <c r="DT27" s="32">
        <f t="shared" si="75"/>
        <v>-399.8</v>
      </c>
      <c r="DU27" s="31">
        <f t="shared" ca="1" si="76"/>
        <v>-549.75</v>
      </c>
      <c r="DV27" s="31">
        <f t="shared" ca="1" si="77"/>
        <v>-430.03</v>
      </c>
      <c r="DW27" s="31">
        <f t="shared" ca="1" si="78"/>
        <v>-637.55999999999995</v>
      </c>
      <c r="DX27" s="31">
        <f t="shared" ca="1" si="79"/>
        <v>-814.72</v>
      </c>
      <c r="DY27" s="31">
        <f t="shared" ca="1" si="80"/>
        <v>-811.97</v>
      </c>
      <c r="DZ27" s="31">
        <f t="shared" ca="1" si="81"/>
        <v>-502.33</v>
      </c>
      <c r="EA27" s="31">
        <f t="shared" ca="1" si="82"/>
        <v>-995.61</v>
      </c>
      <c r="EB27" s="31">
        <f t="shared" ca="1" si="83"/>
        <v>-697.9</v>
      </c>
      <c r="EC27" s="31">
        <f t="shared" ca="1" si="84"/>
        <v>-576.55999999999995</v>
      </c>
      <c r="ED27" s="31">
        <f t="shared" ca="1" si="85"/>
        <v>-1350.21</v>
      </c>
      <c r="EE27" s="31">
        <f t="shared" ca="1" si="86"/>
        <v>-1369.78</v>
      </c>
      <c r="EF27" s="31">
        <f t="shared" ca="1" si="87"/>
        <v>-2196.0500000000002</v>
      </c>
      <c r="EG27" s="32">
        <f t="shared" ca="1" si="88"/>
        <v>-2500.7299999999987</v>
      </c>
      <c r="EH27" s="32">
        <f t="shared" ca="1" si="89"/>
        <v>-1964.9499999999989</v>
      </c>
      <c r="EI27" s="32">
        <f t="shared" ca="1" si="90"/>
        <v>-2925.1799999999994</v>
      </c>
      <c r="EJ27" s="32">
        <f t="shared" ca="1" si="91"/>
        <v>-3755.0700000000006</v>
      </c>
      <c r="EK27" s="32">
        <f t="shared" ca="1" si="92"/>
        <v>-3759.0600000000013</v>
      </c>
      <c r="EL27" s="32">
        <f t="shared" ca="1" si="93"/>
        <v>-2336.3200000000002</v>
      </c>
      <c r="EM27" s="32">
        <f t="shared" ca="1" si="94"/>
        <v>-4654.0899999999992</v>
      </c>
      <c r="EN27" s="32">
        <f t="shared" ca="1" si="95"/>
        <v>-3281.5800000000004</v>
      </c>
      <c r="EO27" s="32">
        <f t="shared" ca="1" si="96"/>
        <v>-2727.1499999999992</v>
      </c>
      <c r="EP27" s="32">
        <f t="shared" ca="1" si="97"/>
        <v>-6427.2900000000018</v>
      </c>
      <c r="EQ27" s="32">
        <f t="shared" ca="1" si="98"/>
        <v>-6563.89</v>
      </c>
      <c r="ER27" s="32">
        <f t="shared" ca="1" si="99"/>
        <v>-10591.880000000001</v>
      </c>
    </row>
    <row r="28" spans="1:148" x14ac:dyDescent="0.25">
      <c r="A28" t="s">
        <v>538</v>
      </c>
      <c r="B28" s="1" t="s">
        <v>365</v>
      </c>
      <c r="C28" t="s">
        <v>293</v>
      </c>
      <c r="D28" t="s">
        <v>294</v>
      </c>
      <c r="E28" s="51">
        <v>1750</v>
      </c>
      <c r="F28" s="51">
        <v>1150</v>
      </c>
      <c r="G28" s="51">
        <v>1770</v>
      </c>
      <c r="H28" s="51">
        <v>1320</v>
      </c>
      <c r="I28" s="51">
        <v>278</v>
      </c>
      <c r="J28" s="51">
        <v>25</v>
      </c>
      <c r="K28" s="51">
        <v>275</v>
      </c>
      <c r="M28" s="51">
        <v>25</v>
      </c>
      <c r="N28" s="51">
        <v>173</v>
      </c>
      <c r="O28" s="51">
        <v>280</v>
      </c>
      <c r="P28" s="51">
        <v>75</v>
      </c>
      <c r="Q28" s="32">
        <v>94071.75</v>
      </c>
      <c r="R28" s="32">
        <v>57432.75</v>
      </c>
      <c r="S28" s="32">
        <v>132037.74</v>
      </c>
      <c r="T28" s="32">
        <v>82389.66</v>
      </c>
      <c r="U28" s="32">
        <v>13011.26</v>
      </c>
      <c r="V28" s="32">
        <v>174.5</v>
      </c>
      <c r="W28" s="32">
        <v>11153.75</v>
      </c>
      <c r="X28" s="32"/>
      <c r="Y28" s="32">
        <v>888.25</v>
      </c>
      <c r="Z28" s="32">
        <v>5546</v>
      </c>
      <c r="AA28" s="32">
        <v>16310.65</v>
      </c>
      <c r="AB28" s="32">
        <v>3877.5</v>
      </c>
      <c r="AC28" s="2">
        <v>1.0900000000000001</v>
      </c>
      <c r="AD28" s="2">
        <v>1.0900000000000001</v>
      </c>
      <c r="AE28" s="2">
        <v>1.0900000000000001</v>
      </c>
      <c r="AF28" s="2">
        <v>1.0900000000000001</v>
      </c>
      <c r="AG28" s="2">
        <v>1.0900000000000001</v>
      </c>
      <c r="AH28" s="2">
        <v>1.0900000000000001</v>
      </c>
      <c r="AI28" s="2">
        <v>1.0900000000000001</v>
      </c>
      <c r="AK28" s="2">
        <v>1.0900000000000001</v>
      </c>
      <c r="AL28" s="2">
        <v>1.0900000000000001</v>
      </c>
      <c r="AM28" s="2">
        <v>1.0900000000000001</v>
      </c>
      <c r="AN28" s="2">
        <v>1.0900000000000001</v>
      </c>
      <c r="AO28" s="33">
        <v>1025.3800000000001</v>
      </c>
      <c r="AP28" s="33">
        <v>626.02</v>
      </c>
      <c r="AQ28" s="33">
        <v>1439.21</v>
      </c>
      <c r="AR28" s="33">
        <v>898.05</v>
      </c>
      <c r="AS28" s="33">
        <v>141.82</v>
      </c>
      <c r="AT28" s="33">
        <v>1.9</v>
      </c>
      <c r="AU28" s="33">
        <v>121.58</v>
      </c>
      <c r="AV28" s="33"/>
      <c r="AW28" s="33">
        <v>9.68</v>
      </c>
      <c r="AX28" s="33">
        <v>60.45</v>
      </c>
      <c r="AY28" s="33">
        <v>177.79</v>
      </c>
      <c r="AZ28" s="33">
        <v>42.26</v>
      </c>
      <c r="BA28" s="31">
        <f t="shared" si="40"/>
        <v>-141.11000000000001</v>
      </c>
      <c r="BB28" s="31">
        <f t="shared" si="41"/>
        <v>-86.15</v>
      </c>
      <c r="BC28" s="31">
        <f t="shared" si="42"/>
        <v>-198.06</v>
      </c>
      <c r="BD28" s="31">
        <f t="shared" si="43"/>
        <v>-65.91</v>
      </c>
      <c r="BE28" s="31">
        <f t="shared" si="44"/>
        <v>-10.41</v>
      </c>
      <c r="BF28" s="31">
        <f t="shared" si="45"/>
        <v>-0.14000000000000001</v>
      </c>
      <c r="BG28" s="31">
        <f t="shared" si="46"/>
        <v>42.38</v>
      </c>
      <c r="BH28" s="31">
        <f t="shared" si="47"/>
        <v>0</v>
      </c>
      <c r="BI28" s="31">
        <f t="shared" si="48"/>
        <v>3.38</v>
      </c>
      <c r="BJ28" s="31">
        <f t="shared" si="49"/>
        <v>26.62</v>
      </c>
      <c r="BK28" s="31">
        <f t="shared" si="50"/>
        <v>78.290000000000006</v>
      </c>
      <c r="BL28" s="31">
        <f t="shared" si="51"/>
        <v>18.61</v>
      </c>
      <c r="BM28" s="6">
        <v>-1.4200000000000001E-2</v>
      </c>
      <c r="BN28" s="6">
        <v>-1.4200000000000001E-2</v>
      </c>
      <c r="BO28" s="6">
        <v>-1.4200000000000001E-2</v>
      </c>
      <c r="BP28" s="6">
        <v>-1.4200000000000001E-2</v>
      </c>
      <c r="BQ28" s="6">
        <v>-1.4200000000000001E-2</v>
      </c>
      <c r="BR28" s="6">
        <v>-1.4200000000000001E-2</v>
      </c>
      <c r="BS28" s="6">
        <v>-1.4200000000000001E-2</v>
      </c>
      <c r="BT28" s="6">
        <v>-1.4200000000000001E-2</v>
      </c>
      <c r="BU28" s="6">
        <v>-1.4200000000000001E-2</v>
      </c>
      <c r="BV28" s="6">
        <v>-1.4200000000000001E-2</v>
      </c>
      <c r="BW28" s="6">
        <v>-1.4200000000000001E-2</v>
      </c>
      <c r="BX28" s="6">
        <v>-1.4200000000000001E-2</v>
      </c>
      <c r="BY28" s="31">
        <v>-1335.82</v>
      </c>
      <c r="BZ28" s="31">
        <v>-815.55</v>
      </c>
      <c r="CA28" s="31">
        <v>-1874.94</v>
      </c>
      <c r="CB28" s="31">
        <v>-1169.93</v>
      </c>
      <c r="CC28" s="31">
        <v>-184.76</v>
      </c>
      <c r="CD28" s="31">
        <v>-2.48</v>
      </c>
      <c r="CE28" s="31">
        <v>-158.38</v>
      </c>
      <c r="CF28" s="31">
        <v>0</v>
      </c>
      <c r="CG28" s="31">
        <v>-12.61</v>
      </c>
      <c r="CH28" s="31">
        <v>-78.75</v>
      </c>
      <c r="CI28" s="31">
        <v>-231.61</v>
      </c>
      <c r="CJ28" s="31">
        <v>-55.06</v>
      </c>
      <c r="CK28" s="32">
        <f t="shared" si="52"/>
        <v>188.14</v>
      </c>
      <c r="CL28" s="32">
        <f t="shared" si="53"/>
        <v>114.87</v>
      </c>
      <c r="CM28" s="32">
        <f t="shared" si="54"/>
        <v>264.08</v>
      </c>
      <c r="CN28" s="32">
        <f t="shared" si="55"/>
        <v>164.78</v>
      </c>
      <c r="CO28" s="32">
        <f t="shared" si="56"/>
        <v>26.02</v>
      </c>
      <c r="CP28" s="32">
        <f t="shared" si="57"/>
        <v>0.35</v>
      </c>
      <c r="CQ28" s="32">
        <f t="shared" si="58"/>
        <v>22.31</v>
      </c>
      <c r="CR28" s="32">
        <f t="shared" si="59"/>
        <v>0</v>
      </c>
      <c r="CS28" s="32">
        <f t="shared" si="60"/>
        <v>1.78</v>
      </c>
      <c r="CT28" s="32">
        <f t="shared" si="61"/>
        <v>11.09</v>
      </c>
      <c r="CU28" s="32">
        <f t="shared" si="62"/>
        <v>32.619999999999997</v>
      </c>
      <c r="CV28" s="32">
        <f t="shared" si="63"/>
        <v>7.76</v>
      </c>
      <c r="CW28" s="31">
        <f t="shared" si="184"/>
        <v>-2031.9499999999998</v>
      </c>
      <c r="CX28" s="31">
        <f t="shared" si="185"/>
        <v>-1240.5499999999997</v>
      </c>
      <c r="CY28" s="31">
        <f t="shared" si="186"/>
        <v>-2852.01</v>
      </c>
      <c r="CZ28" s="31">
        <f t="shared" si="187"/>
        <v>-1837.29</v>
      </c>
      <c r="DA28" s="31">
        <f t="shared" si="188"/>
        <v>-290.14999999999992</v>
      </c>
      <c r="DB28" s="31">
        <f t="shared" si="189"/>
        <v>-3.8899999999999992</v>
      </c>
      <c r="DC28" s="31">
        <f t="shared" si="190"/>
        <v>-300.02999999999997</v>
      </c>
      <c r="DD28" s="31">
        <f t="shared" si="191"/>
        <v>0</v>
      </c>
      <c r="DE28" s="31">
        <f t="shared" si="192"/>
        <v>-23.889999999999997</v>
      </c>
      <c r="DF28" s="31">
        <f t="shared" si="193"/>
        <v>-154.73000000000002</v>
      </c>
      <c r="DG28" s="31">
        <f t="shared" si="194"/>
        <v>-455.07</v>
      </c>
      <c r="DH28" s="31">
        <f t="shared" si="195"/>
        <v>-108.17</v>
      </c>
      <c r="DI28" s="32">
        <f t="shared" si="64"/>
        <v>-101.6</v>
      </c>
      <c r="DJ28" s="32">
        <f t="shared" si="65"/>
        <v>-62.03</v>
      </c>
      <c r="DK28" s="32">
        <f t="shared" si="66"/>
        <v>-142.6</v>
      </c>
      <c r="DL28" s="32">
        <f t="shared" si="67"/>
        <v>-91.86</v>
      </c>
      <c r="DM28" s="32">
        <f t="shared" si="68"/>
        <v>-14.51</v>
      </c>
      <c r="DN28" s="32">
        <f t="shared" si="69"/>
        <v>-0.19</v>
      </c>
      <c r="DO28" s="32">
        <f t="shared" si="70"/>
        <v>-15</v>
      </c>
      <c r="DP28" s="32">
        <f t="shared" si="71"/>
        <v>0</v>
      </c>
      <c r="DQ28" s="32">
        <f t="shared" si="72"/>
        <v>-1.19</v>
      </c>
      <c r="DR28" s="32">
        <f t="shared" si="73"/>
        <v>-7.74</v>
      </c>
      <c r="DS28" s="32">
        <f t="shared" si="74"/>
        <v>-22.75</v>
      </c>
      <c r="DT28" s="32">
        <f t="shared" si="75"/>
        <v>-5.41</v>
      </c>
      <c r="DU28" s="31">
        <f t="shared" ca="1" si="76"/>
        <v>-601.19000000000005</v>
      </c>
      <c r="DV28" s="31">
        <f t="shared" ca="1" si="77"/>
        <v>-364.93</v>
      </c>
      <c r="DW28" s="31">
        <f t="shared" ca="1" si="78"/>
        <v>-834.6</v>
      </c>
      <c r="DX28" s="31">
        <f t="shared" ca="1" si="79"/>
        <v>-534.54</v>
      </c>
      <c r="DY28" s="31">
        <f t="shared" ca="1" si="80"/>
        <v>-83.94</v>
      </c>
      <c r="DZ28" s="31">
        <f t="shared" ca="1" si="81"/>
        <v>-1.1200000000000001</v>
      </c>
      <c r="EA28" s="31">
        <f t="shared" ca="1" si="82"/>
        <v>-85.73</v>
      </c>
      <c r="EB28" s="31">
        <f t="shared" ca="1" si="83"/>
        <v>0</v>
      </c>
      <c r="EC28" s="31">
        <f t="shared" ca="1" si="84"/>
        <v>-6.73</v>
      </c>
      <c r="ED28" s="31">
        <f t="shared" ca="1" si="85"/>
        <v>-43.21</v>
      </c>
      <c r="EE28" s="31">
        <f t="shared" ca="1" si="86"/>
        <v>-126.01</v>
      </c>
      <c r="EF28" s="31">
        <f t="shared" ca="1" si="87"/>
        <v>-29.71</v>
      </c>
      <c r="EG28" s="32">
        <f t="shared" ca="1" si="88"/>
        <v>-2734.74</v>
      </c>
      <c r="EH28" s="32">
        <f t="shared" ca="1" si="89"/>
        <v>-1667.5099999999998</v>
      </c>
      <c r="EI28" s="32">
        <f t="shared" ca="1" si="90"/>
        <v>-3829.21</v>
      </c>
      <c r="EJ28" s="32">
        <f t="shared" ca="1" si="91"/>
        <v>-2463.6899999999996</v>
      </c>
      <c r="EK28" s="32">
        <f t="shared" ca="1" si="92"/>
        <v>-388.59999999999991</v>
      </c>
      <c r="EL28" s="32">
        <f t="shared" ca="1" si="93"/>
        <v>-5.1999999999999993</v>
      </c>
      <c r="EM28" s="32">
        <f t="shared" ca="1" si="94"/>
        <v>-400.76</v>
      </c>
      <c r="EN28" s="32">
        <f t="shared" ca="1" si="95"/>
        <v>0</v>
      </c>
      <c r="EO28" s="32">
        <f t="shared" ca="1" si="96"/>
        <v>-31.81</v>
      </c>
      <c r="EP28" s="32">
        <f t="shared" ca="1" si="97"/>
        <v>-205.68000000000004</v>
      </c>
      <c r="EQ28" s="32">
        <f t="shared" ca="1" si="98"/>
        <v>-603.83000000000004</v>
      </c>
      <c r="ER28" s="32">
        <f t="shared" ca="1" si="99"/>
        <v>-143.29</v>
      </c>
    </row>
    <row r="29" spans="1:148" x14ac:dyDescent="0.25">
      <c r="A29" t="s">
        <v>440</v>
      </c>
      <c r="B29" s="1" t="s">
        <v>126</v>
      </c>
      <c r="C29" t="s">
        <v>126</v>
      </c>
      <c r="D29" t="s">
        <v>213</v>
      </c>
      <c r="E29" s="51">
        <v>6870.9397918000004</v>
      </c>
      <c r="F29" s="51">
        <v>4983.2305251999996</v>
      </c>
      <c r="G29" s="51">
        <v>4428.8095148000002</v>
      </c>
      <c r="H29" s="51">
        <v>3083.6593415000002</v>
      </c>
      <c r="I29" s="51">
        <v>2735.0457139999999</v>
      </c>
      <c r="J29" s="51">
        <v>309.1190229</v>
      </c>
      <c r="K29" s="51">
        <v>49.944556499999997</v>
      </c>
      <c r="L29" s="51">
        <v>511.43039349999998</v>
      </c>
      <c r="M29" s="51">
        <v>2056.5646468999998</v>
      </c>
      <c r="N29" s="51">
        <v>3287.5820346999999</v>
      </c>
      <c r="O29" s="51">
        <v>5382.6423139999997</v>
      </c>
      <c r="P29" s="51">
        <v>7625.0968635999998</v>
      </c>
      <c r="Q29" s="32">
        <v>352136.88</v>
      </c>
      <c r="R29" s="32">
        <v>243958.55</v>
      </c>
      <c r="S29" s="32">
        <v>206706.47</v>
      </c>
      <c r="T29" s="32">
        <v>208358.52</v>
      </c>
      <c r="U29" s="32">
        <v>624781.07999999996</v>
      </c>
      <c r="V29" s="32">
        <v>49774.73</v>
      </c>
      <c r="W29" s="32">
        <v>3997.82</v>
      </c>
      <c r="X29" s="32">
        <v>52710.64</v>
      </c>
      <c r="Y29" s="32">
        <v>76244.7</v>
      </c>
      <c r="Z29" s="32">
        <v>117655.65</v>
      </c>
      <c r="AA29" s="32">
        <v>376018.69</v>
      </c>
      <c r="AB29" s="32">
        <v>696458.18</v>
      </c>
      <c r="AC29" s="2">
        <v>-1.88</v>
      </c>
      <c r="AD29" s="2">
        <v>-1.88</v>
      </c>
      <c r="AE29" s="2">
        <v>-1.88</v>
      </c>
      <c r="AF29" s="2">
        <v>-1.88</v>
      </c>
      <c r="AG29" s="2">
        <v>-1.88</v>
      </c>
      <c r="AH29" s="2">
        <v>-1.88</v>
      </c>
      <c r="AI29" s="2">
        <v>-1.88</v>
      </c>
      <c r="AJ29" s="2">
        <v>-1.88</v>
      </c>
      <c r="AK29" s="2">
        <v>-1.88</v>
      </c>
      <c r="AL29" s="2">
        <v>-1.88</v>
      </c>
      <c r="AM29" s="2">
        <v>-1.88</v>
      </c>
      <c r="AN29" s="2">
        <v>-1.88</v>
      </c>
      <c r="AO29" s="33">
        <v>-6620.17</v>
      </c>
      <c r="AP29" s="33">
        <v>-4586.42</v>
      </c>
      <c r="AQ29" s="33">
        <v>-3886.08</v>
      </c>
      <c r="AR29" s="33">
        <v>-3917.14</v>
      </c>
      <c r="AS29" s="33">
        <v>-11745.88</v>
      </c>
      <c r="AT29" s="33">
        <v>-935.76</v>
      </c>
      <c r="AU29" s="33">
        <v>-75.16</v>
      </c>
      <c r="AV29" s="33">
        <v>-990.96</v>
      </c>
      <c r="AW29" s="33">
        <v>-1433.4</v>
      </c>
      <c r="AX29" s="33">
        <v>-2211.9299999999998</v>
      </c>
      <c r="AY29" s="33">
        <v>-7069.15</v>
      </c>
      <c r="AZ29" s="33">
        <v>-13093.41</v>
      </c>
      <c r="BA29" s="31">
        <f t="shared" si="40"/>
        <v>-528.21</v>
      </c>
      <c r="BB29" s="31">
        <f t="shared" si="41"/>
        <v>-365.94</v>
      </c>
      <c r="BC29" s="31">
        <f t="shared" si="42"/>
        <v>-310.06</v>
      </c>
      <c r="BD29" s="31">
        <f t="shared" si="43"/>
        <v>-166.69</v>
      </c>
      <c r="BE29" s="31">
        <f t="shared" si="44"/>
        <v>-499.82</v>
      </c>
      <c r="BF29" s="31">
        <f t="shared" si="45"/>
        <v>-39.82</v>
      </c>
      <c r="BG29" s="31">
        <f t="shared" si="46"/>
        <v>15.19</v>
      </c>
      <c r="BH29" s="31">
        <f t="shared" si="47"/>
        <v>200.3</v>
      </c>
      <c r="BI29" s="31">
        <f t="shared" si="48"/>
        <v>289.73</v>
      </c>
      <c r="BJ29" s="31">
        <f t="shared" si="49"/>
        <v>564.75</v>
      </c>
      <c r="BK29" s="31">
        <f t="shared" si="50"/>
        <v>1804.89</v>
      </c>
      <c r="BL29" s="31">
        <f t="shared" si="51"/>
        <v>3343</v>
      </c>
      <c r="BM29" s="6">
        <v>-5.8799999999999998E-2</v>
      </c>
      <c r="BN29" s="6">
        <v>-5.8799999999999998E-2</v>
      </c>
      <c r="BO29" s="6">
        <v>-5.8799999999999998E-2</v>
      </c>
      <c r="BP29" s="6">
        <v>-5.8799999999999998E-2</v>
      </c>
      <c r="BQ29" s="6">
        <v>-5.8799999999999998E-2</v>
      </c>
      <c r="BR29" s="6">
        <v>-5.8799999999999998E-2</v>
      </c>
      <c r="BS29" s="6">
        <v>-5.8799999999999998E-2</v>
      </c>
      <c r="BT29" s="6">
        <v>-5.8799999999999998E-2</v>
      </c>
      <c r="BU29" s="6">
        <v>-5.8799999999999998E-2</v>
      </c>
      <c r="BV29" s="6">
        <v>-5.8799999999999998E-2</v>
      </c>
      <c r="BW29" s="6">
        <v>-5.8799999999999998E-2</v>
      </c>
      <c r="BX29" s="6">
        <v>-5.8799999999999998E-2</v>
      </c>
      <c r="BY29" s="31">
        <v>-20705.650000000001</v>
      </c>
      <c r="BZ29" s="31">
        <v>-14344.76</v>
      </c>
      <c r="CA29" s="31">
        <v>-12154.34</v>
      </c>
      <c r="CB29" s="31">
        <v>-12251.48</v>
      </c>
      <c r="CC29" s="31">
        <v>-36737.129999999997</v>
      </c>
      <c r="CD29" s="31">
        <v>-2926.75</v>
      </c>
      <c r="CE29" s="31">
        <v>-235.07</v>
      </c>
      <c r="CF29" s="31">
        <v>-3099.39</v>
      </c>
      <c r="CG29" s="31">
        <v>-4483.1899999999996</v>
      </c>
      <c r="CH29" s="31">
        <v>-6918.15</v>
      </c>
      <c r="CI29" s="31">
        <v>-22109.9</v>
      </c>
      <c r="CJ29" s="31">
        <v>-40951.74</v>
      </c>
      <c r="CK29" s="32">
        <f t="shared" si="52"/>
        <v>704.27</v>
      </c>
      <c r="CL29" s="32">
        <f t="shared" si="53"/>
        <v>487.92</v>
      </c>
      <c r="CM29" s="32">
        <f t="shared" si="54"/>
        <v>413.41</v>
      </c>
      <c r="CN29" s="32">
        <f t="shared" si="55"/>
        <v>416.72</v>
      </c>
      <c r="CO29" s="32">
        <f t="shared" si="56"/>
        <v>1249.56</v>
      </c>
      <c r="CP29" s="32">
        <f t="shared" si="57"/>
        <v>99.55</v>
      </c>
      <c r="CQ29" s="32">
        <f t="shared" si="58"/>
        <v>8</v>
      </c>
      <c r="CR29" s="32">
        <f t="shared" si="59"/>
        <v>105.42</v>
      </c>
      <c r="CS29" s="32">
        <f t="shared" si="60"/>
        <v>152.49</v>
      </c>
      <c r="CT29" s="32">
        <f t="shared" si="61"/>
        <v>235.31</v>
      </c>
      <c r="CU29" s="32">
        <f t="shared" si="62"/>
        <v>752.04</v>
      </c>
      <c r="CV29" s="32">
        <f t="shared" si="63"/>
        <v>1392.92</v>
      </c>
      <c r="CW29" s="31">
        <f t="shared" si="184"/>
        <v>-12853</v>
      </c>
      <c r="CX29" s="31">
        <f t="shared" si="185"/>
        <v>-8904.48</v>
      </c>
      <c r="CY29" s="31">
        <f t="shared" si="186"/>
        <v>-7544.79</v>
      </c>
      <c r="CZ29" s="31">
        <f t="shared" si="187"/>
        <v>-7750.9300000000012</v>
      </c>
      <c r="DA29" s="31">
        <f t="shared" si="188"/>
        <v>-23241.870000000003</v>
      </c>
      <c r="DB29" s="31">
        <f t="shared" si="189"/>
        <v>-1851.62</v>
      </c>
      <c r="DC29" s="31">
        <f t="shared" si="190"/>
        <v>-167.1</v>
      </c>
      <c r="DD29" s="31">
        <f t="shared" si="191"/>
        <v>-2203.31</v>
      </c>
      <c r="DE29" s="31">
        <f t="shared" si="192"/>
        <v>-3187.0299999999997</v>
      </c>
      <c r="DF29" s="31">
        <f t="shared" si="193"/>
        <v>-5035.66</v>
      </c>
      <c r="DG29" s="31">
        <f t="shared" si="194"/>
        <v>-16093.6</v>
      </c>
      <c r="DH29" s="31">
        <f t="shared" si="195"/>
        <v>-29808.41</v>
      </c>
      <c r="DI29" s="32">
        <f t="shared" si="64"/>
        <v>-642.65</v>
      </c>
      <c r="DJ29" s="32">
        <f t="shared" si="65"/>
        <v>-445.22</v>
      </c>
      <c r="DK29" s="32">
        <f t="shared" si="66"/>
        <v>-377.24</v>
      </c>
      <c r="DL29" s="32">
        <f t="shared" si="67"/>
        <v>-387.55</v>
      </c>
      <c r="DM29" s="32">
        <f t="shared" si="68"/>
        <v>-1162.0899999999999</v>
      </c>
      <c r="DN29" s="32">
        <f t="shared" si="69"/>
        <v>-92.58</v>
      </c>
      <c r="DO29" s="32">
        <f t="shared" si="70"/>
        <v>-8.36</v>
      </c>
      <c r="DP29" s="32">
        <f t="shared" si="71"/>
        <v>-110.17</v>
      </c>
      <c r="DQ29" s="32">
        <f t="shared" si="72"/>
        <v>-159.35</v>
      </c>
      <c r="DR29" s="32">
        <f t="shared" si="73"/>
        <v>-251.78</v>
      </c>
      <c r="DS29" s="32">
        <f t="shared" si="74"/>
        <v>-804.68</v>
      </c>
      <c r="DT29" s="32">
        <f t="shared" si="75"/>
        <v>-1490.42</v>
      </c>
      <c r="DU29" s="31">
        <f t="shared" ca="1" si="76"/>
        <v>-3802.8</v>
      </c>
      <c r="DV29" s="31">
        <f t="shared" ca="1" si="77"/>
        <v>-2619.4299999999998</v>
      </c>
      <c r="DW29" s="31">
        <f t="shared" ca="1" si="78"/>
        <v>-2207.88</v>
      </c>
      <c r="DX29" s="31">
        <f t="shared" ca="1" si="79"/>
        <v>-2255.0300000000002</v>
      </c>
      <c r="DY29" s="31">
        <f t="shared" ca="1" si="80"/>
        <v>-6723.72</v>
      </c>
      <c r="DZ29" s="31">
        <f t="shared" ca="1" si="81"/>
        <v>-532.52</v>
      </c>
      <c r="EA29" s="31">
        <f t="shared" ca="1" si="82"/>
        <v>-47.75</v>
      </c>
      <c r="EB29" s="31">
        <f t="shared" ca="1" si="83"/>
        <v>-624.91</v>
      </c>
      <c r="EC29" s="31">
        <f t="shared" ca="1" si="84"/>
        <v>-897.15</v>
      </c>
      <c r="ED29" s="31">
        <f t="shared" ca="1" si="85"/>
        <v>-1406.15</v>
      </c>
      <c r="EE29" s="31">
        <f t="shared" ca="1" si="86"/>
        <v>-4456.37</v>
      </c>
      <c r="EF29" s="31">
        <f t="shared" ca="1" si="87"/>
        <v>-8186.66</v>
      </c>
      <c r="EG29" s="32">
        <f t="shared" ca="1" si="88"/>
        <v>-17298.45</v>
      </c>
      <c r="EH29" s="32">
        <f t="shared" ca="1" si="89"/>
        <v>-11969.13</v>
      </c>
      <c r="EI29" s="32">
        <f t="shared" ca="1" si="90"/>
        <v>-10129.91</v>
      </c>
      <c r="EJ29" s="32">
        <f t="shared" ca="1" si="91"/>
        <v>-10393.510000000002</v>
      </c>
      <c r="EK29" s="32">
        <f t="shared" ca="1" si="92"/>
        <v>-31127.680000000004</v>
      </c>
      <c r="EL29" s="32">
        <f t="shared" ca="1" si="93"/>
        <v>-2476.7199999999998</v>
      </c>
      <c r="EM29" s="32">
        <f t="shared" ca="1" si="94"/>
        <v>-223.20999999999998</v>
      </c>
      <c r="EN29" s="32">
        <f t="shared" ca="1" si="95"/>
        <v>-2938.39</v>
      </c>
      <c r="EO29" s="32">
        <f t="shared" ca="1" si="96"/>
        <v>-4243.53</v>
      </c>
      <c r="EP29" s="32">
        <f t="shared" ca="1" si="97"/>
        <v>-6693.59</v>
      </c>
      <c r="EQ29" s="32">
        <f t="shared" ca="1" si="98"/>
        <v>-21354.649999999998</v>
      </c>
      <c r="ER29" s="32">
        <f t="shared" ca="1" si="99"/>
        <v>-39485.490000000005</v>
      </c>
    </row>
    <row r="30" spans="1:148" x14ac:dyDescent="0.25">
      <c r="A30" t="s">
        <v>538</v>
      </c>
      <c r="B30" s="1" t="s">
        <v>309</v>
      </c>
      <c r="C30" t="s">
        <v>291</v>
      </c>
      <c r="D30" t="s">
        <v>292</v>
      </c>
      <c r="E30" s="51">
        <v>12</v>
      </c>
      <c r="Q30" s="32">
        <v>161.16</v>
      </c>
      <c r="R30" s="32"/>
      <c r="S30" s="32"/>
      <c r="T30" s="32"/>
      <c r="U30" s="32"/>
      <c r="V30" s="32"/>
      <c r="W30" s="32"/>
      <c r="X30" s="32"/>
      <c r="Y30" s="32"/>
      <c r="Z30" s="32"/>
      <c r="AA30" s="32"/>
      <c r="AB30" s="32"/>
      <c r="AC30" s="2">
        <v>0.95</v>
      </c>
      <c r="AO30" s="33">
        <v>1.53</v>
      </c>
      <c r="AP30" s="33"/>
      <c r="AQ30" s="33"/>
      <c r="AR30" s="33"/>
      <c r="AS30" s="33"/>
      <c r="AT30" s="33"/>
      <c r="AU30" s="33"/>
      <c r="AV30" s="33"/>
      <c r="AW30" s="33"/>
      <c r="AX30" s="33"/>
      <c r="AY30" s="33"/>
      <c r="AZ30" s="33"/>
      <c r="BA30" s="31">
        <f t="shared" si="40"/>
        <v>-0.24</v>
      </c>
      <c r="BB30" s="31">
        <f t="shared" si="41"/>
        <v>0</v>
      </c>
      <c r="BC30" s="31">
        <f t="shared" si="42"/>
        <v>0</v>
      </c>
      <c r="BD30" s="31">
        <f t="shared" si="43"/>
        <v>0</v>
      </c>
      <c r="BE30" s="31">
        <f t="shared" si="44"/>
        <v>0</v>
      </c>
      <c r="BF30" s="31">
        <f t="shared" si="45"/>
        <v>0</v>
      </c>
      <c r="BG30" s="31">
        <f t="shared" si="46"/>
        <v>0</v>
      </c>
      <c r="BH30" s="31">
        <f t="shared" si="47"/>
        <v>0</v>
      </c>
      <c r="BI30" s="31">
        <f t="shared" si="48"/>
        <v>0</v>
      </c>
      <c r="BJ30" s="31">
        <f t="shared" si="49"/>
        <v>0</v>
      </c>
      <c r="BK30" s="31">
        <f t="shared" si="50"/>
        <v>0</v>
      </c>
      <c r="BL30" s="31">
        <f t="shared" si="51"/>
        <v>0</v>
      </c>
      <c r="BM30" s="6">
        <v>1.06E-2</v>
      </c>
      <c r="BN30" s="6">
        <v>1.06E-2</v>
      </c>
      <c r="BO30" s="6">
        <v>1.06E-2</v>
      </c>
      <c r="BP30" s="6">
        <v>1.06E-2</v>
      </c>
      <c r="BQ30" s="6">
        <v>1.06E-2</v>
      </c>
      <c r="BR30" s="6">
        <v>1.06E-2</v>
      </c>
      <c r="BS30" s="6">
        <v>1.06E-2</v>
      </c>
      <c r="BT30" s="6">
        <v>1.06E-2</v>
      </c>
      <c r="BU30" s="6">
        <v>1.06E-2</v>
      </c>
      <c r="BV30" s="6">
        <v>1.06E-2</v>
      </c>
      <c r="BW30" s="6">
        <v>1.06E-2</v>
      </c>
      <c r="BX30" s="6">
        <v>1.06E-2</v>
      </c>
      <c r="BY30" s="31">
        <v>1.71</v>
      </c>
      <c r="BZ30" s="31">
        <v>0</v>
      </c>
      <c r="CA30" s="31">
        <v>0</v>
      </c>
      <c r="CB30" s="31">
        <v>0</v>
      </c>
      <c r="CC30" s="31">
        <v>0</v>
      </c>
      <c r="CD30" s="31">
        <v>0</v>
      </c>
      <c r="CE30" s="31">
        <v>0</v>
      </c>
      <c r="CF30" s="31">
        <v>0</v>
      </c>
      <c r="CG30" s="31">
        <v>0</v>
      </c>
      <c r="CH30" s="31">
        <v>0</v>
      </c>
      <c r="CI30" s="31">
        <v>0</v>
      </c>
      <c r="CJ30" s="31">
        <v>0</v>
      </c>
      <c r="CK30" s="32">
        <f t="shared" si="52"/>
        <v>0.32</v>
      </c>
      <c r="CL30" s="32">
        <f t="shared" si="53"/>
        <v>0</v>
      </c>
      <c r="CM30" s="32">
        <f t="shared" si="54"/>
        <v>0</v>
      </c>
      <c r="CN30" s="32">
        <f t="shared" si="55"/>
        <v>0</v>
      </c>
      <c r="CO30" s="32">
        <f t="shared" si="56"/>
        <v>0</v>
      </c>
      <c r="CP30" s="32">
        <f t="shared" si="57"/>
        <v>0</v>
      </c>
      <c r="CQ30" s="32">
        <f t="shared" si="58"/>
        <v>0</v>
      </c>
      <c r="CR30" s="32">
        <f t="shared" si="59"/>
        <v>0</v>
      </c>
      <c r="CS30" s="32">
        <f t="shared" si="60"/>
        <v>0</v>
      </c>
      <c r="CT30" s="32">
        <f t="shared" si="61"/>
        <v>0</v>
      </c>
      <c r="CU30" s="32">
        <f t="shared" si="62"/>
        <v>0</v>
      </c>
      <c r="CV30" s="32">
        <f t="shared" si="63"/>
        <v>0</v>
      </c>
      <c r="CW30" s="31">
        <f t="shared" si="184"/>
        <v>0.73999999999999977</v>
      </c>
      <c r="CX30" s="31">
        <f t="shared" si="185"/>
        <v>0</v>
      </c>
      <c r="CY30" s="31">
        <f t="shared" si="186"/>
        <v>0</v>
      </c>
      <c r="CZ30" s="31">
        <f t="shared" si="187"/>
        <v>0</v>
      </c>
      <c r="DA30" s="31">
        <f t="shared" si="188"/>
        <v>0</v>
      </c>
      <c r="DB30" s="31">
        <f t="shared" si="189"/>
        <v>0</v>
      </c>
      <c r="DC30" s="31">
        <f t="shared" si="190"/>
        <v>0</v>
      </c>
      <c r="DD30" s="31">
        <f t="shared" si="191"/>
        <v>0</v>
      </c>
      <c r="DE30" s="31">
        <f t="shared" si="192"/>
        <v>0</v>
      </c>
      <c r="DF30" s="31">
        <f t="shared" si="193"/>
        <v>0</v>
      </c>
      <c r="DG30" s="31">
        <f t="shared" si="194"/>
        <v>0</v>
      </c>
      <c r="DH30" s="31">
        <f t="shared" si="195"/>
        <v>0</v>
      </c>
      <c r="DI30" s="32">
        <f t="shared" si="64"/>
        <v>0.04</v>
      </c>
      <c r="DJ30" s="32">
        <f t="shared" si="65"/>
        <v>0</v>
      </c>
      <c r="DK30" s="32">
        <f t="shared" si="66"/>
        <v>0</v>
      </c>
      <c r="DL30" s="32">
        <f t="shared" si="67"/>
        <v>0</v>
      </c>
      <c r="DM30" s="32">
        <f t="shared" si="68"/>
        <v>0</v>
      </c>
      <c r="DN30" s="32">
        <f t="shared" si="69"/>
        <v>0</v>
      </c>
      <c r="DO30" s="32">
        <f t="shared" si="70"/>
        <v>0</v>
      </c>
      <c r="DP30" s="32">
        <f t="shared" si="71"/>
        <v>0</v>
      </c>
      <c r="DQ30" s="32">
        <f t="shared" si="72"/>
        <v>0</v>
      </c>
      <c r="DR30" s="32">
        <f t="shared" si="73"/>
        <v>0</v>
      </c>
      <c r="DS30" s="32">
        <f t="shared" si="74"/>
        <v>0</v>
      </c>
      <c r="DT30" s="32">
        <f t="shared" si="75"/>
        <v>0</v>
      </c>
      <c r="DU30" s="31">
        <f t="shared" ca="1" si="76"/>
        <v>0.22</v>
      </c>
      <c r="DV30" s="31">
        <f t="shared" ca="1" si="77"/>
        <v>0</v>
      </c>
      <c r="DW30" s="31">
        <f t="shared" ca="1" si="78"/>
        <v>0</v>
      </c>
      <c r="DX30" s="31">
        <f t="shared" ca="1" si="79"/>
        <v>0</v>
      </c>
      <c r="DY30" s="31">
        <f t="shared" ca="1" si="80"/>
        <v>0</v>
      </c>
      <c r="DZ30" s="31">
        <f t="shared" ca="1" si="81"/>
        <v>0</v>
      </c>
      <c r="EA30" s="31">
        <f t="shared" ca="1" si="82"/>
        <v>0</v>
      </c>
      <c r="EB30" s="31">
        <f t="shared" ca="1" si="83"/>
        <v>0</v>
      </c>
      <c r="EC30" s="31">
        <f t="shared" ca="1" si="84"/>
        <v>0</v>
      </c>
      <c r="ED30" s="31">
        <f t="shared" ca="1" si="85"/>
        <v>0</v>
      </c>
      <c r="EE30" s="31">
        <f t="shared" ca="1" si="86"/>
        <v>0</v>
      </c>
      <c r="EF30" s="31">
        <f t="shared" ca="1" si="87"/>
        <v>0</v>
      </c>
      <c r="EG30" s="32">
        <f t="shared" ca="1" si="88"/>
        <v>0.99999999999999978</v>
      </c>
      <c r="EH30" s="32">
        <f t="shared" ca="1" si="89"/>
        <v>0</v>
      </c>
      <c r="EI30" s="32">
        <f t="shared" ca="1" si="90"/>
        <v>0</v>
      </c>
      <c r="EJ30" s="32">
        <f t="shared" ca="1" si="91"/>
        <v>0</v>
      </c>
      <c r="EK30" s="32">
        <f t="shared" ca="1" si="92"/>
        <v>0</v>
      </c>
      <c r="EL30" s="32">
        <f t="shared" ca="1" si="93"/>
        <v>0</v>
      </c>
      <c r="EM30" s="32">
        <f t="shared" ca="1" si="94"/>
        <v>0</v>
      </c>
      <c r="EN30" s="32">
        <f t="shared" ca="1" si="95"/>
        <v>0</v>
      </c>
      <c r="EO30" s="32">
        <f t="shared" ca="1" si="96"/>
        <v>0</v>
      </c>
      <c r="EP30" s="32">
        <f t="shared" ca="1" si="97"/>
        <v>0</v>
      </c>
      <c r="EQ30" s="32">
        <f t="shared" ca="1" si="98"/>
        <v>0</v>
      </c>
      <c r="ER30" s="32">
        <f t="shared" ca="1" si="99"/>
        <v>0</v>
      </c>
    </row>
    <row r="31" spans="1:148" x14ac:dyDescent="0.25">
      <c r="A31" t="s">
        <v>443</v>
      </c>
      <c r="B31" s="1" t="s">
        <v>34</v>
      </c>
      <c r="C31" t="s">
        <v>214</v>
      </c>
      <c r="D31" t="s">
        <v>508</v>
      </c>
      <c r="E31" s="51">
        <v>18315.253000000001</v>
      </c>
      <c r="F31" s="51">
        <v>25376.944299999999</v>
      </c>
      <c r="G31" s="51">
        <v>0</v>
      </c>
      <c r="H31" s="51">
        <v>38870.655500000001</v>
      </c>
      <c r="I31" s="51">
        <v>69655.091</v>
      </c>
      <c r="J31" s="51">
        <v>54814.813000000002</v>
      </c>
      <c r="K31" s="51">
        <v>2213.931</v>
      </c>
      <c r="L31" s="51">
        <v>15873.24</v>
      </c>
      <c r="M31" s="51">
        <v>49470.3914</v>
      </c>
      <c r="N31" s="51">
        <v>46951.527000000002</v>
      </c>
      <c r="O31" s="51">
        <v>48409.6495</v>
      </c>
      <c r="P31" s="51">
        <v>62189.022799999999</v>
      </c>
      <c r="Q31" s="32">
        <v>971228.57</v>
      </c>
      <c r="R31" s="32">
        <v>1291106.48</v>
      </c>
      <c r="S31" s="32">
        <v>0</v>
      </c>
      <c r="T31" s="32">
        <v>2376204.98</v>
      </c>
      <c r="U31" s="32">
        <v>13964032.4</v>
      </c>
      <c r="V31" s="32">
        <v>4965812.12</v>
      </c>
      <c r="W31" s="32">
        <v>171519.76</v>
      </c>
      <c r="X31" s="32">
        <v>838794.44</v>
      </c>
      <c r="Y31" s="32">
        <v>1714491.19</v>
      </c>
      <c r="Z31" s="32">
        <v>1646700.52</v>
      </c>
      <c r="AA31" s="32">
        <v>3914939.54</v>
      </c>
      <c r="AB31" s="32">
        <v>5407029.4000000004</v>
      </c>
      <c r="AC31" s="2">
        <v>0.13</v>
      </c>
      <c r="AD31" s="2">
        <v>0.13</v>
      </c>
      <c r="AE31" s="2">
        <v>0.13</v>
      </c>
      <c r="AF31" s="2">
        <v>0.13</v>
      </c>
      <c r="AG31" s="2">
        <v>0.13</v>
      </c>
      <c r="AH31" s="2">
        <v>0.13</v>
      </c>
      <c r="AI31" s="2">
        <v>0.13</v>
      </c>
      <c r="AJ31" s="2">
        <v>0.13</v>
      </c>
      <c r="AK31" s="2">
        <v>0.13</v>
      </c>
      <c r="AL31" s="2">
        <v>0.13</v>
      </c>
      <c r="AM31" s="2">
        <v>0.13</v>
      </c>
      <c r="AN31" s="2">
        <v>0.13</v>
      </c>
      <c r="AO31" s="33">
        <v>1262.5999999999999</v>
      </c>
      <c r="AP31" s="33">
        <v>1678.44</v>
      </c>
      <c r="AQ31" s="33">
        <v>0</v>
      </c>
      <c r="AR31" s="33">
        <v>3089.07</v>
      </c>
      <c r="AS31" s="33">
        <v>18153.240000000002</v>
      </c>
      <c r="AT31" s="33">
        <v>6455.56</v>
      </c>
      <c r="AU31" s="33">
        <v>222.98</v>
      </c>
      <c r="AV31" s="33">
        <v>1090.43</v>
      </c>
      <c r="AW31" s="33">
        <v>2228.84</v>
      </c>
      <c r="AX31" s="33">
        <v>2140.71</v>
      </c>
      <c r="AY31" s="33">
        <v>5089.42</v>
      </c>
      <c r="AZ31" s="33">
        <v>7029.14</v>
      </c>
      <c r="BA31" s="31">
        <f t="shared" si="40"/>
        <v>-1456.84</v>
      </c>
      <c r="BB31" s="31">
        <f t="shared" si="41"/>
        <v>-1936.66</v>
      </c>
      <c r="BC31" s="31">
        <f t="shared" si="42"/>
        <v>0</v>
      </c>
      <c r="BD31" s="31">
        <f t="shared" si="43"/>
        <v>-1900.96</v>
      </c>
      <c r="BE31" s="31">
        <f t="shared" si="44"/>
        <v>-11171.23</v>
      </c>
      <c r="BF31" s="31">
        <f t="shared" si="45"/>
        <v>-3972.65</v>
      </c>
      <c r="BG31" s="31">
        <f t="shared" si="46"/>
        <v>651.78</v>
      </c>
      <c r="BH31" s="31">
        <f t="shared" si="47"/>
        <v>3187.42</v>
      </c>
      <c r="BI31" s="31">
        <f t="shared" si="48"/>
        <v>6515.07</v>
      </c>
      <c r="BJ31" s="31">
        <f t="shared" si="49"/>
        <v>7904.16</v>
      </c>
      <c r="BK31" s="31">
        <f t="shared" si="50"/>
        <v>18791.71</v>
      </c>
      <c r="BL31" s="31">
        <f t="shared" si="51"/>
        <v>25953.74</v>
      </c>
      <c r="BM31" s="6">
        <v>-3.56E-2</v>
      </c>
      <c r="BN31" s="6">
        <v>-3.56E-2</v>
      </c>
      <c r="BO31" s="6">
        <v>-3.56E-2</v>
      </c>
      <c r="BP31" s="6">
        <v>-3.56E-2</v>
      </c>
      <c r="BQ31" s="6">
        <v>-3.56E-2</v>
      </c>
      <c r="BR31" s="6">
        <v>-3.56E-2</v>
      </c>
      <c r="BS31" s="6">
        <v>-3.56E-2</v>
      </c>
      <c r="BT31" s="6">
        <v>-3.56E-2</v>
      </c>
      <c r="BU31" s="6">
        <v>-3.56E-2</v>
      </c>
      <c r="BV31" s="6">
        <v>-3.56E-2</v>
      </c>
      <c r="BW31" s="6">
        <v>-3.56E-2</v>
      </c>
      <c r="BX31" s="6">
        <v>-3.56E-2</v>
      </c>
      <c r="BY31" s="31">
        <v>-34575.74</v>
      </c>
      <c r="BZ31" s="31">
        <v>-45963.39</v>
      </c>
      <c r="CA31" s="31">
        <v>0</v>
      </c>
      <c r="CB31" s="31">
        <v>-84592.9</v>
      </c>
      <c r="CC31" s="31">
        <v>-497119.55</v>
      </c>
      <c r="CD31" s="31">
        <v>-176782.91</v>
      </c>
      <c r="CE31" s="31">
        <v>-6106.1</v>
      </c>
      <c r="CF31" s="31">
        <v>-29861.08</v>
      </c>
      <c r="CG31" s="31">
        <v>-61035.89</v>
      </c>
      <c r="CH31" s="31">
        <v>-58622.54</v>
      </c>
      <c r="CI31" s="31">
        <v>-139371.85</v>
      </c>
      <c r="CJ31" s="31">
        <v>-192490.25</v>
      </c>
      <c r="CK31" s="32">
        <f t="shared" si="52"/>
        <v>1942.46</v>
      </c>
      <c r="CL31" s="32">
        <f t="shared" si="53"/>
        <v>2582.21</v>
      </c>
      <c r="CM31" s="32">
        <f t="shared" si="54"/>
        <v>0</v>
      </c>
      <c r="CN31" s="32">
        <f t="shared" si="55"/>
        <v>4752.41</v>
      </c>
      <c r="CO31" s="32">
        <f t="shared" si="56"/>
        <v>27928.06</v>
      </c>
      <c r="CP31" s="32">
        <f t="shared" si="57"/>
        <v>9931.6200000000008</v>
      </c>
      <c r="CQ31" s="32">
        <f t="shared" si="58"/>
        <v>343.04</v>
      </c>
      <c r="CR31" s="32">
        <f t="shared" si="59"/>
        <v>1677.59</v>
      </c>
      <c r="CS31" s="32">
        <f t="shared" si="60"/>
        <v>3428.98</v>
      </c>
      <c r="CT31" s="32">
        <f t="shared" si="61"/>
        <v>3293.4</v>
      </c>
      <c r="CU31" s="32">
        <f t="shared" si="62"/>
        <v>7829.88</v>
      </c>
      <c r="CV31" s="32">
        <f t="shared" si="63"/>
        <v>10814.06</v>
      </c>
      <c r="CW31" s="31">
        <f t="shared" si="184"/>
        <v>-32439.039999999997</v>
      </c>
      <c r="CX31" s="31">
        <f t="shared" si="185"/>
        <v>-43122.96</v>
      </c>
      <c r="CY31" s="31">
        <f t="shared" si="186"/>
        <v>0</v>
      </c>
      <c r="CZ31" s="31">
        <f t="shared" si="187"/>
        <v>-81028.599999999991</v>
      </c>
      <c r="DA31" s="31">
        <f t="shared" si="188"/>
        <v>-476173.5</v>
      </c>
      <c r="DB31" s="31">
        <f t="shared" si="189"/>
        <v>-169334.2</v>
      </c>
      <c r="DC31" s="31">
        <f t="shared" si="190"/>
        <v>-6637.82</v>
      </c>
      <c r="DD31" s="31">
        <f t="shared" si="191"/>
        <v>-32461.340000000004</v>
      </c>
      <c r="DE31" s="31">
        <f t="shared" si="192"/>
        <v>-66350.820000000007</v>
      </c>
      <c r="DF31" s="31">
        <f t="shared" si="193"/>
        <v>-65374.009999999995</v>
      </c>
      <c r="DG31" s="31">
        <f t="shared" si="194"/>
        <v>-155423.1</v>
      </c>
      <c r="DH31" s="31">
        <f t="shared" si="195"/>
        <v>-214659.07</v>
      </c>
      <c r="DI31" s="32">
        <f t="shared" si="64"/>
        <v>-1621.95</v>
      </c>
      <c r="DJ31" s="32">
        <f t="shared" si="65"/>
        <v>-2156.15</v>
      </c>
      <c r="DK31" s="32">
        <f t="shared" si="66"/>
        <v>0</v>
      </c>
      <c r="DL31" s="32">
        <f t="shared" si="67"/>
        <v>-4051.43</v>
      </c>
      <c r="DM31" s="32">
        <f t="shared" si="68"/>
        <v>-23808.68</v>
      </c>
      <c r="DN31" s="32">
        <f t="shared" si="69"/>
        <v>-8466.7099999999991</v>
      </c>
      <c r="DO31" s="32">
        <f t="shared" si="70"/>
        <v>-331.89</v>
      </c>
      <c r="DP31" s="32">
        <f t="shared" si="71"/>
        <v>-1623.07</v>
      </c>
      <c r="DQ31" s="32">
        <f t="shared" si="72"/>
        <v>-3317.54</v>
      </c>
      <c r="DR31" s="32">
        <f t="shared" si="73"/>
        <v>-3268.7</v>
      </c>
      <c r="DS31" s="32">
        <f t="shared" si="74"/>
        <v>-7771.16</v>
      </c>
      <c r="DT31" s="32">
        <f t="shared" si="75"/>
        <v>-10732.95</v>
      </c>
      <c r="DU31" s="31">
        <f t="shared" ca="1" si="76"/>
        <v>-9597.7000000000007</v>
      </c>
      <c r="DV31" s="31">
        <f t="shared" ca="1" si="77"/>
        <v>-12685.49</v>
      </c>
      <c r="DW31" s="31">
        <f t="shared" ca="1" si="78"/>
        <v>0</v>
      </c>
      <c r="DX31" s="31">
        <f t="shared" ca="1" si="79"/>
        <v>-23574.240000000002</v>
      </c>
      <c r="DY31" s="31">
        <f t="shared" ca="1" si="80"/>
        <v>-137753.89000000001</v>
      </c>
      <c r="DZ31" s="31">
        <f t="shared" ca="1" si="81"/>
        <v>-48699.64</v>
      </c>
      <c r="EA31" s="31">
        <f t="shared" ca="1" si="82"/>
        <v>-1896.73</v>
      </c>
      <c r="EB31" s="31">
        <f t="shared" ca="1" si="83"/>
        <v>-9206.76</v>
      </c>
      <c r="EC31" s="31">
        <f t="shared" ca="1" si="84"/>
        <v>-18677.689999999999</v>
      </c>
      <c r="ED31" s="31">
        <f t="shared" ca="1" si="85"/>
        <v>-18254.95</v>
      </c>
      <c r="EE31" s="31">
        <f t="shared" ca="1" si="86"/>
        <v>-43037.13</v>
      </c>
      <c r="EF31" s="31">
        <f t="shared" ca="1" si="87"/>
        <v>-58954.57</v>
      </c>
      <c r="EG31" s="32">
        <f t="shared" ca="1" si="88"/>
        <v>-43658.69</v>
      </c>
      <c r="EH31" s="32">
        <f t="shared" ca="1" si="89"/>
        <v>-57964.6</v>
      </c>
      <c r="EI31" s="32">
        <f t="shared" ca="1" si="90"/>
        <v>0</v>
      </c>
      <c r="EJ31" s="32">
        <f t="shared" ca="1" si="91"/>
        <v>-108654.26999999999</v>
      </c>
      <c r="EK31" s="32">
        <f t="shared" ca="1" si="92"/>
        <v>-637736.07000000007</v>
      </c>
      <c r="EL31" s="32">
        <f t="shared" ca="1" si="93"/>
        <v>-226500.55</v>
      </c>
      <c r="EM31" s="32">
        <f t="shared" ca="1" si="94"/>
        <v>-8866.44</v>
      </c>
      <c r="EN31" s="32">
        <f t="shared" ca="1" si="95"/>
        <v>-43291.170000000006</v>
      </c>
      <c r="EO31" s="32">
        <f t="shared" ca="1" si="96"/>
        <v>-88346.05</v>
      </c>
      <c r="EP31" s="32">
        <f t="shared" ca="1" si="97"/>
        <v>-86897.659999999989</v>
      </c>
      <c r="EQ31" s="32">
        <f t="shared" ca="1" si="98"/>
        <v>-206231.39</v>
      </c>
      <c r="ER31" s="32">
        <f t="shared" ca="1" si="99"/>
        <v>-284346.59000000003</v>
      </c>
    </row>
    <row r="32" spans="1:148" x14ac:dyDescent="0.25">
      <c r="A32" t="s">
        <v>443</v>
      </c>
      <c r="B32" s="1" t="s">
        <v>35</v>
      </c>
      <c r="C32" t="s">
        <v>214</v>
      </c>
      <c r="D32" t="s">
        <v>508</v>
      </c>
      <c r="E32" s="51">
        <v>10554.0448</v>
      </c>
      <c r="F32" s="51">
        <v>14943.216</v>
      </c>
      <c r="G32" s="51">
        <v>0</v>
      </c>
      <c r="H32" s="51">
        <v>24659.164000000001</v>
      </c>
      <c r="I32" s="51">
        <v>45172.883999999998</v>
      </c>
      <c r="J32" s="51">
        <v>34635.879399999998</v>
      </c>
      <c r="K32" s="51">
        <v>0</v>
      </c>
      <c r="L32" s="51">
        <v>9479.7960000000003</v>
      </c>
      <c r="M32" s="51">
        <v>30165.968000000001</v>
      </c>
      <c r="N32" s="51">
        <v>28893.279999999999</v>
      </c>
      <c r="O32" s="51">
        <v>28112.334599999998</v>
      </c>
      <c r="P32" s="51">
        <v>38334.694000000003</v>
      </c>
      <c r="Q32" s="32">
        <v>562913.88</v>
      </c>
      <c r="R32" s="32">
        <v>762182.13</v>
      </c>
      <c r="S32" s="32">
        <v>0</v>
      </c>
      <c r="T32" s="32">
        <v>1548830.26</v>
      </c>
      <c r="U32" s="32">
        <v>9502594.8300000001</v>
      </c>
      <c r="V32" s="32">
        <v>3368009.63</v>
      </c>
      <c r="W32" s="32">
        <v>0</v>
      </c>
      <c r="X32" s="32">
        <v>538580.99</v>
      </c>
      <c r="Y32" s="32">
        <v>1054926.46</v>
      </c>
      <c r="Z32" s="32">
        <v>1003228.83</v>
      </c>
      <c r="AA32" s="32">
        <v>2270422.54</v>
      </c>
      <c r="AB32" s="32">
        <v>3429453.09</v>
      </c>
      <c r="AC32" s="2">
        <v>0.13</v>
      </c>
      <c r="AD32" s="2">
        <v>0.13</v>
      </c>
      <c r="AE32" s="2">
        <v>0.13</v>
      </c>
      <c r="AF32" s="2">
        <v>0.13</v>
      </c>
      <c r="AG32" s="2">
        <v>0.13</v>
      </c>
      <c r="AH32" s="2">
        <v>0.13</v>
      </c>
      <c r="AI32" s="2">
        <v>0.13</v>
      </c>
      <c r="AJ32" s="2">
        <v>0.13</v>
      </c>
      <c r="AK32" s="2">
        <v>0.13</v>
      </c>
      <c r="AL32" s="2">
        <v>0.13</v>
      </c>
      <c r="AM32" s="2">
        <v>0.13</v>
      </c>
      <c r="AN32" s="2">
        <v>0.13</v>
      </c>
      <c r="AO32" s="33">
        <v>731.79</v>
      </c>
      <c r="AP32" s="33">
        <v>990.84</v>
      </c>
      <c r="AQ32" s="33">
        <v>0</v>
      </c>
      <c r="AR32" s="33">
        <v>2013.48</v>
      </c>
      <c r="AS32" s="33">
        <v>12353.37</v>
      </c>
      <c r="AT32" s="33">
        <v>4378.41</v>
      </c>
      <c r="AU32" s="33">
        <v>0</v>
      </c>
      <c r="AV32" s="33">
        <v>700.16</v>
      </c>
      <c r="AW32" s="33">
        <v>1371.4</v>
      </c>
      <c r="AX32" s="33">
        <v>1304.2</v>
      </c>
      <c r="AY32" s="33">
        <v>2951.55</v>
      </c>
      <c r="AZ32" s="33">
        <v>4458.29</v>
      </c>
      <c r="BA32" s="31">
        <f t="shared" si="40"/>
        <v>-844.37</v>
      </c>
      <c r="BB32" s="31">
        <f t="shared" si="41"/>
        <v>-1143.27</v>
      </c>
      <c r="BC32" s="31">
        <f t="shared" si="42"/>
        <v>0</v>
      </c>
      <c r="BD32" s="31">
        <f t="shared" si="43"/>
        <v>-1239.06</v>
      </c>
      <c r="BE32" s="31">
        <f t="shared" si="44"/>
        <v>-7602.08</v>
      </c>
      <c r="BF32" s="31">
        <f t="shared" si="45"/>
        <v>-2694.41</v>
      </c>
      <c r="BG32" s="31">
        <f t="shared" si="46"/>
        <v>0</v>
      </c>
      <c r="BH32" s="31">
        <f t="shared" si="47"/>
        <v>2046.61</v>
      </c>
      <c r="BI32" s="31">
        <f t="shared" si="48"/>
        <v>4008.72</v>
      </c>
      <c r="BJ32" s="31">
        <f t="shared" si="49"/>
        <v>4815.5</v>
      </c>
      <c r="BK32" s="31">
        <f t="shared" si="50"/>
        <v>10898.03</v>
      </c>
      <c r="BL32" s="31">
        <f t="shared" si="51"/>
        <v>16461.37</v>
      </c>
      <c r="BM32" s="6">
        <v>-3.56E-2</v>
      </c>
      <c r="BN32" s="6">
        <v>-3.56E-2</v>
      </c>
      <c r="BO32" s="6">
        <v>-3.56E-2</v>
      </c>
      <c r="BP32" s="6">
        <v>-3.56E-2</v>
      </c>
      <c r="BQ32" s="6">
        <v>-3.56E-2</v>
      </c>
      <c r="BR32" s="6">
        <v>-3.56E-2</v>
      </c>
      <c r="BS32" s="6">
        <v>-3.56E-2</v>
      </c>
      <c r="BT32" s="6">
        <v>-3.56E-2</v>
      </c>
      <c r="BU32" s="6">
        <v>-3.56E-2</v>
      </c>
      <c r="BV32" s="6">
        <v>-3.56E-2</v>
      </c>
      <c r="BW32" s="6">
        <v>-3.56E-2</v>
      </c>
      <c r="BX32" s="6">
        <v>-3.56E-2</v>
      </c>
      <c r="BY32" s="31">
        <v>-20039.73</v>
      </c>
      <c r="BZ32" s="31">
        <v>-27133.68</v>
      </c>
      <c r="CA32" s="31">
        <v>0</v>
      </c>
      <c r="CB32" s="31">
        <v>-55138.36</v>
      </c>
      <c r="CC32" s="31">
        <v>-338292.38</v>
      </c>
      <c r="CD32" s="31">
        <v>-119901.14</v>
      </c>
      <c r="CE32" s="31">
        <v>0</v>
      </c>
      <c r="CF32" s="31">
        <v>-19173.48</v>
      </c>
      <c r="CG32" s="31">
        <v>-37555.379999999997</v>
      </c>
      <c r="CH32" s="31">
        <v>-35714.949999999997</v>
      </c>
      <c r="CI32" s="31">
        <v>-80827.039999999994</v>
      </c>
      <c r="CJ32" s="31">
        <v>-122088.53</v>
      </c>
      <c r="CK32" s="32">
        <f t="shared" si="52"/>
        <v>1125.83</v>
      </c>
      <c r="CL32" s="32">
        <f t="shared" si="53"/>
        <v>1524.36</v>
      </c>
      <c r="CM32" s="32">
        <f t="shared" si="54"/>
        <v>0</v>
      </c>
      <c r="CN32" s="32">
        <f t="shared" si="55"/>
        <v>3097.66</v>
      </c>
      <c r="CO32" s="32">
        <f t="shared" si="56"/>
        <v>19005.189999999999</v>
      </c>
      <c r="CP32" s="32">
        <f t="shared" si="57"/>
        <v>6736.02</v>
      </c>
      <c r="CQ32" s="32">
        <f t="shared" si="58"/>
        <v>0</v>
      </c>
      <c r="CR32" s="32">
        <f t="shared" si="59"/>
        <v>1077.1600000000001</v>
      </c>
      <c r="CS32" s="32">
        <f t="shared" si="60"/>
        <v>2109.85</v>
      </c>
      <c r="CT32" s="32">
        <f t="shared" si="61"/>
        <v>2006.46</v>
      </c>
      <c r="CU32" s="32">
        <f t="shared" si="62"/>
        <v>4540.8500000000004</v>
      </c>
      <c r="CV32" s="32">
        <f t="shared" si="63"/>
        <v>6858.91</v>
      </c>
      <c r="CW32" s="31">
        <f t="shared" si="184"/>
        <v>-18801.320000000003</v>
      </c>
      <c r="CX32" s="31">
        <f t="shared" si="185"/>
        <v>-25456.89</v>
      </c>
      <c r="CY32" s="31">
        <f t="shared" si="186"/>
        <v>0</v>
      </c>
      <c r="CZ32" s="31">
        <f t="shared" si="187"/>
        <v>-52815.12</v>
      </c>
      <c r="DA32" s="31">
        <f t="shared" si="188"/>
        <v>-324038.48</v>
      </c>
      <c r="DB32" s="31">
        <f t="shared" si="189"/>
        <v>-114849.12</v>
      </c>
      <c r="DC32" s="31">
        <f t="shared" si="190"/>
        <v>0</v>
      </c>
      <c r="DD32" s="31">
        <f t="shared" si="191"/>
        <v>-20843.09</v>
      </c>
      <c r="DE32" s="31">
        <f t="shared" si="192"/>
        <v>-40825.65</v>
      </c>
      <c r="DF32" s="31">
        <f t="shared" si="193"/>
        <v>-39828.189999999995</v>
      </c>
      <c r="DG32" s="31">
        <f t="shared" si="194"/>
        <v>-90135.76999999999</v>
      </c>
      <c r="DH32" s="31">
        <f t="shared" si="195"/>
        <v>-136149.28</v>
      </c>
      <c r="DI32" s="32">
        <f t="shared" si="64"/>
        <v>-940.07</v>
      </c>
      <c r="DJ32" s="32">
        <f t="shared" si="65"/>
        <v>-1272.8399999999999</v>
      </c>
      <c r="DK32" s="32">
        <f t="shared" si="66"/>
        <v>0</v>
      </c>
      <c r="DL32" s="32">
        <f t="shared" si="67"/>
        <v>-2640.76</v>
      </c>
      <c r="DM32" s="32">
        <f t="shared" si="68"/>
        <v>-16201.92</v>
      </c>
      <c r="DN32" s="32">
        <f t="shared" si="69"/>
        <v>-5742.46</v>
      </c>
      <c r="DO32" s="32">
        <f t="shared" si="70"/>
        <v>0</v>
      </c>
      <c r="DP32" s="32">
        <f t="shared" si="71"/>
        <v>-1042.1500000000001</v>
      </c>
      <c r="DQ32" s="32">
        <f t="shared" si="72"/>
        <v>-2041.28</v>
      </c>
      <c r="DR32" s="32">
        <f t="shared" si="73"/>
        <v>-1991.41</v>
      </c>
      <c r="DS32" s="32">
        <f t="shared" si="74"/>
        <v>-4506.79</v>
      </c>
      <c r="DT32" s="32">
        <f t="shared" si="75"/>
        <v>-6807.46</v>
      </c>
      <c r="DU32" s="31">
        <f t="shared" ca="1" si="76"/>
        <v>-5562.72</v>
      </c>
      <c r="DV32" s="31">
        <f t="shared" ca="1" si="77"/>
        <v>-7488.66</v>
      </c>
      <c r="DW32" s="31">
        <f t="shared" ca="1" si="78"/>
        <v>0</v>
      </c>
      <c r="DX32" s="31">
        <f t="shared" ca="1" si="79"/>
        <v>-15365.89</v>
      </c>
      <c r="DY32" s="31">
        <f t="shared" ca="1" si="80"/>
        <v>-93742.22</v>
      </c>
      <c r="DZ32" s="31">
        <f t="shared" ca="1" si="81"/>
        <v>-33030.01</v>
      </c>
      <c r="EA32" s="31">
        <f t="shared" ca="1" si="82"/>
        <v>0</v>
      </c>
      <c r="EB32" s="31">
        <f t="shared" ca="1" si="83"/>
        <v>-5911.56</v>
      </c>
      <c r="EC32" s="31">
        <f t="shared" ca="1" si="84"/>
        <v>-11492.38</v>
      </c>
      <c r="ED32" s="31">
        <f t="shared" ca="1" si="85"/>
        <v>-11121.57</v>
      </c>
      <c r="EE32" s="31">
        <f t="shared" ca="1" si="86"/>
        <v>-24958.87</v>
      </c>
      <c r="EF32" s="31">
        <f t="shared" ca="1" si="87"/>
        <v>-37392.42</v>
      </c>
      <c r="EG32" s="32">
        <f t="shared" ca="1" si="88"/>
        <v>-25304.110000000004</v>
      </c>
      <c r="EH32" s="32">
        <f t="shared" ca="1" si="89"/>
        <v>-34218.39</v>
      </c>
      <c r="EI32" s="32">
        <f t="shared" ca="1" si="90"/>
        <v>0</v>
      </c>
      <c r="EJ32" s="32">
        <f t="shared" ca="1" si="91"/>
        <v>-70821.77</v>
      </c>
      <c r="EK32" s="32">
        <f t="shared" ca="1" si="92"/>
        <v>-433982.62</v>
      </c>
      <c r="EL32" s="32">
        <f t="shared" ca="1" si="93"/>
        <v>-153621.59</v>
      </c>
      <c r="EM32" s="32">
        <f t="shared" ca="1" si="94"/>
        <v>0</v>
      </c>
      <c r="EN32" s="32">
        <f t="shared" ca="1" si="95"/>
        <v>-27796.800000000003</v>
      </c>
      <c r="EO32" s="32">
        <f t="shared" ca="1" si="96"/>
        <v>-54359.31</v>
      </c>
      <c r="EP32" s="32">
        <f t="shared" ca="1" si="97"/>
        <v>-52941.17</v>
      </c>
      <c r="EQ32" s="32">
        <f t="shared" ca="1" si="98"/>
        <v>-119601.42999999998</v>
      </c>
      <c r="ER32" s="32">
        <f t="shared" ca="1" si="99"/>
        <v>-180349.15999999997</v>
      </c>
    </row>
    <row r="33" spans="1:148" x14ac:dyDescent="0.25">
      <c r="A33" t="s">
        <v>548</v>
      </c>
      <c r="B33" s="1" t="s">
        <v>368</v>
      </c>
      <c r="C33" t="s">
        <v>293</v>
      </c>
      <c r="D33" t="s">
        <v>294</v>
      </c>
      <c r="E33" s="51">
        <v>1520</v>
      </c>
      <c r="F33" s="51">
        <v>2044</v>
      </c>
      <c r="G33" s="51">
        <v>1336</v>
      </c>
      <c r="H33" s="51">
        <v>25</v>
      </c>
      <c r="K33" s="51">
        <v>100</v>
      </c>
      <c r="L33" s="51">
        <v>206</v>
      </c>
      <c r="Q33" s="32">
        <v>88303.43</v>
      </c>
      <c r="R33" s="32">
        <v>103823.46</v>
      </c>
      <c r="S33" s="32">
        <v>58837.29</v>
      </c>
      <c r="T33" s="32">
        <v>888</v>
      </c>
      <c r="U33" s="32"/>
      <c r="V33" s="32"/>
      <c r="W33" s="32">
        <v>4600</v>
      </c>
      <c r="X33" s="32">
        <v>10275.61</v>
      </c>
      <c r="Y33" s="32"/>
      <c r="Z33" s="32"/>
      <c r="AA33" s="32"/>
      <c r="AB33" s="32"/>
      <c r="AC33" s="2">
        <v>1.0900000000000001</v>
      </c>
      <c r="AD33" s="2">
        <v>1.0900000000000001</v>
      </c>
      <c r="AE33" s="2">
        <v>1.0900000000000001</v>
      </c>
      <c r="AF33" s="2">
        <v>1.0900000000000001</v>
      </c>
      <c r="AI33" s="2">
        <v>1.0900000000000001</v>
      </c>
      <c r="AJ33" s="2">
        <v>1.0900000000000001</v>
      </c>
      <c r="AO33" s="33">
        <v>962.51</v>
      </c>
      <c r="AP33" s="33">
        <v>1131.68</v>
      </c>
      <c r="AQ33" s="33">
        <v>641.33000000000004</v>
      </c>
      <c r="AR33" s="33">
        <v>9.68</v>
      </c>
      <c r="AS33" s="33"/>
      <c r="AT33" s="33"/>
      <c r="AU33" s="33">
        <v>50.14</v>
      </c>
      <c r="AV33" s="33">
        <v>112</v>
      </c>
      <c r="AW33" s="33"/>
      <c r="AX33" s="33"/>
      <c r="AY33" s="33"/>
      <c r="AZ33" s="33"/>
      <c r="BA33" s="31">
        <f t="shared" si="40"/>
        <v>-132.46</v>
      </c>
      <c r="BB33" s="31">
        <f t="shared" si="41"/>
        <v>-155.74</v>
      </c>
      <c r="BC33" s="31">
        <f t="shared" si="42"/>
        <v>-88.26</v>
      </c>
      <c r="BD33" s="31">
        <f t="shared" si="43"/>
        <v>-0.71</v>
      </c>
      <c r="BE33" s="31">
        <f t="shared" si="44"/>
        <v>0</v>
      </c>
      <c r="BF33" s="31">
        <f t="shared" si="45"/>
        <v>0</v>
      </c>
      <c r="BG33" s="31">
        <f t="shared" si="46"/>
        <v>17.48</v>
      </c>
      <c r="BH33" s="31">
        <f t="shared" si="47"/>
        <v>39.049999999999997</v>
      </c>
      <c r="BI33" s="31">
        <f t="shared" si="48"/>
        <v>0</v>
      </c>
      <c r="BJ33" s="31">
        <f t="shared" si="49"/>
        <v>0</v>
      </c>
      <c r="BK33" s="31">
        <f t="shared" si="50"/>
        <v>0</v>
      </c>
      <c r="BL33" s="31">
        <f t="shared" si="51"/>
        <v>0</v>
      </c>
      <c r="BM33" s="6">
        <v>-1.4200000000000001E-2</v>
      </c>
      <c r="BN33" s="6">
        <v>-1.4200000000000001E-2</v>
      </c>
      <c r="BO33" s="6">
        <v>-1.4200000000000001E-2</v>
      </c>
      <c r="BP33" s="6">
        <v>-1.4200000000000001E-2</v>
      </c>
      <c r="BQ33" s="6">
        <v>-1.4200000000000001E-2</v>
      </c>
      <c r="BR33" s="6">
        <v>-1.4200000000000001E-2</v>
      </c>
      <c r="BS33" s="6">
        <v>-1.4200000000000001E-2</v>
      </c>
      <c r="BT33" s="6">
        <v>-1.4200000000000001E-2</v>
      </c>
      <c r="BU33" s="6">
        <v>-1.4200000000000001E-2</v>
      </c>
      <c r="BV33" s="6">
        <v>-1.4200000000000001E-2</v>
      </c>
      <c r="BW33" s="6">
        <v>-1.4200000000000001E-2</v>
      </c>
      <c r="BX33" s="6">
        <v>-1.4200000000000001E-2</v>
      </c>
      <c r="BY33" s="31">
        <v>-1253.9100000000001</v>
      </c>
      <c r="BZ33" s="31">
        <v>-1474.29</v>
      </c>
      <c r="CA33" s="31">
        <v>-835.49</v>
      </c>
      <c r="CB33" s="31">
        <v>-12.61</v>
      </c>
      <c r="CC33" s="31">
        <v>0</v>
      </c>
      <c r="CD33" s="31">
        <v>0</v>
      </c>
      <c r="CE33" s="31">
        <v>-65.319999999999993</v>
      </c>
      <c r="CF33" s="31">
        <v>-145.91</v>
      </c>
      <c r="CG33" s="31">
        <v>0</v>
      </c>
      <c r="CH33" s="31">
        <v>0</v>
      </c>
      <c r="CI33" s="31">
        <v>0</v>
      </c>
      <c r="CJ33" s="31">
        <v>0</v>
      </c>
      <c r="CK33" s="32">
        <f t="shared" si="52"/>
        <v>176.61</v>
      </c>
      <c r="CL33" s="32">
        <f t="shared" si="53"/>
        <v>207.65</v>
      </c>
      <c r="CM33" s="32">
        <f t="shared" si="54"/>
        <v>117.67</v>
      </c>
      <c r="CN33" s="32">
        <f t="shared" si="55"/>
        <v>1.78</v>
      </c>
      <c r="CO33" s="32">
        <f t="shared" si="56"/>
        <v>0</v>
      </c>
      <c r="CP33" s="32">
        <f t="shared" si="57"/>
        <v>0</v>
      </c>
      <c r="CQ33" s="32">
        <f t="shared" si="58"/>
        <v>9.1999999999999993</v>
      </c>
      <c r="CR33" s="32">
        <f t="shared" si="59"/>
        <v>20.55</v>
      </c>
      <c r="CS33" s="32">
        <f t="shared" si="60"/>
        <v>0</v>
      </c>
      <c r="CT33" s="32">
        <f t="shared" si="61"/>
        <v>0</v>
      </c>
      <c r="CU33" s="32">
        <f t="shared" si="62"/>
        <v>0</v>
      </c>
      <c r="CV33" s="32">
        <f t="shared" si="63"/>
        <v>0</v>
      </c>
      <c r="CW33" s="31">
        <f t="shared" si="184"/>
        <v>-1907.3500000000001</v>
      </c>
      <c r="CX33" s="31">
        <f t="shared" si="185"/>
        <v>-2242.58</v>
      </c>
      <c r="CY33" s="31">
        <f t="shared" si="186"/>
        <v>-1270.8900000000001</v>
      </c>
      <c r="CZ33" s="31">
        <f t="shared" si="187"/>
        <v>-19.799999999999997</v>
      </c>
      <c r="DA33" s="31">
        <f t="shared" si="188"/>
        <v>0</v>
      </c>
      <c r="DB33" s="31">
        <f t="shared" si="189"/>
        <v>0</v>
      </c>
      <c r="DC33" s="31">
        <f t="shared" si="190"/>
        <v>-123.74</v>
      </c>
      <c r="DD33" s="31">
        <f t="shared" si="191"/>
        <v>-276.41000000000003</v>
      </c>
      <c r="DE33" s="31">
        <f t="shared" si="192"/>
        <v>0</v>
      </c>
      <c r="DF33" s="31">
        <f t="shared" si="193"/>
        <v>0</v>
      </c>
      <c r="DG33" s="31">
        <f t="shared" si="194"/>
        <v>0</v>
      </c>
      <c r="DH33" s="31">
        <f t="shared" si="195"/>
        <v>0</v>
      </c>
      <c r="DI33" s="32">
        <f t="shared" si="64"/>
        <v>-95.37</v>
      </c>
      <c r="DJ33" s="32">
        <f t="shared" si="65"/>
        <v>-112.13</v>
      </c>
      <c r="DK33" s="32">
        <f t="shared" si="66"/>
        <v>-63.54</v>
      </c>
      <c r="DL33" s="32">
        <f t="shared" si="67"/>
        <v>-0.99</v>
      </c>
      <c r="DM33" s="32">
        <f t="shared" si="68"/>
        <v>0</v>
      </c>
      <c r="DN33" s="32">
        <f t="shared" si="69"/>
        <v>0</v>
      </c>
      <c r="DO33" s="32">
        <f t="shared" si="70"/>
        <v>-6.19</v>
      </c>
      <c r="DP33" s="32">
        <f t="shared" si="71"/>
        <v>-13.82</v>
      </c>
      <c r="DQ33" s="32">
        <f t="shared" si="72"/>
        <v>0</v>
      </c>
      <c r="DR33" s="32">
        <f t="shared" si="73"/>
        <v>0</v>
      </c>
      <c r="DS33" s="32">
        <f t="shared" si="74"/>
        <v>0</v>
      </c>
      <c r="DT33" s="32">
        <f t="shared" si="75"/>
        <v>0</v>
      </c>
      <c r="DU33" s="31">
        <f t="shared" ca="1" si="76"/>
        <v>-564.33000000000004</v>
      </c>
      <c r="DV33" s="31">
        <f t="shared" ca="1" si="77"/>
        <v>-659.7</v>
      </c>
      <c r="DW33" s="31">
        <f t="shared" ca="1" si="78"/>
        <v>-371.91</v>
      </c>
      <c r="DX33" s="31">
        <f t="shared" ca="1" si="79"/>
        <v>-5.76</v>
      </c>
      <c r="DY33" s="31">
        <f t="shared" ca="1" si="80"/>
        <v>0</v>
      </c>
      <c r="DZ33" s="31">
        <f t="shared" ca="1" si="81"/>
        <v>0</v>
      </c>
      <c r="EA33" s="31">
        <f t="shared" ca="1" si="82"/>
        <v>-35.36</v>
      </c>
      <c r="EB33" s="31">
        <f t="shared" ca="1" si="83"/>
        <v>-78.400000000000006</v>
      </c>
      <c r="EC33" s="31">
        <f t="shared" ca="1" si="84"/>
        <v>0</v>
      </c>
      <c r="ED33" s="31">
        <f t="shared" ca="1" si="85"/>
        <v>0</v>
      </c>
      <c r="EE33" s="31">
        <f t="shared" ca="1" si="86"/>
        <v>0</v>
      </c>
      <c r="EF33" s="31">
        <f t="shared" ca="1" si="87"/>
        <v>0</v>
      </c>
      <c r="EG33" s="32">
        <f t="shared" ca="1" si="88"/>
        <v>-2567.0500000000002</v>
      </c>
      <c r="EH33" s="32">
        <f t="shared" ca="1" si="89"/>
        <v>-3014.41</v>
      </c>
      <c r="EI33" s="32">
        <f t="shared" ca="1" si="90"/>
        <v>-1706.3400000000001</v>
      </c>
      <c r="EJ33" s="32">
        <f t="shared" ca="1" si="91"/>
        <v>-26.549999999999997</v>
      </c>
      <c r="EK33" s="32">
        <f t="shared" ca="1" si="92"/>
        <v>0</v>
      </c>
      <c r="EL33" s="32">
        <f t="shared" ca="1" si="93"/>
        <v>0</v>
      </c>
      <c r="EM33" s="32">
        <f t="shared" ca="1" si="94"/>
        <v>-165.29000000000002</v>
      </c>
      <c r="EN33" s="32">
        <f t="shared" ca="1" si="95"/>
        <v>-368.63</v>
      </c>
      <c r="EO33" s="32">
        <f t="shared" ca="1" si="96"/>
        <v>0</v>
      </c>
      <c r="EP33" s="32">
        <f t="shared" ca="1" si="97"/>
        <v>0</v>
      </c>
      <c r="EQ33" s="32">
        <f t="shared" ca="1" si="98"/>
        <v>0</v>
      </c>
      <c r="ER33" s="32">
        <f t="shared" ca="1" si="99"/>
        <v>0</v>
      </c>
    </row>
    <row r="34" spans="1:148" x14ac:dyDescent="0.25">
      <c r="A34" t="s">
        <v>444</v>
      </c>
      <c r="B34" s="1" t="s">
        <v>44</v>
      </c>
      <c r="C34" t="s">
        <v>44</v>
      </c>
      <c r="D34" t="s">
        <v>215</v>
      </c>
      <c r="E34" s="51">
        <v>6880.2151000000003</v>
      </c>
      <c r="F34" s="51">
        <v>8616.1746000000003</v>
      </c>
      <c r="G34" s="51">
        <v>3131.0569999999998</v>
      </c>
      <c r="H34" s="51">
        <v>11261.5411</v>
      </c>
      <c r="I34" s="51">
        <v>32660.9735</v>
      </c>
      <c r="J34" s="51">
        <v>22653.652900000001</v>
      </c>
      <c r="K34" s="51">
        <v>16172.2016</v>
      </c>
      <c r="L34" s="51">
        <v>14028.359200000001</v>
      </c>
      <c r="M34" s="51">
        <v>8356.4138999999996</v>
      </c>
      <c r="N34" s="51">
        <v>9587.7093000000004</v>
      </c>
      <c r="O34" s="51">
        <v>7507.7893000000004</v>
      </c>
      <c r="P34" s="51">
        <v>11918.2644</v>
      </c>
      <c r="Q34" s="32">
        <v>375235.93</v>
      </c>
      <c r="R34" s="32">
        <v>449968.26</v>
      </c>
      <c r="S34" s="32">
        <v>247519.03</v>
      </c>
      <c r="T34" s="32">
        <v>743444.01</v>
      </c>
      <c r="U34" s="32">
        <v>6935123.6699999999</v>
      </c>
      <c r="V34" s="32">
        <v>2328722.0299999998</v>
      </c>
      <c r="W34" s="32">
        <v>1105601.1200000001</v>
      </c>
      <c r="X34" s="32">
        <v>765397.2</v>
      </c>
      <c r="Y34" s="32">
        <v>340156.25</v>
      </c>
      <c r="Z34" s="32">
        <v>393865.57</v>
      </c>
      <c r="AA34" s="32">
        <v>692763.5</v>
      </c>
      <c r="AB34" s="32">
        <v>1602855.59</v>
      </c>
      <c r="AC34" s="2">
        <v>0.36</v>
      </c>
      <c r="AD34" s="2">
        <v>0.36</v>
      </c>
      <c r="AE34" s="2">
        <v>0.36</v>
      </c>
      <c r="AF34" s="2">
        <v>0.36</v>
      </c>
      <c r="AG34" s="2">
        <v>0.36</v>
      </c>
      <c r="AH34" s="2">
        <v>0.36</v>
      </c>
      <c r="AI34" s="2">
        <v>0.36</v>
      </c>
      <c r="AJ34" s="2">
        <v>0.36</v>
      </c>
      <c r="AK34" s="2">
        <v>0.36</v>
      </c>
      <c r="AL34" s="2">
        <v>0.36</v>
      </c>
      <c r="AM34" s="2">
        <v>0.36</v>
      </c>
      <c r="AN34" s="2">
        <v>0.36</v>
      </c>
      <c r="AO34" s="33">
        <v>1350.85</v>
      </c>
      <c r="AP34" s="33">
        <v>1619.89</v>
      </c>
      <c r="AQ34" s="33">
        <v>891.07</v>
      </c>
      <c r="AR34" s="33">
        <v>2676.4</v>
      </c>
      <c r="AS34" s="33">
        <v>24966.45</v>
      </c>
      <c r="AT34" s="33">
        <v>8383.4</v>
      </c>
      <c r="AU34" s="33">
        <v>3980.16</v>
      </c>
      <c r="AV34" s="33">
        <v>2755.43</v>
      </c>
      <c r="AW34" s="33">
        <v>1224.56</v>
      </c>
      <c r="AX34" s="33">
        <v>1417.92</v>
      </c>
      <c r="AY34" s="33">
        <v>2493.9499999999998</v>
      </c>
      <c r="AZ34" s="33">
        <v>5770.28</v>
      </c>
      <c r="BA34" s="31">
        <f t="shared" si="40"/>
        <v>-562.85</v>
      </c>
      <c r="BB34" s="31">
        <f t="shared" si="41"/>
        <v>-674.95</v>
      </c>
      <c r="BC34" s="31">
        <f t="shared" si="42"/>
        <v>-371.28</v>
      </c>
      <c r="BD34" s="31">
        <f t="shared" si="43"/>
        <v>-594.76</v>
      </c>
      <c r="BE34" s="31">
        <f t="shared" si="44"/>
        <v>-5548.1</v>
      </c>
      <c r="BF34" s="31">
        <f t="shared" si="45"/>
        <v>-1862.98</v>
      </c>
      <c r="BG34" s="31">
        <f t="shared" si="46"/>
        <v>4201.28</v>
      </c>
      <c r="BH34" s="31">
        <f t="shared" si="47"/>
        <v>2908.51</v>
      </c>
      <c r="BI34" s="31">
        <f t="shared" si="48"/>
        <v>1292.5899999999999</v>
      </c>
      <c r="BJ34" s="31">
        <f t="shared" si="49"/>
        <v>1890.55</v>
      </c>
      <c r="BK34" s="31">
        <f t="shared" si="50"/>
        <v>3325.26</v>
      </c>
      <c r="BL34" s="31">
        <f t="shared" si="51"/>
        <v>7693.71</v>
      </c>
      <c r="BM34" s="6">
        <v>-2.2800000000000001E-2</v>
      </c>
      <c r="BN34" s="6">
        <v>-2.2800000000000001E-2</v>
      </c>
      <c r="BO34" s="6">
        <v>-2.2800000000000001E-2</v>
      </c>
      <c r="BP34" s="6">
        <v>-2.2800000000000001E-2</v>
      </c>
      <c r="BQ34" s="6">
        <v>-2.2800000000000001E-2</v>
      </c>
      <c r="BR34" s="6">
        <v>-2.2800000000000001E-2</v>
      </c>
      <c r="BS34" s="6">
        <v>-2.2800000000000001E-2</v>
      </c>
      <c r="BT34" s="6">
        <v>-2.2800000000000001E-2</v>
      </c>
      <c r="BU34" s="6">
        <v>-2.2800000000000001E-2</v>
      </c>
      <c r="BV34" s="6">
        <v>-2.2800000000000001E-2</v>
      </c>
      <c r="BW34" s="6">
        <v>-2.2800000000000001E-2</v>
      </c>
      <c r="BX34" s="6">
        <v>-2.2800000000000001E-2</v>
      </c>
      <c r="BY34" s="31">
        <v>-8555.3799999999992</v>
      </c>
      <c r="BZ34" s="31">
        <v>-10259.280000000001</v>
      </c>
      <c r="CA34" s="31">
        <v>-5643.43</v>
      </c>
      <c r="CB34" s="31">
        <v>-16950.52</v>
      </c>
      <c r="CC34" s="31">
        <v>-158120.82</v>
      </c>
      <c r="CD34" s="31">
        <v>-53094.86</v>
      </c>
      <c r="CE34" s="31">
        <v>-25207.71</v>
      </c>
      <c r="CF34" s="31">
        <v>-17451.060000000001</v>
      </c>
      <c r="CG34" s="31">
        <v>-7755.56</v>
      </c>
      <c r="CH34" s="31">
        <v>-8980.1299999999992</v>
      </c>
      <c r="CI34" s="31">
        <v>-15795.01</v>
      </c>
      <c r="CJ34" s="31">
        <v>-36545.11</v>
      </c>
      <c r="CK34" s="32">
        <f t="shared" si="52"/>
        <v>750.47</v>
      </c>
      <c r="CL34" s="32">
        <f t="shared" si="53"/>
        <v>899.94</v>
      </c>
      <c r="CM34" s="32">
        <f t="shared" si="54"/>
        <v>495.04</v>
      </c>
      <c r="CN34" s="32">
        <f t="shared" si="55"/>
        <v>1486.89</v>
      </c>
      <c r="CO34" s="32">
        <f t="shared" si="56"/>
        <v>13870.25</v>
      </c>
      <c r="CP34" s="32">
        <f t="shared" si="57"/>
        <v>4657.4399999999996</v>
      </c>
      <c r="CQ34" s="32">
        <f t="shared" si="58"/>
        <v>2211.1999999999998</v>
      </c>
      <c r="CR34" s="32">
        <f t="shared" si="59"/>
        <v>1530.79</v>
      </c>
      <c r="CS34" s="32">
        <f t="shared" si="60"/>
        <v>680.31</v>
      </c>
      <c r="CT34" s="32">
        <f t="shared" si="61"/>
        <v>787.73</v>
      </c>
      <c r="CU34" s="32">
        <f t="shared" si="62"/>
        <v>1385.53</v>
      </c>
      <c r="CV34" s="32">
        <f t="shared" si="63"/>
        <v>3205.71</v>
      </c>
      <c r="CW34" s="31">
        <f t="shared" si="184"/>
        <v>-8592.909999999998</v>
      </c>
      <c r="CX34" s="31">
        <f t="shared" si="185"/>
        <v>-10304.279999999999</v>
      </c>
      <c r="CY34" s="31">
        <f t="shared" si="186"/>
        <v>-5668.18</v>
      </c>
      <c r="CZ34" s="31">
        <f t="shared" si="187"/>
        <v>-17545.270000000004</v>
      </c>
      <c r="DA34" s="31">
        <f t="shared" si="188"/>
        <v>-163668.92000000001</v>
      </c>
      <c r="DB34" s="31">
        <f t="shared" si="189"/>
        <v>-54957.84</v>
      </c>
      <c r="DC34" s="31">
        <f t="shared" si="190"/>
        <v>-31177.949999999997</v>
      </c>
      <c r="DD34" s="31">
        <f t="shared" si="191"/>
        <v>-21584.21</v>
      </c>
      <c r="DE34" s="31">
        <f t="shared" si="192"/>
        <v>-9592.4</v>
      </c>
      <c r="DF34" s="31">
        <f t="shared" si="193"/>
        <v>-11500.869999999999</v>
      </c>
      <c r="DG34" s="31">
        <f t="shared" si="194"/>
        <v>-20228.690000000002</v>
      </c>
      <c r="DH34" s="31">
        <f t="shared" si="195"/>
        <v>-46803.39</v>
      </c>
      <c r="DI34" s="32">
        <f t="shared" si="64"/>
        <v>-429.65</v>
      </c>
      <c r="DJ34" s="32">
        <f t="shared" si="65"/>
        <v>-515.21</v>
      </c>
      <c r="DK34" s="32">
        <f t="shared" si="66"/>
        <v>-283.41000000000003</v>
      </c>
      <c r="DL34" s="32">
        <f t="shared" si="67"/>
        <v>-877.26</v>
      </c>
      <c r="DM34" s="32">
        <f t="shared" si="68"/>
        <v>-8183.45</v>
      </c>
      <c r="DN34" s="32">
        <f t="shared" si="69"/>
        <v>-2747.89</v>
      </c>
      <c r="DO34" s="32">
        <f t="shared" si="70"/>
        <v>-1558.9</v>
      </c>
      <c r="DP34" s="32">
        <f t="shared" si="71"/>
        <v>-1079.21</v>
      </c>
      <c r="DQ34" s="32">
        <f t="shared" si="72"/>
        <v>-479.62</v>
      </c>
      <c r="DR34" s="32">
        <f t="shared" si="73"/>
        <v>-575.04</v>
      </c>
      <c r="DS34" s="32">
        <f t="shared" si="74"/>
        <v>-1011.43</v>
      </c>
      <c r="DT34" s="32">
        <f t="shared" si="75"/>
        <v>-2340.17</v>
      </c>
      <c r="DU34" s="31">
        <f t="shared" ca="1" si="76"/>
        <v>-2542.37</v>
      </c>
      <c r="DV34" s="31">
        <f t="shared" ca="1" si="77"/>
        <v>-3031.21</v>
      </c>
      <c r="DW34" s="31">
        <f t="shared" ca="1" si="78"/>
        <v>-1658.71</v>
      </c>
      <c r="DX34" s="31">
        <f t="shared" ca="1" si="79"/>
        <v>-5104.57</v>
      </c>
      <c r="DY34" s="31">
        <f t="shared" ca="1" si="80"/>
        <v>-47348.35</v>
      </c>
      <c r="DZ34" s="31">
        <f t="shared" ca="1" si="81"/>
        <v>-15805.59</v>
      </c>
      <c r="EA34" s="31">
        <f t="shared" ca="1" si="82"/>
        <v>-8908.9599999999991</v>
      </c>
      <c r="EB34" s="31">
        <f t="shared" ca="1" si="83"/>
        <v>-6121.76</v>
      </c>
      <c r="EC34" s="31">
        <f t="shared" ca="1" si="84"/>
        <v>-2700.25</v>
      </c>
      <c r="ED34" s="31">
        <f t="shared" ca="1" si="85"/>
        <v>-3211.49</v>
      </c>
      <c r="EE34" s="31">
        <f t="shared" ca="1" si="86"/>
        <v>-5601.39</v>
      </c>
      <c r="EF34" s="31">
        <f t="shared" ca="1" si="87"/>
        <v>-12854.21</v>
      </c>
      <c r="EG34" s="32">
        <f t="shared" ca="1" si="88"/>
        <v>-11564.929999999997</v>
      </c>
      <c r="EH34" s="32">
        <f t="shared" ca="1" si="89"/>
        <v>-13850.699999999997</v>
      </c>
      <c r="EI34" s="32">
        <f t="shared" ca="1" si="90"/>
        <v>-7610.3</v>
      </c>
      <c r="EJ34" s="32">
        <f t="shared" ca="1" si="91"/>
        <v>-23527.100000000002</v>
      </c>
      <c r="EK34" s="32">
        <f t="shared" ca="1" si="92"/>
        <v>-219200.72000000003</v>
      </c>
      <c r="EL34" s="32">
        <f t="shared" ca="1" si="93"/>
        <v>-73511.319999999992</v>
      </c>
      <c r="EM34" s="32">
        <f t="shared" ca="1" si="94"/>
        <v>-41645.81</v>
      </c>
      <c r="EN34" s="32">
        <f t="shared" ca="1" si="95"/>
        <v>-28785.18</v>
      </c>
      <c r="EO34" s="32">
        <f t="shared" ca="1" si="96"/>
        <v>-12772.27</v>
      </c>
      <c r="EP34" s="32">
        <f t="shared" ca="1" si="97"/>
        <v>-15287.4</v>
      </c>
      <c r="EQ34" s="32">
        <f t="shared" ca="1" si="98"/>
        <v>-26841.510000000002</v>
      </c>
      <c r="ER34" s="32">
        <f t="shared" ca="1" si="99"/>
        <v>-61997.77</v>
      </c>
    </row>
    <row r="35" spans="1:148" x14ac:dyDescent="0.25">
      <c r="A35" t="s">
        <v>445</v>
      </c>
      <c r="B35" s="1" t="s">
        <v>45</v>
      </c>
      <c r="C35" t="s">
        <v>45</v>
      </c>
      <c r="D35" t="s">
        <v>216</v>
      </c>
      <c r="E35" s="51">
        <v>9668.0339999999997</v>
      </c>
      <c r="F35" s="51">
        <v>5297.5439999999999</v>
      </c>
      <c r="G35" s="51">
        <v>2542.5619999999999</v>
      </c>
      <c r="H35" s="51">
        <v>1727.046</v>
      </c>
      <c r="I35" s="51">
        <v>965.01400000000001</v>
      </c>
      <c r="J35" s="51">
        <v>2943.7460000000001</v>
      </c>
      <c r="K35" s="51">
        <v>7824.7280000000001</v>
      </c>
      <c r="L35" s="51">
        <v>8634.43</v>
      </c>
      <c r="M35" s="51">
        <v>5062.8999999999996</v>
      </c>
      <c r="N35" s="51">
        <v>4078.12</v>
      </c>
      <c r="O35" s="51">
        <v>3158.348</v>
      </c>
      <c r="P35" s="51">
        <v>4275.768</v>
      </c>
      <c r="Q35" s="32">
        <v>421602.43</v>
      </c>
      <c r="R35" s="32">
        <v>228591.51</v>
      </c>
      <c r="S35" s="32">
        <v>88265.55</v>
      </c>
      <c r="T35" s="32">
        <v>89806.19</v>
      </c>
      <c r="U35" s="32">
        <v>51311.08</v>
      </c>
      <c r="V35" s="32">
        <v>177358.14</v>
      </c>
      <c r="W35" s="32">
        <v>341753.07</v>
      </c>
      <c r="X35" s="32">
        <v>340410.05</v>
      </c>
      <c r="Y35" s="32">
        <v>149179.62</v>
      </c>
      <c r="Z35" s="32">
        <v>143699.29</v>
      </c>
      <c r="AA35" s="32">
        <v>99020.95</v>
      </c>
      <c r="AB35" s="32">
        <v>215816.27</v>
      </c>
      <c r="AC35" s="2">
        <v>6.61</v>
      </c>
      <c r="AD35" s="2">
        <v>6.61</v>
      </c>
      <c r="AE35" s="2">
        <v>6.61</v>
      </c>
      <c r="AF35" s="2">
        <v>6.61</v>
      </c>
      <c r="AG35" s="2">
        <v>6.61</v>
      </c>
      <c r="AH35" s="2">
        <v>6.61</v>
      </c>
      <c r="AI35" s="2">
        <v>6.61</v>
      </c>
      <c r="AJ35" s="2">
        <v>6.61</v>
      </c>
      <c r="AK35" s="2">
        <v>6.61</v>
      </c>
      <c r="AL35" s="2">
        <v>6.61</v>
      </c>
      <c r="AM35" s="2">
        <v>6.61</v>
      </c>
      <c r="AN35" s="2">
        <v>6.61</v>
      </c>
      <c r="AO35" s="33">
        <v>27867.919999999998</v>
      </c>
      <c r="AP35" s="33">
        <v>15109.9</v>
      </c>
      <c r="AQ35" s="33">
        <v>5834.35</v>
      </c>
      <c r="AR35" s="33">
        <v>5936.19</v>
      </c>
      <c r="AS35" s="33">
        <v>3391.66</v>
      </c>
      <c r="AT35" s="33">
        <v>11723.37</v>
      </c>
      <c r="AU35" s="33">
        <v>22589.88</v>
      </c>
      <c r="AV35" s="33">
        <v>22501.1</v>
      </c>
      <c r="AW35" s="33">
        <v>9860.77</v>
      </c>
      <c r="AX35" s="33">
        <v>9498.52</v>
      </c>
      <c r="AY35" s="33">
        <v>6545.28</v>
      </c>
      <c r="AZ35" s="33">
        <v>14265.46</v>
      </c>
      <c r="BA35" s="31">
        <f t="shared" si="40"/>
        <v>-632.4</v>
      </c>
      <c r="BB35" s="31">
        <f t="shared" si="41"/>
        <v>-342.89</v>
      </c>
      <c r="BC35" s="31">
        <f t="shared" si="42"/>
        <v>-132.4</v>
      </c>
      <c r="BD35" s="31">
        <f t="shared" si="43"/>
        <v>-71.84</v>
      </c>
      <c r="BE35" s="31">
        <f t="shared" si="44"/>
        <v>-41.05</v>
      </c>
      <c r="BF35" s="31">
        <f t="shared" si="45"/>
        <v>-141.88999999999999</v>
      </c>
      <c r="BG35" s="31">
        <f t="shared" si="46"/>
        <v>1298.6600000000001</v>
      </c>
      <c r="BH35" s="31">
        <f t="shared" si="47"/>
        <v>1293.56</v>
      </c>
      <c r="BI35" s="31">
        <f t="shared" si="48"/>
        <v>566.88</v>
      </c>
      <c r="BJ35" s="31">
        <f t="shared" si="49"/>
        <v>689.76</v>
      </c>
      <c r="BK35" s="31">
        <f t="shared" si="50"/>
        <v>475.3</v>
      </c>
      <c r="BL35" s="31">
        <f t="shared" si="51"/>
        <v>1035.92</v>
      </c>
      <c r="BM35" s="6">
        <v>8.9599999999999999E-2</v>
      </c>
      <c r="BN35" s="6">
        <v>8.9599999999999999E-2</v>
      </c>
      <c r="BO35" s="6">
        <v>8.9599999999999999E-2</v>
      </c>
      <c r="BP35" s="6">
        <v>8.9599999999999999E-2</v>
      </c>
      <c r="BQ35" s="6">
        <v>8.9599999999999999E-2</v>
      </c>
      <c r="BR35" s="6">
        <v>8.9599999999999999E-2</v>
      </c>
      <c r="BS35" s="6">
        <v>8.9599999999999999E-2</v>
      </c>
      <c r="BT35" s="6">
        <v>8.9599999999999999E-2</v>
      </c>
      <c r="BU35" s="6">
        <v>8.9599999999999999E-2</v>
      </c>
      <c r="BV35" s="6">
        <v>8.9599999999999999E-2</v>
      </c>
      <c r="BW35" s="6">
        <v>8.9599999999999999E-2</v>
      </c>
      <c r="BX35" s="6">
        <v>8.9599999999999999E-2</v>
      </c>
      <c r="BY35" s="31">
        <v>37775.58</v>
      </c>
      <c r="BZ35" s="31">
        <v>20481.8</v>
      </c>
      <c r="CA35" s="31">
        <v>7908.59</v>
      </c>
      <c r="CB35" s="31">
        <v>8046.63</v>
      </c>
      <c r="CC35" s="31">
        <v>4597.47</v>
      </c>
      <c r="CD35" s="31">
        <v>15891.29</v>
      </c>
      <c r="CE35" s="31">
        <v>30621.08</v>
      </c>
      <c r="CF35" s="31">
        <v>30500.74</v>
      </c>
      <c r="CG35" s="31">
        <v>13366.49</v>
      </c>
      <c r="CH35" s="31">
        <v>12875.46</v>
      </c>
      <c r="CI35" s="31">
        <v>8872.2800000000007</v>
      </c>
      <c r="CJ35" s="31">
        <v>19337.14</v>
      </c>
      <c r="CK35" s="32">
        <f t="shared" si="52"/>
        <v>843.2</v>
      </c>
      <c r="CL35" s="32">
        <f t="shared" si="53"/>
        <v>457.18</v>
      </c>
      <c r="CM35" s="32">
        <f t="shared" si="54"/>
        <v>176.53</v>
      </c>
      <c r="CN35" s="32">
        <f t="shared" si="55"/>
        <v>179.61</v>
      </c>
      <c r="CO35" s="32">
        <f t="shared" si="56"/>
        <v>102.62</v>
      </c>
      <c r="CP35" s="32">
        <f t="shared" si="57"/>
        <v>354.72</v>
      </c>
      <c r="CQ35" s="32">
        <f t="shared" si="58"/>
        <v>683.51</v>
      </c>
      <c r="CR35" s="32">
        <f t="shared" si="59"/>
        <v>680.82</v>
      </c>
      <c r="CS35" s="32">
        <f t="shared" si="60"/>
        <v>298.36</v>
      </c>
      <c r="CT35" s="32">
        <f t="shared" si="61"/>
        <v>287.39999999999998</v>
      </c>
      <c r="CU35" s="32">
        <f t="shared" si="62"/>
        <v>198.04</v>
      </c>
      <c r="CV35" s="32">
        <f t="shared" si="63"/>
        <v>431.63</v>
      </c>
      <c r="CW35" s="31">
        <f t="shared" si="184"/>
        <v>11383.26</v>
      </c>
      <c r="CX35" s="31">
        <f t="shared" si="185"/>
        <v>6171.97</v>
      </c>
      <c r="CY35" s="31">
        <f t="shared" si="186"/>
        <v>2383.1699999999996</v>
      </c>
      <c r="CZ35" s="31">
        <f t="shared" si="187"/>
        <v>2361.8900000000003</v>
      </c>
      <c r="DA35" s="31">
        <f t="shared" si="188"/>
        <v>1349.4800000000002</v>
      </c>
      <c r="DB35" s="31">
        <f t="shared" si="189"/>
        <v>4664.53</v>
      </c>
      <c r="DC35" s="31">
        <f t="shared" si="190"/>
        <v>7416.0499999999993</v>
      </c>
      <c r="DD35" s="31">
        <f t="shared" si="191"/>
        <v>7386.9000000000033</v>
      </c>
      <c r="DE35" s="31">
        <f t="shared" si="192"/>
        <v>3237.2</v>
      </c>
      <c r="DF35" s="31">
        <f t="shared" si="193"/>
        <v>2974.5799999999981</v>
      </c>
      <c r="DG35" s="31">
        <f t="shared" si="194"/>
        <v>2049.7400000000016</v>
      </c>
      <c r="DH35" s="31">
        <f t="shared" si="195"/>
        <v>4467.3900000000012</v>
      </c>
      <c r="DI35" s="32">
        <f t="shared" si="64"/>
        <v>569.16</v>
      </c>
      <c r="DJ35" s="32">
        <f t="shared" si="65"/>
        <v>308.60000000000002</v>
      </c>
      <c r="DK35" s="32">
        <f t="shared" si="66"/>
        <v>119.16</v>
      </c>
      <c r="DL35" s="32">
        <f t="shared" si="67"/>
        <v>118.09</v>
      </c>
      <c r="DM35" s="32">
        <f t="shared" si="68"/>
        <v>67.47</v>
      </c>
      <c r="DN35" s="32">
        <f t="shared" si="69"/>
        <v>233.23</v>
      </c>
      <c r="DO35" s="32">
        <f t="shared" si="70"/>
        <v>370.8</v>
      </c>
      <c r="DP35" s="32">
        <f t="shared" si="71"/>
        <v>369.35</v>
      </c>
      <c r="DQ35" s="32">
        <f t="shared" si="72"/>
        <v>161.86000000000001</v>
      </c>
      <c r="DR35" s="32">
        <f t="shared" si="73"/>
        <v>148.72999999999999</v>
      </c>
      <c r="DS35" s="32">
        <f t="shared" si="74"/>
        <v>102.49</v>
      </c>
      <c r="DT35" s="32">
        <f t="shared" si="75"/>
        <v>223.37</v>
      </c>
      <c r="DU35" s="31">
        <f t="shared" ca="1" si="76"/>
        <v>3367.95</v>
      </c>
      <c r="DV35" s="31">
        <f t="shared" ca="1" si="77"/>
        <v>1815.61</v>
      </c>
      <c r="DW35" s="31">
        <f t="shared" ca="1" si="78"/>
        <v>697.4</v>
      </c>
      <c r="DX35" s="31">
        <f t="shared" ca="1" si="79"/>
        <v>687.16</v>
      </c>
      <c r="DY35" s="31">
        <f t="shared" ca="1" si="80"/>
        <v>390.4</v>
      </c>
      <c r="DZ35" s="31">
        <f t="shared" ca="1" si="81"/>
        <v>1341.49</v>
      </c>
      <c r="EA35" s="31">
        <f t="shared" ca="1" si="82"/>
        <v>2119.1</v>
      </c>
      <c r="EB35" s="31">
        <f t="shared" ca="1" si="83"/>
        <v>2095.09</v>
      </c>
      <c r="EC35" s="31">
        <f t="shared" ca="1" si="84"/>
        <v>911.27</v>
      </c>
      <c r="ED35" s="31">
        <f t="shared" ca="1" si="85"/>
        <v>830.62</v>
      </c>
      <c r="EE35" s="31">
        <f t="shared" ca="1" si="86"/>
        <v>567.58000000000004</v>
      </c>
      <c r="EF35" s="31">
        <f t="shared" ca="1" si="87"/>
        <v>1226.94</v>
      </c>
      <c r="EG35" s="32">
        <f t="shared" ca="1" si="88"/>
        <v>15320.369999999999</v>
      </c>
      <c r="EH35" s="32">
        <f t="shared" ca="1" si="89"/>
        <v>8296.18</v>
      </c>
      <c r="EI35" s="32">
        <f t="shared" ca="1" si="90"/>
        <v>3199.7299999999996</v>
      </c>
      <c r="EJ35" s="32">
        <f t="shared" ca="1" si="91"/>
        <v>3167.1400000000003</v>
      </c>
      <c r="EK35" s="32">
        <f t="shared" ca="1" si="92"/>
        <v>1807.3500000000004</v>
      </c>
      <c r="EL35" s="32">
        <f t="shared" ca="1" si="93"/>
        <v>6239.2499999999991</v>
      </c>
      <c r="EM35" s="32">
        <f t="shared" ca="1" si="94"/>
        <v>9905.9499999999989</v>
      </c>
      <c r="EN35" s="32">
        <f t="shared" ca="1" si="95"/>
        <v>9851.3400000000038</v>
      </c>
      <c r="EO35" s="32">
        <f t="shared" ca="1" si="96"/>
        <v>4310.33</v>
      </c>
      <c r="EP35" s="32">
        <f t="shared" ca="1" si="97"/>
        <v>3953.929999999998</v>
      </c>
      <c r="EQ35" s="32">
        <f t="shared" ca="1" si="98"/>
        <v>2719.8100000000013</v>
      </c>
      <c r="ER35" s="32">
        <f t="shared" ca="1" si="99"/>
        <v>5917.7000000000007</v>
      </c>
    </row>
    <row r="36" spans="1:148" x14ac:dyDescent="0.25">
      <c r="A36" t="s">
        <v>439</v>
      </c>
      <c r="B36" s="1" t="s">
        <v>159</v>
      </c>
      <c r="C36" t="s">
        <v>159</v>
      </c>
      <c r="D36" t="s">
        <v>217</v>
      </c>
      <c r="E36" s="51">
        <v>8554.6684000000005</v>
      </c>
      <c r="F36" s="51">
        <v>7077.7397000000001</v>
      </c>
      <c r="G36" s="51">
        <v>12736.6567</v>
      </c>
      <c r="H36" s="51">
        <v>6818.5648000000001</v>
      </c>
      <c r="I36" s="51">
        <v>5024.9259000000002</v>
      </c>
      <c r="J36" s="51">
        <v>5591.5527000000002</v>
      </c>
      <c r="K36" s="51">
        <v>5888.75</v>
      </c>
      <c r="L36" s="51">
        <v>4492.0460000000003</v>
      </c>
      <c r="M36" s="51">
        <v>6098.0726999999997</v>
      </c>
      <c r="N36" s="51">
        <v>7493.9971999999998</v>
      </c>
      <c r="O36" s="51">
        <v>10451.1405</v>
      </c>
      <c r="P36" s="51">
        <v>9250.0403999999999</v>
      </c>
      <c r="Q36" s="32">
        <v>343066.84</v>
      </c>
      <c r="R36" s="32">
        <v>291493.36</v>
      </c>
      <c r="S36" s="32">
        <v>380727.43</v>
      </c>
      <c r="T36" s="32">
        <v>298674.09000000003</v>
      </c>
      <c r="U36" s="32">
        <v>346406.87</v>
      </c>
      <c r="V36" s="32">
        <v>235841.34</v>
      </c>
      <c r="W36" s="32">
        <v>226448.43</v>
      </c>
      <c r="X36" s="32">
        <v>177717.3</v>
      </c>
      <c r="Y36" s="32">
        <v>157445.42000000001</v>
      </c>
      <c r="Z36" s="32">
        <v>208832.46</v>
      </c>
      <c r="AA36" s="32">
        <v>317337.94</v>
      </c>
      <c r="AB36" s="32">
        <v>435626.99</v>
      </c>
      <c r="AC36" s="2">
        <v>2.5099999999999998</v>
      </c>
      <c r="AD36" s="2">
        <v>2.5099999999999998</v>
      </c>
      <c r="AE36" s="2">
        <v>2.5099999999999998</v>
      </c>
      <c r="AF36" s="2">
        <v>2.5099999999999998</v>
      </c>
      <c r="AG36" s="2">
        <v>2.5099999999999998</v>
      </c>
      <c r="AH36" s="2">
        <v>2.5099999999999998</v>
      </c>
      <c r="AI36" s="2">
        <v>2.5099999999999998</v>
      </c>
      <c r="AJ36" s="2">
        <v>2.5099999999999998</v>
      </c>
      <c r="AK36" s="2">
        <v>2.5099999999999998</v>
      </c>
      <c r="AL36" s="2">
        <v>2.5099999999999998</v>
      </c>
      <c r="AM36" s="2">
        <v>2.5099999999999998</v>
      </c>
      <c r="AN36" s="2">
        <v>2.5099999999999998</v>
      </c>
      <c r="AO36" s="33">
        <v>8610.98</v>
      </c>
      <c r="AP36" s="33">
        <v>7316.48</v>
      </c>
      <c r="AQ36" s="33">
        <v>9556.26</v>
      </c>
      <c r="AR36" s="33">
        <v>7496.72</v>
      </c>
      <c r="AS36" s="33">
        <v>8694.81</v>
      </c>
      <c r="AT36" s="33">
        <v>5919.62</v>
      </c>
      <c r="AU36" s="33">
        <v>5683.86</v>
      </c>
      <c r="AV36" s="33">
        <v>4460.7</v>
      </c>
      <c r="AW36" s="33">
        <v>3951.88</v>
      </c>
      <c r="AX36" s="33">
        <v>5241.6899999999996</v>
      </c>
      <c r="AY36" s="33">
        <v>7965.18</v>
      </c>
      <c r="AZ36" s="33">
        <v>10934.24</v>
      </c>
      <c r="BA36" s="31">
        <f t="shared" si="40"/>
        <v>-514.6</v>
      </c>
      <c r="BB36" s="31">
        <f t="shared" si="41"/>
        <v>-437.24</v>
      </c>
      <c r="BC36" s="31">
        <f t="shared" si="42"/>
        <v>-571.09</v>
      </c>
      <c r="BD36" s="31">
        <f t="shared" si="43"/>
        <v>-238.94</v>
      </c>
      <c r="BE36" s="31">
        <f t="shared" si="44"/>
        <v>-277.13</v>
      </c>
      <c r="BF36" s="31">
        <f t="shared" si="45"/>
        <v>-188.67</v>
      </c>
      <c r="BG36" s="31">
        <f t="shared" si="46"/>
        <v>860.5</v>
      </c>
      <c r="BH36" s="31">
        <f t="shared" si="47"/>
        <v>675.33</v>
      </c>
      <c r="BI36" s="31">
        <f t="shared" si="48"/>
        <v>598.29</v>
      </c>
      <c r="BJ36" s="31">
        <f t="shared" si="49"/>
        <v>1002.4</v>
      </c>
      <c r="BK36" s="31">
        <f t="shared" si="50"/>
        <v>1523.22</v>
      </c>
      <c r="BL36" s="31">
        <f t="shared" si="51"/>
        <v>2091.0100000000002</v>
      </c>
      <c r="BM36" s="6">
        <v>2.3099999999999999E-2</v>
      </c>
      <c r="BN36" s="6">
        <v>2.3099999999999999E-2</v>
      </c>
      <c r="BO36" s="6">
        <v>2.3099999999999999E-2</v>
      </c>
      <c r="BP36" s="6">
        <v>2.3099999999999999E-2</v>
      </c>
      <c r="BQ36" s="6">
        <v>2.3099999999999999E-2</v>
      </c>
      <c r="BR36" s="6">
        <v>2.3099999999999999E-2</v>
      </c>
      <c r="BS36" s="6">
        <v>2.3099999999999999E-2</v>
      </c>
      <c r="BT36" s="6">
        <v>2.3099999999999999E-2</v>
      </c>
      <c r="BU36" s="6">
        <v>2.3099999999999999E-2</v>
      </c>
      <c r="BV36" s="6">
        <v>2.3099999999999999E-2</v>
      </c>
      <c r="BW36" s="6">
        <v>2.3099999999999999E-2</v>
      </c>
      <c r="BX36" s="6">
        <v>2.3099999999999999E-2</v>
      </c>
      <c r="BY36" s="31">
        <v>7924.84</v>
      </c>
      <c r="BZ36" s="31">
        <v>6733.5</v>
      </c>
      <c r="CA36" s="31">
        <v>8794.7999999999993</v>
      </c>
      <c r="CB36" s="31">
        <v>6899.37</v>
      </c>
      <c r="CC36" s="31">
        <v>8002</v>
      </c>
      <c r="CD36" s="31">
        <v>5447.93</v>
      </c>
      <c r="CE36" s="31">
        <v>5230.96</v>
      </c>
      <c r="CF36" s="31">
        <v>4105.2700000000004</v>
      </c>
      <c r="CG36" s="31">
        <v>3636.99</v>
      </c>
      <c r="CH36" s="31">
        <v>4824.03</v>
      </c>
      <c r="CI36" s="31">
        <v>7330.51</v>
      </c>
      <c r="CJ36" s="31">
        <v>10062.98</v>
      </c>
      <c r="CK36" s="32">
        <f t="shared" si="52"/>
        <v>686.13</v>
      </c>
      <c r="CL36" s="32">
        <f t="shared" si="53"/>
        <v>582.99</v>
      </c>
      <c r="CM36" s="32">
        <f t="shared" si="54"/>
        <v>761.45</v>
      </c>
      <c r="CN36" s="32">
        <f t="shared" si="55"/>
        <v>597.35</v>
      </c>
      <c r="CO36" s="32">
        <f t="shared" si="56"/>
        <v>692.81</v>
      </c>
      <c r="CP36" s="32">
        <f t="shared" si="57"/>
        <v>471.68</v>
      </c>
      <c r="CQ36" s="32">
        <f t="shared" si="58"/>
        <v>452.9</v>
      </c>
      <c r="CR36" s="32">
        <f t="shared" si="59"/>
        <v>355.43</v>
      </c>
      <c r="CS36" s="32">
        <f t="shared" si="60"/>
        <v>314.89</v>
      </c>
      <c r="CT36" s="32">
        <f t="shared" si="61"/>
        <v>417.66</v>
      </c>
      <c r="CU36" s="32">
        <f t="shared" si="62"/>
        <v>634.67999999999995</v>
      </c>
      <c r="CV36" s="32">
        <f t="shared" si="63"/>
        <v>871.25</v>
      </c>
      <c r="CW36" s="31">
        <f t="shared" si="184"/>
        <v>514.5899999999998</v>
      </c>
      <c r="CX36" s="31">
        <f t="shared" si="185"/>
        <v>437.25000000000023</v>
      </c>
      <c r="CY36" s="31">
        <f t="shared" si="186"/>
        <v>571.07999999999981</v>
      </c>
      <c r="CZ36" s="31">
        <f t="shared" si="187"/>
        <v>238.94</v>
      </c>
      <c r="DA36" s="31">
        <f t="shared" si="188"/>
        <v>277.13</v>
      </c>
      <c r="DB36" s="31">
        <f t="shared" si="189"/>
        <v>188.66000000000068</v>
      </c>
      <c r="DC36" s="31">
        <f t="shared" si="190"/>
        <v>-860.5</v>
      </c>
      <c r="DD36" s="31">
        <f t="shared" si="191"/>
        <v>-675.32999999999913</v>
      </c>
      <c r="DE36" s="31">
        <f t="shared" si="192"/>
        <v>-598.29000000000042</v>
      </c>
      <c r="DF36" s="31">
        <f t="shared" si="193"/>
        <v>-1002.4</v>
      </c>
      <c r="DG36" s="31">
        <f t="shared" si="194"/>
        <v>-1523.2099999999998</v>
      </c>
      <c r="DH36" s="31">
        <f t="shared" si="195"/>
        <v>-2091.0200000000004</v>
      </c>
      <c r="DI36" s="32">
        <f t="shared" si="64"/>
        <v>25.73</v>
      </c>
      <c r="DJ36" s="32">
        <f t="shared" si="65"/>
        <v>21.86</v>
      </c>
      <c r="DK36" s="32">
        <f t="shared" si="66"/>
        <v>28.55</v>
      </c>
      <c r="DL36" s="32">
        <f t="shared" si="67"/>
        <v>11.95</v>
      </c>
      <c r="DM36" s="32">
        <f t="shared" si="68"/>
        <v>13.86</v>
      </c>
      <c r="DN36" s="32">
        <f t="shared" si="69"/>
        <v>9.43</v>
      </c>
      <c r="DO36" s="32">
        <f t="shared" si="70"/>
        <v>-43.03</v>
      </c>
      <c r="DP36" s="32">
        <f t="shared" si="71"/>
        <v>-33.770000000000003</v>
      </c>
      <c r="DQ36" s="32">
        <f t="shared" si="72"/>
        <v>-29.91</v>
      </c>
      <c r="DR36" s="32">
        <f t="shared" si="73"/>
        <v>-50.12</v>
      </c>
      <c r="DS36" s="32">
        <f t="shared" si="74"/>
        <v>-76.16</v>
      </c>
      <c r="DT36" s="32">
        <f t="shared" si="75"/>
        <v>-104.55</v>
      </c>
      <c r="DU36" s="31">
        <f t="shared" ca="1" si="76"/>
        <v>152.25</v>
      </c>
      <c r="DV36" s="31">
        <f t="shared" ca="1" si="77"/>
        <v>128.63</v>
      </c>
      <c r="DW36" s="31">
        <f t="shared" ca="1" si="78"/>
        <v>167.12</v>
      </c>
      <c r="DX36" s="31">
        <f t="shared" ca="1" si="79"/>
        <v>69.52</v>
      </c>
      <c r="DY36" s="31">
        <f t="shared" ca="1" si="80"/>
        <v>80.17</v>
      </c>
      <c r="DZ36" s="31">
        <f t="shared" ca="1" si="81"/>
        <v>54.26</v>
      </c>
      <c r="EA36" s="31">
        <f t="shared" ca="1" si="82"/>
        <v>-245.88</v>
      </c>
      <c r="EB36" s="31">
        <f t="shared" ca="1" si="83"/>
        <v>-191.54</v>
      </c>
      <c r="EC36" s="31">
        <f t="shared" ca="1" si="84"/>
        <v>-168.42</v>
      </c>
      <c r="ED36" s="31">
        <f t="shared" ca="1" si="85"/>
        <v>-279.91000000000003</v>
      </c>
      <c r="EE36" s="31">
        <f t="shared" ca="1" si="86"/>
        <v>-421.78</v>
      </c>
      <c r="EF36" s="31">
        <f t="shared" ca="1" si="87"/>
        <v>-574.28</v>
      </c>
      <c r="EG36" s="32">
        <f t="shared" ca="1" si="88"/>
        <v>692.56999999999982</v>
      </c>
      <c r="EH36" s="32">
        <f t="shared" ca="1" si="89"/>
        <v>587.74000000000024</v>
      </c>
      <c r="EI36" s="32">
        <f t="shared" ca="1" si="90"/>
        <v>766.74999999999977</v>
      </c>
      <c r="EJ36" s="32">
        <f t="shared" ca="1" si="91"/>
        <v>320.40999999999997</v>
      </c>
      <c r="EK36" s="32">
        <f t="shared" ca="1" si="92"/>
        <v>371.16</v>
      </c>
      <c r="EL36" s="32">
        <f t="shared" ca="1" si="93"/>
        <v>252.35000000000068</v>
      </c>
      <c r="EM36" s="32">
        <f t="shared" ca="1" si="94"/>
        <v>-1149.4099999999999</v>
      </c>
      <c r="EN36" s="32">
        <f t="shared" ca="1" si="95"/>
        <v>-900.63999999999908</v>
      </c>
      <c r="EO36" s="32">
        <f t="shared" ca="1" si="96"/>
        <v>-796.62000000000035</v>
      </c>
      <c r="EP36" s="32">
        <f t="shared" ca="1" si="97"/>
        <v>-1332.43</v>
      </c>
      <c r="EQ36" s="32">
        <f t="shared" ca="1" si="98"/>
        <v>-2021.1499999999999</v>
      </c>
      <c r="ER36" s="32">
        <f t="shared" ca="1" si="99"/>
        <v>-2769.8500000000004</v>
      </c>
    </row>
    <row r="37" spans="1:148" x14ac:dyDescent="0.25">
      <c r="A37" t="s">
        <v>515</v>
      </c>
      <c r="B37" s="1" t="s">
        <v>229</v>
      </c>
      <c r="C37" t="s">
        <v>229</v>
      </c>
      <c r="D37" t="s">
        <v>481</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4.49</v>
      </c>
      <c r="AD37" s="2">
        <v>4.49</v>
      </c>
      <c r="AE37" s="2">
        <v>4.49</v>
      </c>
      <c r="AF37" s="2">
        <v>4.49</v>
      </c>
      <c r="AG37" s="2">
        <v>4.49</v>
      </c>
      <c r="AH37" s="2">
        <v>4.49</v>
      </c>
      <c r="AI37" s="2">
        <v>4.49</v>
      </c>
      <c r="AJ37" s="2">
        <v>4.49</v>
      </c>
      <c r="AK37" s="2">
        <v>4.49</v>
      </c>
      <c r="AL37" s="2">
        <v>4.49</v>
      </c>
      <c r="AM37" s="2">
        <v>4.49</v>
      </c>
      <c r="AN37" s="2">
        <v>4.49</v>
      </c>
      <c r="AO37" s="33">
        <v>0</v>
      </c>
      <c r="AP37" s="33">
        <v>0</v>
      </c>
      <c r="AQ37" s="33">
        <v>0</v>
      </c>
      <c r="AR37" s="33">
        <v>0</v>
      </c>
      <c r="AS37" s="33">
        <v>0</v>
      </c>
      <c r="AT37" s="33">
        <v>0</v>
      </c>
      <c r="AU37" s="33">
        <v>0</v>
      </c>
      <c r="AV37" s="33">
        <v>0</v>
      </c>
      <c r="AW37" s="33">
        <v>0</v>
      </c>
      <c r="AX37" s="33">
        <v>0</v>
      </c>
      <c r="AY37" s="33">
        <v>0</v>
      </c>
      <c r="AZ37" s="33">
        <v>0</v>
      </c>
      <c r="BA37" s="31">
        <f t="shared" si="40"/>
        <v>0</v>
      </c>
      <c r="BB37" s="31">
        <f t="shared" si="41"/>
        <v>0</v>
      </c>
      <c r="BC37" s="31">
        <f t="shared" si="42"/>
        <v>0</v>
      </c>
      <c r="BD37" s="31">
        <f t="shared" si="43"/>
        <v>0</v>
      </c>
      <c r="BE37" s="31">
        <f t="shared" si="44"/>
        <v>0</v>
      </c>
      <c r="BF37" s="31">
        <f t="shared" si="45"/>
        <v>0</v>
      </c>
      <c r="BG37" s="31">
        <f t="shared" si="46"/>
        <v>0</v>
      </c>
      <c r="BH37" s="31">
        <f t="shared" si="47"/>
        <v>0</v>
      </c>
      <c r="BI37" s="31">
        <f t="shared" si="48"/>
        <v>0</v>
      </c>
      <c r="BJ37" s="31">
        <f t="shared" si="49"/>
        <v>0</v>
      </c>
      <c r="BK37" s="31">
        <f t="shared" si="50"/>
        <v>0</v>
      </c>
      <c r="BL37" s="31">
        <f t="shared" si="51"/>
        <v>0</v>
      </c>
      <c r="BM37" s="6">
        <v>0.12</v>
      </c>
      <c r="BN37" s="6">
        <v>0.12</v>
      </c>
      <c r="BO37" s="6">
        <v>0.12</v>
      </c>
      <c r="BP37" s="6">
        <v>0.12</v>
      </c>
      <c r="BQ37" s="6">
        <v>0.12</v>
      </c>
      <c r="BR37" s="6">
        <v>0.12</v>
      </c>
      <c r="BS37" s="6">
        <v>0.12</v>
      </c>
      <c r="BT37" s="6">
        <v>0.12</v>
      </c>
      <c r="BU37" s="6">
        <v>0.12</v>
      </c>
      <c r="BV37" s="6">
        <v>0.12</v>
      </c>
      <c r="BW37" s="6">
        <v>0.12</v>
      </c>
      <c r="BX37" s="6">
        <v>0.12</v>
      </c>
      <c r="BY37" s="31">
        <v>0</v>
      </c>
      <c r="BZ37" s="31">
        <v>0</v>
      </c>
      <c r="CA37" s="31">
        <v>0</v>
      </c>
      <c r="CB37" s="31">
        <v>0</v>
      </c>
      <c r="CC37" s="31">
        <v>0</v>
      </c>
      <c r="CD37" s="31">
        <v>0</v>
      </c>
      <c r="CE37" s="31">
        <v>0</v>
      </c>
      <c r="CF37" s="31">
        <v>0</v>
      </c>
      <c r="CG37" s="31">
        <v>0</v>
      </c>
      <c r="CH37" s="31">
        <v>0</v>
      </c>
      <c r="CI37" s="31">
        <v>0</v>
      </c>
      <c r="CJ37" s="31">
        <v>0</v>
      </c>
      <c r="CK37" s="32">
        <f t="shared" si="52"/>
        <v>0</v>
      </c>
      <c r="CL37" s="32">
        <f t="shared" si="53"/>
        <v>0</v>
      </c>
      <c r="CM37" s="32">
        <f t="shared" si="54"/>
        <v>0</v>
      </c>
      <c r="CN37" s="32">
        <f t="shared" si="55"/>
        <v>0</v>
      </c>
      <c r="CO37" s="32">
        <f t="shared" si="56"/>
        <v>0</v>
      </c>
      <c r="CP37" s="32">
        <f t="shared" si="57"/>
        <v>0</v>
      </c>
      <c r="CQ37" s="32">
        <f t="shared" si="58"/>
        <v>0</v>
      </c>
      <c r="CR37" s="32">
        <f t="shared" si="59"/>
        <v>0</v>
      </c>
      <c r="CS37" s="32">
        <f t="shared" si="60"/>
        <v>0</v>
      </c>
      <c r="CT37" s="32">
        <f t="shared" si="61"/>
        <v>0</v>
      </c>
      <c r="CU37" s="32">
        <f t="shared" si="62"/>
        <v>0</v>
      </c>
      <c r="CV37" s="32">
        <f t="shared" si="63"/>
        <v>0</v>
      </c>
      <c r="CW37" s="31">
        <f t="shared" si="184"/>
        <v>0</v>
      </c>
      <c r="CX37" s="31">
        <f t="shared" si="185"/>
        <v>0</v>
      </c>
      <c r="CY37" s="31">
        <f t="shared" si="186"/>
        <v>0</v>
      </c>
      <c r="CZ37" s="31">
        <f t="shared" si="187"/>
        <v>0</v>
      </c>
      <c r="DA37" s="31">
        <f t="shared" si="188"/>
        <v>0</v>
      </c>
      <c r="DB37" s="31">
        <f t="shared" si="189"/>
        <v>0</v>
      </c>
      <c r="DC37" s="31">
        <f t="shared" si="190"/>
        <v>0</v>
      </c>
      <c r="DD37" s="31">
        <f t="shared" si="191"/>
        <v>0</v>
      </c>
      <c r="DE37" s="31">
        <f t="shared" si="192"/>
        <v>0</v>
      </c>
      <c r="DF37" s="31">
        <f t="shared" si="193"/>
        <v>0</v>
      </c>
      <c r="DG37" s="31">
        <f t="shared" si="194"/>
        <v>0</v>
      </c>
      <c r="DH37" s="31">
        <f t="shared" si="195"/>
        <v>0</v>
      </c>
      <c r="DI37" s="32">
        <f t="shared" si="64"/>
        <v>0</v>
      </c>
      <c r="DJ37" s="32">
        <f t="shared" si="65"/>
        <v>0</v>
      </c>
      <c r="DK37" s="32">
        <f t="shared" si="66"/>
        <v>0</v>
      </c>
      <c r="DL37" s="32">
        <f t="shared" si="67"/>
        <v>0</v>
      </c>
      <c r="DM37" s="32">
        <f t="shared" si="68"/>
        <v>0</v>
      </c>
      <c r="DN37" s="32">
        <f t="shared" si="69"/>
        <v>0</v>
      </c>
      <c r="DO37" s="32">
        <f t="shared" si="70"/>
        <v>0</v>
      </c>
      <c r="DP37" s="32">
        <f t="shared" si="71"/>
        <v>0</v>
      </c>
      <c r="DQ37" s="32">
        <f t="shared" si="72"/>
        <v>0</v>
      </c>
      <c r="DR37" s="32">
        <f t="shared" si="73"/>
        <v>0</v>
      </c>
      <c r="DS37" s="32">
        <f t="shared" si="74"/>
        <v>0</v>
      </c>
      <c r="DT37" s="32">
        <f t="shared" si="75"/>
        <v>0</v>
      </c>
      <c r="DU37" s="31">
        <f t="shared" ca="1" si="76"/>
        <v>0</v>
      </c>
      <c r="DV37" s="31">
        <f t="shared" ca="1" si="77"/>
        <v>0</v>
      </c>
      <c r="DW37" s="31">
        <f t="shared" ca="1" si="78"/>
        <v>0</v>
      </c>
      <c r="DX37" s="31">
        <f t="shared" ca="1" si="79"/>
        <v>0</v>
      </c>
      <c r="DY37" s="31">
        <f t="shared" ca="1" si="80"/>
        <v>0</v>
      </c>
      <c r="DZ37" s="31">
        <f t="shared" ca="1" si="81"/>
        <v>0</v>
      </c>
      <c r="EA37" s="31">
        <f t="shared" ca="1" si="82"/>
        <v>0</v>
      </c>
      <c r="EB37" s="31">
        <f t="shared" ca="1" si="83"/>
        <v>0</v>
      </c>
      <c r="EC37" s="31">
        <f t="shared" ca="1" si="84"/>
        <v>0</v>
      </c>
      <c r="ED37" s="31">
        <f t="shared" ca="1" si="85"/>
        <v>0</v>
      </c>
      <c r="EE37" s="31">
        <f t="shared" ca="1" si="86"/>
        <v>0</v>
      </c>
      <c r="EF37" s="31">
        <f t="shared" ca="1" si="87"/>
        <v>0</v>
      </c>
      <c r="EG37" s="32">
        <f t="shared" ca="1" si="88"/>
        <v>0</v>
      </c>
      <c r="EH37" s="32">
        <f t="shared" ca="1" si="89"/>
        <v>0</v>
      </c>
      <c r="EI37" s="32">
        <f t="shared" ca="1" si="90"/>
        <v>0</v>
      </c>
      <c r="EJ37" s="32">
        <f t="shared" ca="1" si="91"/>
        <v>0</v>
      </c>
      <c r="EK37" s="32">
        <f t="shared" ca="1" si="92"/>
        <v>0</v>
      </c>
      <c r="EL37" s="32">
        <f t="shared" ca="1" si="93"/>
        <v>0</v>
      </c>
      <c r="EM37" s="32">
        <f t="shared" ca="1" si="94"/>
        <v>0</v>
      </c>
      <c r="EN37" s="32">
        <f t="shared" ca="1" si="95"/>
        <v>0</v>
      </c>
      <c r="EO37" s="32">
        <f t="shared" ca="1" si="96"/>
        <v>0</v>
      </c>
      <c r="EP37" s="32">
        <f t="shared" ca="1" si="97"/>
        <v>0</v>
      </c>
      <c r="EQ37" s="32">
        <f t="shared" ca="1" si="98"/>
        <v>0</v>
      </c>
      <c r="ER37" s="32">
        <f t="shared" ca="1" si="99"/>
        <v>0</v>
      </c>
    </row>
    <row r="38" spans="1:148" x14ac:dyDescent="0.25">
      <c r="A38" t="s">
        <v>515</v>
      </c>
      <c r="B38" s="1" t="s">
        <v>231</v>
      </c>
      <c r="C38" t="s">
        <v>231</v>
      </c>
      <c r="D38" t="s">
        <v>482</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4.49</v>
      </c>
      <c r="AD38" s="2">
        <v>4.49</v>
      </c>
      <c r="AE38" s="2">
        <v>4.49</v>
      </c>
      <c r="AF38" s="2">
        <v>4.49</v>
      </c>
      <c r="AG38" s="2">
        <v>4.49</v>
      </c>
      <c r="AH38" s="2">
        <v>4.49</v>
      </c>
      <c r="AI38" s="2">
        <v>4.49</v>
      </c>
      <c r="AJ38" s="2">
        <v>4.49</v>
      </c>
      <c r="AK38" s="2">
        <v>4.49</v>
      </c>
      <c r="AL38" s="2">
        <v>4.49</v>
      </c>
      <c r="AM38" s="2">
        <v>4.49</v>
      </c>
      <c r="AN38" s="2">
        <v>4.49</v>
      </c>
      <c r="AO38" s="33">
        <v>0</v>
      </c>
      <c r="AP38" s="33">
        <v>0</v>
      </c>
      <c r="AQ38" s="33">
        <v>0</v>
      </c>
      <c r="AR38" s="33">
        <v>0</v>
      </c>
      <c r="AS38" s="33">
        <v>0</v>
      </c>
      <c r="AT38" s="33">
        <v>0</v>
      </c>
      <c r="AU38" s="33">
        <v>0</v>
      </c>
      <c r="AV38" s="33">
        <v>0</v>
      </c>
      <c r="AW38" s="33">
        <v>0</v>
      </c>
      <c r="AX38" s="33">
        <v>0</v>
      </c>
      <c r="AY38" s="33">
        <v>0</v>
      </c>
      <c r="AZ38" s="33">
        <v>0</v>
      </c>
      <c r="BA38" s="31">
        <f t="shared" si="40"/>
        <v>0</v>
      </c>
      <c r="BB38" s="31">
        <f t="shared" si="41"/>
        <v>0</v>
      </c>
      <c r="BC38" s="31">
        <f t="shared" si="42"/>
        <v>0</v>
      </c>
      <c r="BD38" s="31">
        <f t="shared" si="43"/>
        <v>0</v>
      </c>
      <c r="BE38" s="31">
        <f t="shared" si="44"/>
        <v>0</v>
      </c>
      <c r="BF38" s="31">
        <f t="shared" si="45"/>
        <v>0</v>
      </c>
      <c r="BG38" s="31">
        <f t="shared" si="46"/>
        <v>0</v>
      </c>
      <c r="BH38" s="31">
        <f t="shared" si="47"/>
        <v>0</v>
      </c>
      <c r="BI38" s="31">
        <f t="shared" si="48"/>
        <v>0</v>
      </c>
      <c r="BJ38" s="31">
        <f t="shared" si="49"/>
        <v>0</v>
      </c>
      <c r="BK38" s="31">
        <f t="shared" si="50"/>
        <v>0</v>
      </c>
      <c r="BL38" s="31">
        <f t="shared" si="51"/>
        <v>0</v>
      </c>
      <c r="BM38" s="6">
        <v>0.12</v>
      </c>
      <c r="BN38" s="6">
        <v>0.12</v>
      </c>
      <c r="BO38" s="6">
        <v>0.12</v>
      </c>
      <c r="BP38" s="6">
        <v>0.12</v>
      </c>
      <c r="BQ38" s="6">
        <v>0.12</v>
      </c>
      <c r="BR38" s="6">
        <v>0.12</v>
      </c>
      <c r="BS38" s="6">
        <v>0.12</v>
      </c>
      <c r="BT38" s="6">
        <v>0.12</v>
      </c>
      <c r="BU38" s="6">
        <v>0.12</v>
      </c>
      <c r="BV38" s="6">
        <v>0.12</v>
      </c>
      <c r="BW38" s="6">
        <v>0.12</v>
      </c>
      <c r="BX38" s="6">
        <v>0.12</v>
      </c>
      <c r="BY38" s="31">
        <v>0</v>
      </c>
      <c r="BZ38" s="31">
        <v>0</v>
      </c>
      <c r="CA38" s="31">
        <v>0</v>
      </c>
      <c r="CB38" s="31">
        <v>0</v>
      </c>
      <c r="CC38" s="31">
        <v>0</v>
      </c>
      <c r="CD38" s="31">
        <v>0</v>
      </c>
      <c r="CE38" s="31">
        <v>0</v>
      </c>
      <c r="CF38" s="31">
        <v>0</v>
      </c>
      <c r="CG38" s="31">
        <v>0</v>
      </c>
      <c r="CH38" s="31">
        <v>0</v>
      </c>
      <c r="CI38" s="31">
        <v>0</v>
      </c>
      <c r="CJ38" s="31">
        <v>0</v>
      </c>
      <c r="CK38" s="32">
        <f t="shared" si="52"/>
        <v>0</v>
      </c>
      <c r="CL38" s="32">
        <f t="shared" si="53"/>
        <v>0</v>
      </c>
      <c r="CM38" s="32">
        <f t="shared" si="54"/>
        <v>0</v>
      </c>
      <c r="CN38" s="32">
        <f t="shared" si="55"/>
        <v>0</v>
      </c>
      <c r="CO38" s="32">
        <f t="shared" si="56"/>
        <v>0</v>
      </c>
      <c r="CP38" s="32">
        <f t="shared" si="57"/>
        <v>0</v>
      </c>
      <c r="CQ38" s="32">
        <f t="shared" si="58"/>
        <v>0</v>
      </c>
      <c r="CR38" s="32">
        <f t="shared" si="59"/>
        <v>0</v>
      </c>
      <c r="CS38" s="32">
        <f t="shared" si="60"/>
        <v>0</v>
      </c>
      <c r="CT38" s="32">
        <f t="shared" si="61"/>
        <v>0</v>
      </c>
      <c r="CU38" s="32">
        <f t="shared" si="62"/>
        <v>0</v>
      </c>
      <c r="CV38" s="32">
        <f t="shared" si="63"/>
        <v>0</v>
      </c>
      <c r="CW38" s="31">
        <f t="shared" si="184"/>
        <v>0</v>
      </c>
      <c r="CX38" s="31">
        <f t="shared" si="185"/>
        <v>0</v>
      </c>
      <c r="CY38" s="31">
        <f t="shared" si="186"/>
        <v>0</v>
      </c>
      <c r="CZ38" s="31">
        <f t="shared" si="187"/>
        <v>0</v>
      </c>
      <c r="DA38" s="31">
        <f t="shared" si="188"/>
        <v>0</v>
      </c>
      <c r="DB38" s="31">
        <f t="shared" si="189"/>
        <v>0</v>
      </c>
      <c r="DC38" s="31">
        <f t="shared" si="190"/>
        <v>0</v>
      </c>
      <c r="DD38" s="31">
        <f t="shared" si="191"/>
        <v>0</v>
      </c>
      <c r="DE38" s="31">
        <f t="shared" si="192"/>
        <v>0</v>
      </c>
      <c r="DF38" s="31">
        <f t="shared" si="193"/>
        <v>0</v>
      </c>
      <c r="DG38" s="31">
        <f t="shared" si="194"/>
        <v>0</v>
      </c>
      <c r="DH38" s="31">
        <f t="shared" si="195"/>
        <v>0</v>
      </c>
      <c r="DI38" s="32">
        <f t="shared" si="64"/>
        <v>0</v>
      </c>
      <c r="DJ38" s="32">
        <f t="shared" si="65"/>
        <v>0</v>
      </c>
      <c r="DK38" s="32">
        <f t="shared" si="66"/>
        <v>0</v>
      </c>
      <c r="DL38" s="32">
        <f t="shared" si="67"/>
        <v>0</v>
      </c>
      <c r="DM38" s="32">
        <f t="shared" si="68"/>
        <v>0</v>
      </c>
      <c r="DN38" s="32">
        <f t="shared" si="69"/>
        <v>0</v>
      </c>
      <c r="DO38" s="32">
        <f t="shared" si="70"/>
        <v>0</v>
      </c>
      <c r="DP38" s="32">
        <f t="shared" si="71"/>
        <v>0</v>
      </c>
      <c r="DQ38" s="32">
        <f t="shared" si="72"/>
        <v>0</v>
      </c>
      <c r="DR38" s="32">
        <f t="shared" si="73"/>
        <v>0</v>
      </c>
      <c r="DS38" s="32">
        <f t="shared" si="74"/>
        <v>0</v>
      </c>
      <c r="DT38" s="32">
        <f t="shared" si="75"/>
        <v>0</v>
      </c>
      <c r="DU38" s="31">
        <f t="shared" ca="1" si="76"/>
        <v>0</v>
      </c>
      <c r="DV38" s="31">
        <f t="shared" ca="1" si="77"/>
        <v>0</v>
      </c>
      <c r="DW38" s="31">
        <f t="shared" ca="1" si="78"/>
        <v>0</v>
      </c>
      <c r="DX38" s="31">
        <f t="shared" ca="1" si="79"/>
        <v>0</v>
      </c>
      <c r="DY38" s="31">
        <f t="shared" ca="1" si="80"/>
        <v>0</v>
      </c>
      <c r="DZ38" s="31">
        <f t="shared" ca="1" si="81"/>
        <v>0</v>
      </c>
      <c r="EA38" s="31">
        <f t="shared" ca="1" si="82"/>
        <v>0</v>
      </c>
      <c r="EB38" s="31">
        <f t="shared" ca="1" si="83"/>
        <v>0</v>
      </c>
      <c r="EC38" s="31">
        <f t="shared" ca="1" si="84"/>
        <v>0</v>
      </c>
      <c r="ED38" s="31">
        <f t="shared" ca="1" si="85"/>
        <v>0</v>
      </c>
      <c r="EE38" s="31">
        <f t="shared" ca="1" si="86"/>
        <v>0</v>
      </c>
      <c r="EF38" s="31">
        <f t="shared" ca="1" si="87"/>
        <v>0</v>
      </c>
      <c r="EG38" s="32">
        <f t="shared" ca="1" si="88"/>
        <v>0</v>
      </c>
      <c r="EH38" s="32">
        <f t="shared" ca="1" si="89"/>
        <v>0</v>
      </c>
      <c r="EI38" s="32">
        <f t="shared" ca="1" si="90"/>
        <v>0</v>
      </c>
      <c r="EJ38" s="32">
        <f t="shared" ca="1" si="91"/>
        <v>0</v>
      </c>
      <c r="EK38" s="32">
        <f t="shared" ca="1" si="92"/>
        <v>0</v>
      </c>
      <c r="EL38" s="32">
        <f t="shared" ca="1" si="93"/>
        <v>0</v>
      </c>
      <c r="EM38" s="32">
        <f t="shared" ca="1" si="94"/>
        <v>0</v>
      </c>
      <c r="EN38" s="32">
        <f t="shared" ca="1" si="95"/>
        <v>0</v>
      </c>
      <c r="EO38" s="32">
        <f t="shared" ca="1" si="96"/>
        <v>0</v>
      </c>
      <c r="EP38" s="32">
        <f t="shared" ca="1" si="97"/>
        <v>0</v>
      </c>
      <c r="EQ38" s="32">
        <f t="shared" ca="1" si="98"/>
        <v>0</v>
      </c>
      <c r="ER38" s="32">
        <f t="shared" ca="1" si="99"/>
        <v>0</v>
      </c>
    </row>
    <row r="39" spans="1:148" x14ac:dyDescent="0.25">
      <c r="A39" t="s">
        <v>515</v>
      </c>
      <c r="B39" s="1" t="s">
        <v>160</v>
      </c>
      <c r="C39" t="s">
        <v>160</v>
      </c>
      <c r="D39" t="s">
        <v>483</v>
      </c>
      <c r="E39" s="51">
        <v>4639.0405000000001</v>
      </c>
      <c r="F39" s="51">
        <v>3081.2766000000001</v>
      </c>
      <c r="G39" s="51">
        <v>6128.6482999999998</v>
      </c>
      <c r="H39" s="51">
        <v>3346.7914000000001</v>
      </c>
      <c r="I39" s="51">
        <v>2390.0954999999999</v>
      </c>
      <c r="J39" s="51">
        <v>2701.4616999999998</v>
      </c>
      <c r="K39" s="51">
        <v>2737.8443000000002</v>
      </c>
      <c r="L39" s="51">
        <v>2433.7453999999998</v>
      </c>
      <c r="M39" s="51">
        <v>2677.8782000000001</v>
      </c>
      <c r="N39" s="51">
        <v>3899.5677999999998</v>
      </c>
      <c r="O39" s="51">
        <v>4848.8977000000004</v>
      </c>
      <c r="P39" s="51">
        <v>5060.4614000000001</v>
      </c>
      <c r="Q39" s="32">
        <v>187785.93</v>
      </c>
      <c r="R39" s="32">
        <v>125088.46</v>
      </c>
      <c r="S39" s="32">
        <v>185381.54</v>
      </c>
      <c r="T39" s="32">
        <v>155050.32999999999</v>
      </c>
      <c r="U39" s="32">
        <v>193786.16</v>
      </c>
      <c r="V39" s="32">
        <v>142037.47</v>
      </c>
      <c r="W39" s="32">
        <v>102543.03999999999</v>
      </c>
      <c r="X39" s="32">
        <v>96505.54</v>
      </c>
      <c r="Y39" s="32">
        <v>69023.740000000005</v>
      </c>
      <c r="Z39" s="32">
        <v>109895.17</v>
      </c>
      <c r="AA39" s="32">
        <v>143698.59</v>
      </c>
      <c r="AB39" s="32">
        <v>236990.5</v>
      </c>
      <c r="AC39" s="2">
        <v>4.49</v>
      </c>
      <c r="AD39" s="2">
        <v>4.49</v>
      </c>
      <c r="AE39" s="2">
        <v>4.49</v>
      </c>
      <c r="AF39" s="2">
        <v>4.49</v>
      </c>
      <c r="AG39" s="2">
        <v>4.49</v>
      </c>
      <c r="AH39" s="2">
        <v>4.49</v>
      </c>
      <c r="AI39" s="2">
        <v>4.49</v>
      </c>
      <c r="AJ39" s="2">
        <v>4.49</v>
      </c>
      <c r="AK39" s="2">
        <v>4.49</v>
      </c>
      <c r="AL39" s="2">
        <v>4.49</v>
      </c>
      <c r="AM39" s="2">
        <v>4.49</v>
      </c>
      <c r="AN39" s="2">
        <v>4.49</v>
      </c>
      <c r="AO39" s="33">
        <v>8431.59</v>
      </c>
      <c r="AP39" s="33">
        <v>5616.47</v>
      </c>
      <c r="AQ39" s="33">
        <v>8323.6299999999992</v>
      </c>
      <c r="AR39" s="33">
        <v>6961.76</v>
      </c>
      <c r="AS39" s="33">
        <v>8701</v>
      </c>
      <c r="AT39" s="33">
        <v>6377.48</v>
      </c>
      <c r="AU39" s="33">
        <v>4604.18</v>
      </c>
      <c r="AV39" s="33">
        <v>4333.1000000000004</v>
      </c>
      <c r="AW39" s="33">
        <v>3099.17</v>
      </c>
      <c r="AX39" s="33">
        <v>4934.29</v>
      </c>
      <c r="AY39" s="33">
        <v>6452.07</v>
      </c>
      <c r="AZ39" s="33">
        <v>10640.87</v>
      </c>
      <c r="BA39" s="31">
        <f t="shared" si="40"/>
        <v>-281.68</v>
      </c>
      <c r="BB39" s="31">
        <f t="shared" si="41"/>
        <v>-187.63</v>
      </c>
      <c r="BC39" s="31">
        <f t="shared" si="42"/>
        <v>-278.07</v>
      </c>
      <c r="BD39" s="31">
        <f t="shared" si="43"/>
        <v>-124.04</v>
      </c>
      <c r="BE39" s="31">
        <f t="shared" si="44"/>
        <v>-155.03</v>
      </c>
      <c r="BF39" s="31">
        <f t="shared" si="45"/>
        <v>-113.63</v>
      </c>
      <c r="BG39" s="31">
        <f t="shared" si="46"/>
        <v>389.66</v>
      </c>
      <c r="BH39" s="31">
        <f t="shared" si="47"/>
        <v>366.72</v>
      </c>
      <c r="BI39" s="31">
        <f t="shared" si="48"/>
        <v>262.29000000000002</v>
      </c>
      <c r="BJ39" s="31">
        <f t="shared" si="49"/>
        <v>527.5</v>
      </c>
      <c r="BK39" s="31">
        <f t="shared" si="50"/>
        <v>689.75</v>
      </c>
      <c r="BL39" s="31">
        <f t="shared" si="51"/>
        <v>1137.55</v>
      </c>
      <c r="BM39" s="6">
        <v>7.9200000000000007E-2</v>
      </c>
      <c r="BN39" s="6">
        <v>7.9200000000000007E-2</v>
      </c>
      <c r="BO39" s="6">
        <v>7.9200000000000007E-2</v>
      </c>
      <c r="BP39" s="6">
        <v>7.9200000000000007E-2</v>
      </c>
      <c r="BQ39" s="6">
        <v>7.9200000000000007E-2</v>
      </c>
      <c r="BR39" s="6">
        <v>7.9200000000000007E-2</v>
      </c>
      <c r="BS39" s="6">
        <v>7.9200000000000007E-2</v>
      </c>
      <c r="BT39" s="6">
        <v>7.9200000000000007E-2</v>
      </c>
      <c r="BU39" s="6">
        <v>7.9200000000000007E-2</v>
      </c>
      <c r="BV39" s="6">
        <v>7.9200000000000007E-2</v>
      </c>
      <c r="BW39" s="6">
        <v>7.9200000000000007E-2</v>
      </c>
      <c r="BX39" s="6">
        <v>7.9200000000000007E-2</v>
      </c>
      <c r="BY39" s="31">
        <v>14872.65</v>
      </c>
      <c r="BZ39" s="31">
        <v>9907.01</v>
      </c>
      <c r="CA39" s="31">
        <v>14682.22</v>
      </c>
      <c r="CB39" s="31">
        <v>12279.99</v>
      </c>
      <c r="CC39" s="31">
        <v>15347.86</v>
      </c>
      <c r="CD39" s="31">
        <v>11249.37</v>
      </c>
      <c r="CE39" s="31">
        <v>8121.41</v>
      </c>
      <c r="CF39" s="31">
        <v>7643.24</v>
      </c>
      <c r="CG39" s="31">
        <v>5466.68</v>
      </c>
      <c r="CH39" s="31">
        <v>8703.7000000000007</v>
      </c>
      <c r="CI39" s="31">
        <v>11380.93</v>
      </c>
      <c r="CJ39" s="31">
        <v>18769.650000000001</v>
      </c>
      <c r="CK39" s="32">
        <f t="shared" si="52"/>
        <v>375.57</v>
      </c>
      <c r="CL39" s="32">
        <f t="shared" si="53"/>
        <v>250.18</v>
      </c>
      <c r="CM39" s="32">
        <f t="shared" si="54"/>
        <v>370.76</v>
      </c>
      <c r="CN39" s="32">
        <f t="shared" si="55"/>
        <v>310.10000000000002</v>
      </c>
      <c r="CO39" s="32">
        <f t="shared" si="56"/>
        <v>387.57</v>
      </c>
      <c r="CP39" s="32">
        <f t="shared" si="57"/>
        <v>284.07</v>
      </c>
      <c r="CQ39" s="32">
        <f t="shared" si="58"/>
        <v>205.09</v>
      </c>
      <c r="CR39" s="32">
        <f t="shared" si="59"/>
        <v>193.01</v>
      </c>
      <c r="CS39" s="32">
        <f t="shared" si="60"/>
        <v>138.05000000000001</v>
      </c>
      <c r="CT39" s="32">
        <f t="shared" si="61"/>
        <v>219.79</v>
      </c>
      <c r="CU39" s="32">
        <f t="shared" si="62"/>
        <v>287.39999999999998</v>
      </c>
      <c r="CV39" s="32">
        <f t="shared" si="63"/>
        <v>473.98</v>
      </c>
      <c r="CW39" s="31">
        <f t="shared" si="184"/>
        <v>7098.3099999999995</v>
      </c>
      <c r="CX39" s="31">
        <f t="shared" si="185"/>
        <v>4728.3500000000004</v>
      </c>
      <c r="CY39" s="31">
        <f t="shared" si="186"/>
        <v>7007.42</v>
      </c>
      <c r="CZ39" s="31">
        <f t="shared" si="187"/>
        <v>5752.37</v>
      </c>
      <c r="DA39" s="31">
        <f t="shared" si="188"/>
        <v>7189.46</v>
      </c>
      <c r="DB39" s="31">
        <f t="shared" si="189"/>
        <v>5269.5900000000011</v>
      </c>
      <c r="DC39" s="31">
        <f t="shared" si="190"/>
        <v>3332.66</v>
      </c>
      <c r="DD39" s="31">
        <f t="shared" si="191"/>
        <v>3136.4299999999994</v>
      </c>
      <c r="DE39" s="31">
        <f t="shared" si="192"/>
        <v>2243.2700000000004</v>
      </c>
      <c r="DF39" s="31">
        <f t="shared" si="193"/>
        <v>3461.7000000000016</v>
      </c>
      <c r="DG39" s="31">
        <f t="shared" si="194"/>
        <v>4526.51</v>
      </c>
      <c r="DH39" s="31">
        <f t="shared" si="195"/>
        <v>7465.21</v>
      </c>
      <c r="DI39" s="32">
        <f t="shared" si="64"/>
        <v>354.92</v>
      </c>
      <c r="DJ39" s="32">
        <f t="shared" si="65"/>
        <v>236.42</v>
      </c>
      <c r="DK39" s="32">
        <f t="shared" si="66"/>
        <v>350.37</v>
      </c>
      <c r="DL39" s="32">
        <f t="shared" si="67"/>
        <v>287.62</v>
      </c>
      <c r="DM39" s="32">
        <f t="shared" si="68"/>
        <v>359.47</v>
      </c>
      <c r="DN39" s="32">
        <f t="shared" si="69"/>
        <v>263.48</v>
      </c>
      <c r="DO39" s="32">
        <f t="shared" si="70"/>
        <v>166.63</v>
      </c>
      <c r="DP39" s="32">
        <f t="shared" si="71"/>
        <v>156.82</v>
      </c>
      <c r="DQ39" s="32">
        <f t="shared" si="72"/>
        <v>112.16</v>
      </c>
      <c r="DR39" s="32">
        <f t="shared" si="73"/>
        <v>173.09</v>
      </c>
      <c r="DS39" s="32">
        <f t="shared" si="74"/>
        <v>226.33</v>
      </c>
      <c r="DT39" s="32">
        <f t="shared" si="75"/>
        <v>373.26</v>
      </c>
      <c r="DU39" s="31">
        <f t="shared" ca="1" si="76"/>
        <v>2100.17</v>
      </c>
      <c r="DV39" s="31">
        <f t="shared" ca="1" si="77"/>
        <v>1390.94</v>
      </c>
      <c r="DW39" s="31">
        <f t="shared" ca="1" si="78"/>
        <v>2050.62</v>
      </c>
      <c r="DX39" s="31">
        <f t="shared" ca="1" si="79"/>
        <v>1673.58</v>
      </c>
      <c r="DY39" s="31">
        <f t="shared" ca="1" si="80"/>
        <v>2079.86</v>
      </c>
      <c r="DZ39" s="31">
        <f t="shared" ca="1" si="81"/>
        <v>1515.51</v>
      </c>
      <c r="EA39" s="31">
        <f t="shared" ca="1" si="82"/>
        <v>952.29</v>
      </c>
      <c r="EB39" s="31">
        <f t="shared" ca="1" si="83"/>
        <v>889.56</v>
      </c>
      <c r="EC39" s="31">
        <f t="shared" ca="1" si="84"/>
        <v>631.48</v>
      </c>
      <c r="ED39" s="31">
        <f t="shared" ca="1" si="85"/>
        <v>966.64</v>
      </c>
      <c r="EE39" s="31">
        <f t="shared" ca="1" si="86"/>
        <v>1253.4000000000001</v>
      </c>
      <c r="EF39" s="31">
        <f t="shared" ca="1" si="87"/>
        <v>2050.27</v>
      </c>
      <c r="EG39" s="32">
        <f t="shared" ca="1" si="88"/>
        <v>9553.4</v>
      </c>
      <c r="EH39" s="32">
        <f t="shared" ca="1" si="89"/>
        <v>6355.7100000000009</v>
      </c>
      <c r="EI39" s="32">
        <f t="shared" ca="1" si="90"/>
        <v>9408.41</v>
      </c>
      <c r="EJ39" s="32">
        <f t="shared" ca="1" si="91"/>
        <v>7713.57</v>
      </c>
      <c r="EK39" s="32">
        <f t="shared" ca="1" si="92"/>
        <v>9628.7900000000009</v>
      </c>
      <c r="EL39" s="32">
        <f t="shared" ca="1" si="93"/>
        <v>7048.5800000000017</v>
      </c>
      <c r="EM39" s="32">
        <f t="shared" ca="1" si="94"/>
        <v>4451.58</v>
      </c>
      <c r="EN39" s="32">
        <f t="shared" ca="1" si="95"/>
        <v>4182.8099999999995</v>
      </c>
      <c r="EO39" s="32">
        <f t="shared" ca="1" si="96"/>
        <v>2986.9100000000003</v>
      </c>
      <c r="EP39" s="32">
        <f t="shared" ca="1" si="97"/>
        <v>4601.4300000000021</v>
      </c>
      <c r="EQ39" s="32">
        <f t="shared" ca="1" si="98"/>
        <v>6006.24</v>
      </c>
      <c r="ER39" s="32">
        <f t="shared" ca="1" si="99"/>
        <v>9888.74</v>
      </c>
    </row>
    <row r="40" spans="1:148" x14ac:dyDescent="0.25">
      <c r="A40" t="s">
        <v>446</v>
      </c>
      <c r="B40" s="1" t="s">
        <v>69</v>
      </c>
      <c r="C40" t="s">
        <v>69</v>
      </c>
      <c r="D40" t="s">
        <v>218</v>
      </c>
      <c r="E40" s="51">
        <v>2031.6445286000001</v>
      </c>
      <c r="F40" s="51">
        <v>1306.1999143</v>
      </c>
      <c r="G40" s="51">
        <v>1722.9906089000001</v>
      </c>
      <c r="H40" s="51">
        <v>5694.9710377000001</v>
      </c>
      <c r="I40" s="51">
        <v>5752.5074375000004</v>
      </c>
      <c r="J40" s="51">
        <v>8109.9021845999996</v>
      </c>
      <c r="K40" s="51">
        <v>9158.1582808000003</v>
      </c>
      <c r="L40" s="51">
        <v>6571.1601146000003</v>
      </c>
      <c r="M40" s="51">
        <v>3704.9090627999999</v>
      </c>
      <c r="N40" s="51">
        <v>1875.6756829000001</v>
      </c>
      <c r="O40" s="51">
        <v>6794.5088993999998</v>
      </c>
      <c r="P40" s="51">
        <v>4158.3335877999998</v>
      </c>
      <c r="Q40" s="32">
        <v>116360.55</v>
      </c>
      <c r="R40" s="32">
        <v>68773.399999999994</v>
      </c>
      <c r="S40" s="32">
        <v>171980.75</v>
      </c>
      <c r="T40" s="32">
        <v>518504.65</v>
      </c>
      <c r="U40" s="32">
        <v>1860684.77</v>
      </c>
      <c r="V40" s="32">
        <v>1033130.59</v>
      </c>
      <c r="W40" s="32">
        <v>648019.52</v>
      </c>
      <c r="X40" s="32">
        <v>425005.9</v>
      </c>
      <c r="Y40" s="32">
        <v>175828.32</v>
      </c>
      <c r="Z40" s="32">
        <v>97706.58</v>
      </c>
      <c r="AA40" s="32">
        <v>753129.51</v>
      </c>
      <c r="AB40" s="32">
        <v>651934.55000000005</v>
      </c>
      <c r="AC40" s="2">
        <v>1.02</v>
      </c>
      <c r="AD40" s="2">
        <v>1.02</v>
      </c>
      <c r="AE40" s="2">
        <v>1.02</v>
      </c>
      <c r="AF40" s="2">
        <v>1.02</v>
      </c>
      <c r="AG40" s="2">
        <v>1.02</v>
      </c>
      <c r="AH40" s="2">
        <v>1.02</v>
      </c>
      <c r="AI40" s="2">
        <v>1.02</v>
      </c>
      <c r="AJ40" s="2">
        <v>1.02</v>
      </c>
      <c r="AK40" s="2">
        <v>1.02</v>
      </c>
      <c r="AL40" s="2">
        <v>1.02</v>
      </c>
      <c r="AM40" s="2">
        <v>1.02</v>
      </c>
      <c r="AN40" s="2">
        <v>1.02</v>
      </c>
      <c r="AO40" s="33">
        <v>1186.8800000000001</v>
      </c>
      <c r="AP40" s="33">
        <v>701.49</v>
      </c>
      <c r="AQ40" s="33">
        <v>1754.2</v>
      </c>
      <c r="AR40" s="33">
        <v>5288.75</v>
      </c>
      <c r="AS40" s="33">
        <v>18978.98</v>
      </c>
      <c r="AT40" s="33">
        <v>10537.93</v>
      </c>
      <c r="AU40" s="33">
        <v>6609.8</v>
      </c>
      <c r="AV40" s="33">
        <v>4335.0600000000004</v>
      </c>
      <c r="AW40" s="33">
        <v>1793.45</v>
      </c>
      <c r="AX40" s="33">
        <v>996.61</v>
      </c>
      <c r="AY40" s="33">
        <v>7681.92</v>
      </c>
      <c r="AZ40" s="33">
        <v>6649.73</v>
      </c>
      <c r="BA40" s="31">
        <f t="shared" si="40"/>
        <v>-174.54</v>
      </c>
      <c r="BB40" s="31">
        <f t="shared" si="41"/>
        <v>-103.16</v>
      </c>
      <c r="BC40" s="31">
        <f t="shared" si="42"/>
        <v>-257.97000000000003</v>
      </c>
      <c r="BD40" s="31">
        <f t="shared" si="43"/>
        <v>-414.8</v>
      </c>
      <c r="BE40" s="31">
        <f t="shared" si="44"/>
        <v>-1488.55</v>
      </c>
      <c r="BF40" s="31">
        <f t="shared" si="45"/>
        <v>-826.5</v>
      </c>
      <c r="BG40" s="31">
        <f t="shared" si="46"/>
        <v>2462.4699999999998</v>
      </c>
      <c r="BH40" s="31">
        <f t="shared" si="47"/>
        <v>1615.02</v>
      </c>
      <c r="BI40" s="31">
        <f t="shared" si="48"/>
        <v>668.15</v>
      </c>
      <c r="BJ40" s="31">
        <f t="shared" si="49"/>
        <v>468.99</v>
      </c>
      <c r="BK40" s="31">
        <f t="shared" si="50"/>
        <v>3615.02</v>
      </c>
      <c r="BL40" s="31">
        <f t="shared" si="51"/>
        <v>3129.29</v>
      </c>
      <c r="BM40" s="6">
        <v>0.01</v>
      </c>
      <c r="BN40" s="6">
        <v>0.01</v>
      </c>
      <c r="BO40" s="6">
        <v>0.01</v>
      </c>
      <c r="BP40" s="6">
        <v>0.01</v>
      </c>
      <c r="BQ40" s="6">
        <v>0.01</v>
      </c>
      <c r="BR40" s="6">
        <v>0.01</v>
      </c>
      <c r="BS40" s="6">
        <v>0.01</v>
      </c>
      <c r="BT40" s="6">
        <v>0.01</v>
      </c>
      <c r="BU40" s="6">
        <v>0.01</v>
      </c>
      <c r="BV40" s="6">
        <v>0.01</v>
      </c>
      <c r="BW40" s="6">
        <v>0.01</v>
      </c>
      <c r="BX40" s="6">
        <v>0.01</v>
      </c>
      <c r="BY40" s="31">
        <v>1163.6099999999999</v>
      </c>
      <c r="BZ40" s="31">
        <v>687.73</v>
      </c>
      <c r="CA40" s="31">
        <v>1719.81</v>
      </c>
      <c r="CB40" s="31">
        <v>5185.05</v>
      </c>
      <c r="CC40" s="31">
        <v>18606.849999999999</v>
      </c>
      <c r="CD40" s="31">
        <v>10331.31</v>
      </c>
      <c r="CE40" s="31">
        <v>6480.2</v>
      </c>
      <c r="CF40" s="31">
        <v>4250.0600000000004</v>
      </c>
      <c r="CG40" s="31">
        <v>1758.28</v>
      </c>
      <c r="CH40" s="31">
        <v>977.07</v>
      </c>
      <c r="CI40" s="31">
        <v>7531.3</v>
      </c>
      <c r="CJ40" s="31">
        <v>6519.35</v>
      </c>
      <c r="CK40" s="32">
        <f t="shared" si="52"/>
        <v>232.72</v>
      </c>
      <c r="CL40" s="32">
        <f t="shared" si="53"/>
        <v>137.55000000000001</v>
      </c>
      <c r="CM40" s="32">
        <f t="shared" si="54"/>
        <v>343.96</v>
      </c>
      <c r="CN40" s="32">
        <f t="shared" si="55"/>
        <v>1037.01</v>
      </c>
      <c r="CO40" s="32">
        <f t="shared" si="56"/>
        <v>3721.37</v>
      </c>
      <c r="CP40" s="32">
        <f t="shared" si="57"/>
        <v>2066.2600000000002</v>
      </c>
      <c r="CQ40" s="32">
        <f t="shared" si="58"/>
        <v>1296.04</v>
      </c>
      <c r="CR40" s="32">
        <f t="shared" si="59"/>
        <v>850.01</v>
      </c>
      <c r="CS40" s="32">
        <f t="shared" si="60"/>
        <v>351.66</v>
      </c>
      <c r="CT40" s="32">
        <f t="shared" si="61"/>
        <v>195.41</v>
      </c>
      <c r="CU40" s="32">
        <f t="shared" si="62"/>
        <v>1506.26</v>
      </c>
      <c r="CV40" s="32">
        <f t="shared" si="63"/>
        <v>1303.8699999999999</v>
      </c>
      <c r="CW40" s="31">
        <f t="shared" si="184"/>
        <v>383.98999999999978</v>
      </c>
      <c r="CX40" s="31">
        <f t="shared" si="185"/>
        <v>226.94999999999996</v>
      </c>
      <c r="CY40" s="31">
        <f t="shared" si="186"/>
        <v>567.54</v>
      </c>
      <c r="CZ40" s="31">
        <f t="shared" si="187"/>
        <v>1348.1100000000004</v>
      </c>
      <c r="DA40" s="31">
        <f t="shared" si="188"/>
        <v>4837.7899999999981</v>
      </c>
      <c r="DB40" s="31">
        <f t="shared" si="189"/>
        <v>2686.1399999999994</v>
      </c>
      <c r="DC40" s="31">
        <f t="shared" si="190"/>
        <v>-1296.0300000000002</v>
      </c>
      <c r="DD40" s="31">
        <f t="shared" si="191"/>
        <v>-850.00999999999976</v>
      </c>
      <c r="DE40" s="31">
        <f t="shared" si="192"/>
        <v>-351.65999999999997</v>
      </c>
      <c r="DF40" s="31">
        <f t="shared" si="193"/>
        <v>-293.12</v>
      </c>
      <c r="DG40" s="31">
        <f t="shared" si="194"/>
        <v>-2259.3800000000006</v>
      </c>
      <c r="DH40" s="31">
        <f t="shared" si="195"/>
        <v>-1955.7999999999993</v>
      </c>
      <c r="DI40" s="32">
        <f t="shared" si="64"/>
        <v>19.2</v>
      </c>
      <c r="DJ40" s="32">
        <f t="shared" si="65"/>
        <v>11.35</v>
      </c>
      <c r="DK40" s="32">
        <f t="shared" si="66"/>
        <v>28.38</v>
      </c>
      <c r="DL40" s="32">
        <f t="shared" si="67"/>
        <v>67.41</v>
      </c>
      <c r="DM40" s="32">
        <f t="shared" si="68"/>
        <v>241.89</v>
      </c>
      <c r="DN40" s="32">
        <f t="shared" si="69"/>
        <v>134.31</v>
      </c>
      <c r="DO40" s="32">
        <f t="shared" si="70"/>
        <v>-64.8</v>
      </c>
      <c r="DP40" s="32">
        <f t="shared" si="71"/>
        <v>-42.5</v>
      </c>
      <c r="DQ40" s="32">
        <f t="shared" si="72"/>
        <v>-17.579999999999998</v>
      </c>
      <c r="DR40" s="32">
        <f t="shared" si="73"/>
        <v>-14.66</v>
      </c>
      <c r="DS40" s="32">
        <f t="shared" si="74"/>
        <v>-112.97</v>
      </c>
      <c r="DT40" s="32">
        <f t="shared" si="75"/>
        <v>-97.79</v>
      </c>
      <c r="DU40" s="31">
        <f t="shared" ca="1" si="76"/>
        <v>113.61</v>
      </c>
      <c r="DV40" s="31">
        <f t="shared" ca="1" si="77"/>
        <v>66.760000000000005</v>
      </c>
      <c r="DW40" s="31">
        <f t="shared" ca="1" si="78"/>
        <v>166.08</v>
      </c>
      <c r="DX40" s="31">
        <f t="shared" ca="1" si="79"/>
        <v>392.22</v>
      </c>
      <c r="DY40" s="31">
        <f t="shared" ca="1" si="80"/>
        <v>1399.54</v>
      </c>
      <c r="DZ40" s="31">
        <f t="shared" ca="1" si="81"/>
        <v>772.52</v>
      </c>
      <c r="EA40" s="31">
        <f t="shared" ca="1" si="82"/>
        <v>-370.33</v>
      </c>
      <c r="EB40" s="31">
        <f t="shared" ca="1" si="83"/>
        <v>-241.08</v>
      </c>
      <c r="EC40" s="31">
        <f t="shared" ca="1" si="84"/>
        <v>-98.99</v>
      </c>
      <c r="ED40" s="31">
        <f t="shared" ca="1" si="85"/>
        <v>-81.849999999999994</v>
      </c>
      <c r="EE40" s="31">
        <f t="shared" ca="1" si="86"/>
        <v>-625.63</v>
      </c>
      <c r="EF40" s="31">
        <f t="shared" ca="1" si="87"/>
        <v>-537.15</v>
      </c>
      <c r="EG40" s="32">
        <f t="shared" ca="1" si="88"/>
        <v>516.79999999999973</v>
      </c>
      <c r="EH40" s="32">
        <f t="shared" ca="1" si="89"/>
        <v>305.05999999999995</v>
      </c>
      <c r="EI40" s="32">
        <f t="shared" ca="1" si="90"/>
        <v>762</v>
      </c>
      <c r="EJ40" s="32">
        <f t="shared" ca="1" si="91"/>
        <v>1807.7400000000005</v>
      </c>
      <c r="EK40" s="32">
        <f t="shared" ca="1" si="92"/>
        <v>6479.2199999999984</v>
      </c>
      <c r="EL40" s="32">
        <f t="shared" ca="1" si="93"/>
        <v>3592.9699999999993</v>
      </c>
      <c r="EM40" s="32">
        <f t="shared" ca="1" si="94"/>
        <v>-1731.16</v>
      </c>
      <c r="EN40" s="32">
        <f t="shared" ca="1" si="95"/>
        <v>-1133.5899999999997</v>
      </c>
      <c r="EO40" s="32">
        <f t="shared" ca="1" si="96"/>
        <v>-468.22999999999996</v>
      </c>
      <c r="EP40" s="32">
        <f t="shared" ca="1" si="97"/>
        <v>-389.63</v>
      </c>
      <c r="EQ40" s="32">
        <f t="shared" ca="1" si="98"/>
        <v>-2997.9800000000005</v>
      </c>
      <c r="ER40" s="32">
        <f t="shared" ca="1" si="99"/>
        <v>-2590.7399999999993</v>
      </c>
    </row>
    <row r="41" spans="1:148" x14ac:dyDescent="0.25">
      <c r="A41" t="s">
        <v>446</v>
      </c>
      <c r="B41" s="1" t="s">
        <v>70</v>
      </c>
      <c r="C41" t="s">
        <v>70</v>
      </c>
      <c r="D41" t="s">
        <v>219</v>
      </c>
      <c r="E41" s="51">
        <v>2129.4721018999999</v>
      </c>
      <c r="F41" s="51">
        <v>2392.6985399999999</v>
      </c>
      <c r="G41" s="51">
        <v>2920.0282166000002</v>
      </c>
      <c r="H41" s="51">
        <v>6208.6751652000003</v>
      </c>
      <c r="I41" s="51">
        <v>5497.3731779</v>
      </c>
      <c r="J41" s="51">
        <v>7994.4832803999998</v>
      </c>
      <c r="K41" s="51">
        <v>10743.177486299999</v>
      </c>
      <c r="L41" s="51">
        <v>6674.3526658000001</v>
      </c>
      <c r="M41" s="51">
        <v>2754.4384525</v>
      </c>
      <c r="N41" s="51">
        <v>2930.8557273000001</v>
      </c>
      <c r="O41" s="51">
        <v>6213.5300177999998</v>
      </c>
      <c r="P41" s="51">
        <v>4119.7202397000001</v>
      </c>
      <c r="Q41" s="32">
        <v>121318.71</v>
      </c>
      <c r="R41" s="32">
        <v>125529.29</v>
      </c>
      <c r="S41" s="32">
        <v>230494.1</v>
      </c>
      <c r="T41" s="32">
        <v>564999.18999999994</v>
      </c>
      <c r="U41" s="32">
        <v>1724429.7</v>
      </c>
      <c r="V41" s="32">
        <v>1007400.32</v>
      </c>
      <c r="W41" s="32">
        <v>704636.65</v>
      </c>
      <c r="X41" s="32">
        <v>436796.34</v>
      </c>
      <c r="Y41" s="32">
        <v>143765.79999999999</v>
      </c>
      <c r="Z41" s="32">
        <v>142316.79999999999</v>
      </c>
      <c r="AA41" s="32">
        <v>583115.55000000005</v>
      </c>
      <c r="AB41" s="32">
        <v>593492.64</v>
      </c>
      <c r="AC41" s="2">
        <v>1.02</v>
      </c>
      <c r="AD41" s="2">
        <v>1.02</v>
      </c>
      <c r="AE41" s="2">
        <v>1.02</v>
      </c>
      <c r="AF41" s="2">
        <v>1.02</v>
      </c>
      <c r="AG41" s="2">
        <v>1.02</v>
      </c>
      <c r="AH41" s="2">
        <v>1.02</v>
      </c>
      <c r="AI41" s="2">
        <v>1.02</v>
      </c>
      <c r="AJ41" s="2">
        <v>1.02</v>
      </c>
      <c r="AK41" s="2">
        <v>1.02</v>
      </c>
      <c r="AL41" s="2">
        <v>1.02</v>
      </c>
      <c r="AM41" s="2">
        <v>1.02</v>
      </c>
      <c r="AN41" s="2">
        <v>1.02</v>
      </c>
      <c r="AO41" s="33">
        <v>1237.45</v>
      </c>
      <c r="AP41" s="33">
        <v>1280.4000000000001</v>
      </c>
      <c r="AQ41" s="33">
        <v>2351.04</v>
      </c>
      <c r="AR41" s="33">
        <v>5762.99</v>
      </c>
      <c r="AS41" s="33">
        <v>17589.18</v>
      </c>
      <c r="AT41" s="33">
        <v>10275.48</v>
      </c>
      <c r="AU41" s="33">
        <v>7187.29</v>
      </c>
      <c r="AV41" s="33">
        <v>4455.32</v>
      </c>
      <c r="AW41" s="33">
        <v>1466.41</v>
      </c>
      <c r="AX41" s="33">
        <v>1451.63</v>
      </c>
      <c r="AY41" s="33">
        <v>5947.78</v>
      </c>
      <c r="AZ41" s="33">
        <v>6053.62</v>
      </c>
      <c r="BA41" s="31">
        <f t="shared" si="40"/>
        <v>-181.98</v>
      </c>
      <c r="BB41" s="31">
        <f t="shared" si="41"/>
        <v>-188.29</v>
      </c>
      <c r="BC41" s="31">
        <f t="shared" si="42"/>
        <v>-345.74</v>
      </c>
      <c r="BD41" s="31">
        <f t="shared" si="43"/>
        <v>-452</v>
      </c>
      <c r="BE41" s="31">
        <f t="shared" si="44"/>
        <v>-1379.54</v>
      </c>
      <c r="BF41" s="31">
        <f t="shared" si="45"/>
        <v>-805.92</v>
      </c>
      <c r="BG41" s="31">
        <f t="shared" si="46"/>
        <v>2677.62</v>
      </c>
      <c r="BH41" s="31">
        <f t="shared" si="47"/>
        <v>1659.83</v>
      </c>
      <c r="BI41" s="31">
        <f t="shared" si="48"/>
        <v>546.30999999999995</v>
      </c>
      <c r="BJ41" s="31">
        <f t="shared" si="49"/>
        <v>683.12</v>
      </c>
      <c r="BK41" s="31">
        <f t="shared" si="50"/>
        <v>2798.95</v>
      </c>
      <c r="BL41" s="31">
        <f t="shared" si="51"/>
        <v>2848.76</v>
      </c>
      <c r="BM41" s="6">
        <v>9.4999999999999998E-3</v>
      </c>
      <c r="BN41" s="6">
        <v>9.4999999999999998E-3</v>
      </c>
      <c r="BO41" s="6">
        <v>9.4999999999999998E-3</v>
      </c>
      <c r="BP41" s="6">
        <v>9.4999999999999998E-3</v>
      </c>
      <c r="BQ41" s="6">
        <v>9.4999999999999998E-3</v>
      </c>
      <c r="BR41" s="6">
        <v>9.4999999999999998E-3</v>
      </c>
      <c r="BS41" s="6">
        <v>9.4999999999999998E-3</v>
      </c>
      <c r="BT41" s="6">
        <v>9.4999999999999998E-3</v>
      </c>
      <c r="BU41" s="6">
        <v>9.4999999999999998E-3</v>
      </c>
      <c r="BV41" s="6">
        <v>9.4999999999999998E-3</v>
      </c>
      <c r="BW41" s="6">
        <v>9.4999999999999998E-3</v>
      </c>
      <c r="BX41" s="6">
        <v>9.4999999999999998E-3</v>
      </c>
      <c r="BY41" s="31">
        <v>1152.53</v>
      </c>
      <c r="BZ41" s="31">
        <v>1192.53</v>
      </c>
      <c r="CA41" s="31">
        <v>2189.69</v>
      </c>
      <c r="CB41" s="31">
        <v>5367.49</v>
      </c>
      <c r="CC41" s="31">
        <v>16382.08</v>
      </c>
      <c r="CD41" s="31">
        <v>9570.2999999999993</v>
      </c>
      <c r="CE41" s="31">
        <v>6694.05</v>
      </c>
      <c r="CF41" s="31">
        <v>4149.57</v>
      </c>
      <c r="CG41" s="31">
        <v>1365.78</v>
      </c>
      <c r="CH41" s="31">
        <v>1352.01</v>
      </c>
      <c r="CI41" s="31">
        <v>5539.6</v>
      </c>
      <c r="CJ41" s="31">
        <v>5638.18</v>
      </c>
      <c r="CK41" s="32">
        <f t="shared" si="52"/>
        <v>242.64</v>
      </c>
      <c r="CL41" s="32">
        <f t="shared" si="53"/>
        <v>251.06</v>
      </c>
      <c r="CM41" s="32">
        <f t="shared" si="54"/>
        <v>460.99</v>
      </c>
      <c r="CN41" s="32">
        <f t="shared" si="55"/>
        <v>1130</v>
      </c>
      <c r="CO41" s="32">
        <f t="shared" si="56"/>
        <v>3448.86</v>
      </c>
      <c r="CP41" s="32">
        <f t="shared" si="57"/>
        <v>2014.8</v>
      </c>
      <c r="CQ41" s="32">
        <f t="shared" si="58"/>
        <v>1409.27</v>
      </c>
      <c r="CR41" s="32">
        <f t="shared" si="59"/>
        <v>873.59</v>
      </c>
      <c r="CS41" s="32">
        <f t="shared" si="60"/>
        <v>287.52999999999997</v>
      </c>
      <c r="CT41" s="32">
        <f t="shared" si="61"/>
        <v>284.63</v>
      </c>
      <c r="CU41" s="32">
        <f t="shared" si="62"/>
        <v>1166.23</v>
      </c>
      <c r="CV41" s="32">
        <f t="shared" si="63"/>
        <v>1186.99</v>
      </c>
      <c r="CW41" s="31">
        <f t="shared" si="184"/>
        <v>339.70000000000005</v>
      </c>
      <c r="CX41" s="31">
        <f t="shared" si="185"/>
        <v>351.47999999999979</v>
      </c>
      <c r="CY41" s="31">
        <f t="shared" si="186"/>
        <v>645.38000000000034</v>
      </c>
      <c r="CZ41" s="31">
        <f t="shared" si="187"/>
        <v>1186.5</v>
      </c>
      <c r="DA41" s="31">
        <f t="shared" si="188"/>
        <v>3621.2999999999984</v>
      </c>
      <c r="DB41" s="31">
        <f t="shared" si="189"/>
        <v>2115.5399999999991</v>
      </c>
      <c r="DC41" s="31">
        <f t="shared" si="190"/>
        <v>-1761.5900000000001</v>
      </c>
      <c r="DD41" s="31">
        <f t="shared" si="191"/>
        <v>-1091.9899999999998</v>
      </c>
      <c r="DE41" s="31">
        <f t="shared" si="192"/>
        <v>-359.41000000000008</v>
      </c>
      <c r="DF41" s="31">
        <f t="shared" si="193"/>
        <v>-498.11000000000024</v>
      </c>
      <c r="DG41" s="31">
        <f t="shared" si="194"/>
        <v>-2040.8999999999996</v>
      </c>
      <c r="DH41" s="31">
        <f t="shared" si="195"/>
        <v>-2077.21</v>
      </c>
      <c r="DI41" s="32">
        <f t="shared" si="64"/>
        <v>16.989999999999998</v>
      </c>
      <c r="DJ41" s="32">
        <f t="shared" si="65"/>
        <v>17.57</v>
      </c>
      <c r="DK41" s="32">
        <f t="shared" si="66"/>
        <v>32.270000000000003</v>
      </c>
      <c r="DL41" s="32">
        <f t="shared" si="67"/>
        <v>59.33</v>
      </c>
      <c r="DM41" s="32">
        <f t="shared" si="68"/>
        <v>181.07</v>
      </c>
      <c r="DN41" s="32">
        <f t="shared" si="69"/>
        <v>105.78</v>
      </c>
      <c r="DO41" s="32">
        <f t="shared" si="70"/>
        <v>-88.08</v>
      </c>
      <c r="DP41" s="32">
        <f t="shared" si="71"/>
        <v>-54.6</v>
      </c>
      <c r="DQ41" s="32">
        <f t="shared" si="72"/>
        <v>-17.97</v>
      </c>
      <c r="DR41" s="32">
        <f t="shared" si="73"/>
        <v>-24.91</v>
      </c>
      <c r="DS41" s="32">
        <f t="shared" si="74"/>
        <v>-102.05</v>
      </c>
      <c r="DT41" s="32">
        <f t="shared" si="75"/>
        <v>-103.86</v>
      </c>
      <c r="DU41" s="31">
        <f t="shared" ca="1" si="76"/>
        <v>100.51</v>
      </c>
      <c r="DV41" s="31">
        <f t="shared" ca="1" si="77"/>
        <v>103.39</v>
      </c>
      <c r="DW41" s="31">
        <f t="shared" ca="1" si="78"/>
        <v>188.86</v>
      </c>
      <c r="DX41" s="31">
        <f t="shared" ca="1" si="79"/>
        <v>345.2</v>
      </c>
      <c r="DY41" s="31">
        <f t="shared" ca="1" si="80"/>
        <v>1047.6199999999999</v>
      </c>
      <c r="DZ41" s="31">
        <f t="shared" ca="1" si="81"/>
        <v>608.41999999999996</v>
      </c>
      <c r="EA41" s="31">
        <f t="shared" ca="1" si="82"/>
        <v>-503.37</v>
      </c>
      <c r="EB41" s="31">
        <f t="shared" ca="1" si="83"/>
        <v>-309.70999999999998</v>
      </c>
      <c r="EC41" s="31">
        <f t="shared" ca="1" si="84"/>
        <v>-101.17</v>
      </c>
      <c r="ED41" s="31">
        <f t="shared" ca="1" si="85"/>
        <v>-139.09</v>
      </c>
      <c r="EE41" s="31">
        <f t="shared" ca="1" si="86"/>
        <v>-565.13</v>
      </c>
      <c r="EF41" s="31">
        <f t="shared" ca="1" si="87"/>
        <v>-570.49</v>
      </c>
      <c r="EG41" s="32">
        <f t="shared" ca="1" si="88"/>
        <v>457.20000000000005</v>
      </c>
      <c r="EH41" s="32">
        <f t="shared" ca="1" si="89"/>
        <v>472.43999999999977</v>
      </c>
      <c r="EI41" s="32">
        <f t="shared" ca="1" si="90"/>
        <v>866.51000000000033</v>
      </c>
      <c r="EJ41" s="32">
        <f t="shared" ca="1" si="91"/>
        <v>1591.03</v>
      </c>
      <c r="EK41" s="32">
        <f t="shared" ca="1" si="92"/>
        <v>4849.989999999998</v>
      </c>
      <c r="EL41" s="32">
        <f t="shared" ca="1" si="93"/>
        <v>2829.7399999999993</v>
      </c>
      <c r="EM41" s="32">
        <f t="shared" ca="1" si="94"/>
        <v>-2353.04</v>
      </c>
      <c r="EN41" s="32">
        <f t="shared" ca="1" si="95"/>
        <v>-1456.2999999999997</v>
      </c>
      <c r="EO41" s="32">
        <f t="shared" ca="1" si="96"/>
        <v>-478.55000000000013</v>
      </c>
      <c r="EP41" s="32">
        <f t="shared" ca="1" si="97"/>
        <v>-662.11000000000024</v>
      </c>
      <c r="EQ41" s="32">
        <f t="shared" ca="1" si="98"/>
        <v>-2708.08</v>
      </c>
      <c r="ER41" s="32">
        <f t="shared" ca="1" si="99"/>
        <v>-2751.5600000000004</v>
      </c>
    </row>
    <row r="42" spans="1:148" x14ac:dyDescent="0.25">
      <c r="A42" t="s">
        <v>446</v>
      </c>
      <c r="B42" s="1" t="s">
        <v>71</v>
      </c>
      <c r="C42" t="s">
        <v>71</v>
      </c>
      <c r="D42" t="s">
        <v>220</v>
      </c>
      <c r="E42" s="51">
        <v>1726.2124802999999</v>
      </c>
      <c r="F42" s="51">
        <v>2382.02126</v>
      </c>
      <c r="G42" s="51">
        <v>3826.3065145999999</v>
      </c>
      <c r="H42" s="51">
        <v>6565.0519627000003</v>
      </c>
      <c r="I42" s="51">
        <v>7801.8531467000003</v>
      </c>
      <c r="J42" s="51">
        <v>7230.4831659000001</v>
      </c>
      <c r="K42" s="51">
        <v>10386.603586200001</v>
      </c>
      <c r="L42" s="51">
        <v>6751.9265992999999</v>
      </c>
      <c r="M42" s="51">
        <v>3659.3934697999998</v>
      </c>
      <c r="N42" s="51">
        <v>3063.9831285</v>
      </c>
      <c r="O42" s="51">
        <v>6977.1490439999998</v>
      </c>
      <c r="P42" s="51">
        <v>4715.9400181999999</v>
      </c>
      <c r="Q42" s="32">
        <v>100254.24</v>
      </c>
      <c r="R42" s="32">
        <v>125705.34</v>
      </c>
      <c r="S42" s="32">
        <v>281175.81</v>
      </c>
      <c r="T42" s="32">
        <v>572765.23</v>
      </c>
      <c r="U42" s="32">
        <v>2317262.96</v>
      </c>
      <c r="V42" s="32">
        <v>970199.64</v>
      </c>
      <c r="W42" s="32">
        <v>691033.71</v>
      </c>
      <c r="X42" s="32">
        <v>428026.39</v>
      </c>
      <c r="Y42" s="32">
        <v>174453.9</v>
      </c>
      <c r="Z42" s="32">
        <v>138627.25</v>
      </c>
      <c r="AA42" s="32">
        <v>765753.66</v>
      </c>
      <c r="AB42" s="32">
        <v>736831.1</v>
      </c>
      <c r="AC42" s="2">
        <v>1.02</v>
      </c>
      <c r="AD42" s="2">
        <v>1.02</v>
      </c>
      <c r="AE42" s="2">
        <v>1.02</v>
      </c>
      <c r="AF42" s="2">
        <v>1.02</v>
      </c>
      <c r="AG42" s="2">
        <v>1.02</v>
      </c>
      <c r="AH42" s="2">
        <v>1.02</v>
      </c>
      <c r="AI42" s="2">
        <v>1.02</v>
      </c>
      <c r="AJ42" s="2">
        <v>1.02</v>
      </c>
      <c r="AK42" s="2">
        <v>1.02</v>
      </c>
      <c r="AL42" s="2">
        <v>1.02</v>
      </c>
      <c r="AM42" s="2">
        <v>1.02</v>
      </c>
      <c r="AN42" s="2">
        <v>1.02</v>
      </c>
      <c r="AO42" s="33">
        <v>1022.59</v>
      </c>
      <c r="AP42" s="33">
        <v>1282.19</v>
      </c>
      <c r="AQ42" s="33">
        <v>2867.99</v>
      </c>
      <c r="AR42" s="33">
        <v>5842.21</v>
      </c>
      <c r="AS42" s="33">
        <v>23636.080000000002</v>
      </c>
      <c r="AT42" s="33">
        <v>9896.0400000000009</v>
      </c>
      <c r="AU42" s="33">
        <v>7048.54</v>
      </c>
      <c r="AV42" s="33">
        <v>4365.87</v>
      </c>
      <c r="AW42" s="33">
        <v>1779.43</v>
      </c>
      <c r="AX42" s="33">
        <v>1414</v>
      </c>
      <c r="AY42" s="33">
        <v>7810.69</v>
      </c>
      <c r="AZ42" s="33">
        <v>7515.68</v>
      </c>
      <c r="BA42" s="31">
        <f t="shared" si="40"/>
        <v>-150.38</v>
      </c>
      <c r="BB42" s="31">
        <f t="shared" si="41"/>
        <v>-188.56</v>
      </c>
      <c r="BC42" s="31">
        <f t="shared" si="42"/>
        <v>-421.76</v>
      </c>
      <c r="BD42" s="31">
        <f t="shared" si="43"/>
        <v>-458.21</v>
      </c>
      <c r="BE42" s="31">
        <f t="shared" si="44"/>
        <v>-1853.81</v>
      </c>
      <c r="BF42" s="31">
        <f t="shared" si="45"/>
        <v>-776.16</v>
      </c>
      <c r="BG42" s="31">
        <f t="shared" si="46"/>
        <v>2625.93</v>
      </c>
      <c r="BH42" s="31">
        <f t="shared" si="47"/>
        <v>1626.5</v>
      </c>
      <c r="BI42" s="31">
        <f t="shared" si="48"/>
        <v>662.92</v>
      </c>
      <c r="BJ42" s="31">
        <f t="shared" si="49"/>
        <v>665.41</v>
      </c>
      <c r="BK42" s="31">
        <f t="shared" si="50"/>
        <v>3675.62</v>
      </c>
      <c r="BL42" s="31">
        <f t="shared" si="51"/>
        <v>3536.79</v>
      </c>
      <c r="BM42" s="6">
        <v>6.3E-3</v>
      </c>
      <c r="BN42" s="6">
        <v>6.3E-3</v>
      </c>
      <c r="BO42" s="6">
        <v>6.3E-3</v>
      </c>
      <c r="BP42" s="6">
        <v>6.3E-3</v>
      </c>
      <c r="BQ42" s="6">
        <v>6.3E-3</v>
      </c>
      <c r="BR42" s="6">
        <v>6.3E-3</v>
      </c>
      <c r="BS42" s="6">
        <v>6.3E-3</v>
      </c>
      <c r="BT42" s="6">
        <v>6.3E-3</v>
      </c>
      <c r="BU42" s="6">
        <v>6.3E-3</v>
      </c>
      <c r="BV42" s="6">
        <v>6.3E-3</v>
      </c>
      <c r="BW42" s="6">
        <v>6.3E-3</v>
      </c>
      <c r="BX42" s="6">
        <v>6.3E-3</v>
      </c>
      <c r="BY42" s="31">
        <v>631.6</v>
      </c>
      <c r="BZ42" s="31">
        <v>791.94</v>
      </c>
      <c r="CA42" s="31">
        <v>1771.41</v>
      </c>
      <c r="CB42" s="31">
        <v>3608.42</v>
      </c>
      <c r="CC42" s="31">
        <v>14598.76</v>
      </c>
      <c r="CD42" s="31">
        <v>6112.26</v>
      </c>
      <c r="CE42" s="31">
        <v>4353.51</v>
      </c>
      <c r="CF42" s="31">
        <v>2696.57</v>
      </c>
      <c r="CG42" s="31">
        <v>1099.06</v>
      </c>
      <c r="CH42" s="31">
        <v>873.35</v>
      </c>
      <c r="CI42" s="31">
        <v>4824.25</v>
      </c>
      <c r="CJ42" s="31">
        <v>4642.04</v>
      </c>
      <c r="CK42" s="32">
        <f t="shared" si="52"/>
        <v>200.51</v>
      </c>
      <c r="CL42" s="32">
        <f t="shared" si="53"/>
        <v>251.41</v>
      </c>
      <c r="CM42" s="32">
        <f t="shared" si="54"/>
        <v>562.35</v>
      </c>
      <c r="CN42" s="32">
        <f t="shared" si="55"/>
        <v>1145.53</v>
      </c>
      <c r="CO42" s="32">
        <f t="shared" si="56"/>
        <v>4634.53</v>
      </c>
      <c r="CP42" s="32">
        <f t="shared" si="57"/>
        <v>1940.4</v>
      </c>
      <c r="CQ42" s="32">
        <f t="shared" si="58"/>
        <v>1382.07</v>
      </c>
      <c r="CR42" s="32">
        <f t="shared" si="59"/>
        <v>856.05</v>
      </c>
      <c r="CS42" s="32">
        <f t="shared" si="60"/>
        <v>348.91</v>
      </c>
      <c r="CT42" s="32">
        <f t="shared" si="61"/>
        <v>277.25</v>
      </c>
      <c r="CU42" s="32">
        <f t="shared" si="62"/>
        <v>1531.51</v>
      </c>
      <c r="CV42" s="32">
        <f t="shared" si="63"/>
        <v>1473.66</v>
      </c>
      <c r="CW42" s="31">
        <f t="shared" si="184"/>
        <v>-40.100000000000023</v>
      </c>
      <c r="CX42" s="31">
        <f t="shared" si="185"/>
        <v>-50.279999999999916</v>
      </c>
      <c r="CY42" s="31">
        <f t="shared" si="186"/>
        <v>-112.46999999999957</v>
      </c>
      <c r="CZ42" s="31">
        <f t="shared" si="187"/>
        <v>-630.05000000000018</v>
      </c>
      <c r="DA42" s="31">
        <f t="shared" si="188"/>
        <v>-2548.9800000000009</v>
      </c>
      <c r="DB42" s="31">
        <f t="shared" si="189"/>
        <v>-1067.2200000000012</v>
      </c>
      <c r="DC42" s="31">
        <f t="shared" si="190"/>
        <v>-3938.89</v>
      </c>
      <c r="DD42" s="31">
        <f t="shared" si="191"/>
        <v>-2439.75</v>
      </c>
      <c r="DE42" s="31">
        <f t="shared" si="192"/>
        <v>-994.38</v>
      </c>
      <c r="DF42" s="31">
        <f t="shared" si="193"/>
        <v>-928.81000000000006</v>
      </c>
      <c r="DG42" s="31">
        <f t="shared" si="194"/>
        <v>-5130.5499999999993</v>
      </c>
      <c r="DH42" s="31">
        <f t="shared" si="195"/>
        <v>-4936.7700000000004</v>
      </c>
      <c r="DI42" s="32">
        <f t="shared" si="64"/>
        <v>-2.0099999999999998</v>
      </c>
      <c r="DJ42" s="32">
        <f t="shared" si="65"/>
        <v>-2.5099999999999998</v>
      </c>
      <c r="DK42" s="32">
        <f t="shared" si="66"/>
        <v>-5.62</v>
      </c>
      <c r="DL42" s="32">
        <f t="shared" si="67"/>
        <v>-31.5</v>
      </c>
      <c r="DM42" s="32">
        <f t="shared" si="68"/>
        <v>-127.45</v>
      </c>
      <c r="DN42" s="32">
        <f t="shared" si="69"/>
        <v>-53.36</v>
      </c>
      <c r="DO42" s="32">
        <f t="shared" si="70"/>
        <v>-196.94</v>
      </c>
      <c r="DP42" s="32">
        <f t="shared" si="71"/>
        <v>-121.99</v>
      </c>
      <c r="DQ42" s="32">
        <f t="shared" si="72"/>
        <v>-49.72</v>
      </c>
      <c r="DR42" s="32">
        <f t="shared" si="73"/>
        <v>-46.44</v>
      </c>
      <c r="DS42" s="32">
        <f t="shared" si="74"/>
        <v>-256.52999999999997</v>
      </c>
      <c r="DT42" s="32">
        <f t="shared" si="75"/>
        <v>-246.84</v>
      </c>
      <c r="DU42" s="31">
        <f t="shared" ca="1" si="76"/>
        <v>-11.86</v>
      </c>
      <c r="DV42" s="31">
        <f t="shared" ca="1" si="77"/>
        <v>-14.79</v>
      </c>
      <c r="DW42" s="31">
        <f t="shared" ca="1" si="78"/>
        <v>-32.909999999999997</v>
      </c>
      <c r="DX42" s="31">
        <f t="shared" ca="1" si="79"/>
        <v>-183.31</v>
      </c>
      <c r="DY42" s="31">
        <f t="shared" ca="1" si="80"/>
        <v>-737.4</v>
      </c>
      <c r="DZ42" s="31">
        <f t="shared" ca="1" si="81"/>
        <v>-306.93</v>
      </c>
      <c r="EA42" s="31">
        <f t="shared" ca="1" si="82"/>
        <v>-1125.52</v>
      </c>
      <c r="EB42" s="31">
        <f t="shared" ca="1" si="83"/>
        <v>-691.97</v>
      </c>
      <c r="EC42" s="31">
        <f t="shared" ca="1" si="84"/>
        <v>-279.92</v>
      </c>
      <c r="ED42" s="31">
        <f t="shared" ca="1" si="85"/>
        <v>-259.36</v>
      </c>
      <c r="EE42" s="31">
        <f t="shared" ca="1" si="86"/>
        <v>-1420.67</v>
      </c>
      <c r="EF42" s="31">
        <f t="shared" ca="1" si="87"/>
        <v>-1355.85</v>
      </c>
      <c r="EG42" s="32">
        <f t="shared" ca="1" si="88"/>
        <v>-53.97000000000002</v>
      </c>
      <c r="EH42" s="32">
        <f t="shared" ca="1" si="89"/>
        <v>-67.579999999999913</v>
      </c>
      <c r="EI42" s="32">
        <f t="shared" ca="1" si="90"/>
        <v>-150.99999999999957</v>
      </c>
      <c r="EJ42" s="32">
        <f t="shared" ca="1" si="91"/>
        <v>-844.86000000000013</v>
      </c>
      <c r="EK42" s="32">
        <f t="shared" ca="1" si="92"/>
        <v>-3413.8300000000008</v>
      </c>
      <c r="EL42" s="32">
        <f t="shared" ca="1" si="93"/>
        <v>-1427.5100000000011</v>
      </c>
      <c r="EM42" s="32">
        <f t="shared" ca="1" si="94"/>
        <v>-5261.35</v>
      </c>
      <c r="EN42" s="32">
        <f t="shared" ca="1" si="95"/>
        <v>-3253.71</v>
      </c>
      <c r="EO42" s="32">
        <f t="shared" ca="1" si="96"/>
        <v>-1324.02</v>
      </c>
      <c r="EP42" s="32">
        <f t="shared" ca="1" si="97"/>
        <v>-1234.6100000000001</v>
      </c>
      <c r="EQ42" s="32">
        <f t="shared" ca="1" si="98"/>
        <v>-6807.7499999999991</v>
      </c>
      <c r="ER42" s="32">
        <f t="shared" ca="1" si="99"/>
        <v>-6539.4600000000009</v>
      </c>
    </row>
    <row r="43" spans="1:148" x14ac:dyDescent="0.25">
      <c r="A43" t="s">
        <v>515</v>
      </c>
      <c r="B43" s="1" t="s">
        <v>55</v>
      </c>
      <c r="C43" t="s">
        <v>55</v>
      </c>
      <c r="D43" t="s">
        <v>484</v>
      </c>
      <c r="E43" s="51">
        <v>2133.1278830000001</v>
      </c>
      <c r="F43" s="51">
        <v>1547.9398389999999</v>
      </c>
      <c r="G43" s="51">
        <v>2956.2490889999999</v>
      </c>
      <c r="H43" s="51">
        <v>1558.791489</v>
      </c>
      <c r="I43" s="51">
        <v>1133.911016</v>
      </c>
      <c r="J43" s="51">
        <v>1324.8594889999999</v>
      </c>
      <c r="K43" s="51">
        <v>1407.580011</v>
      </c>
      <c r="L43" s="51">
        <v>1169.2559639999999</v>
      </c>
      <c r="M43" s="51">
        <v>1327.651877</v>
      </c>
      <c r="N43" s="51">
        <v>1551.983892</v>
      </c>
      <c r="O43" s="51">
        <v>2249.159302</v>
      </c>
      <c r="P43" s="51">
        <v>2355.9709509999998</v>
      </c>
      <c r="Q43" s="32">
        <v>84776.83</v>
      </c>
      <c r="R43" s="32">
        <v>63296.71</v>
      </c>
      <c r="S43" s="32">
        <v>88040.88</v>
      </c>
      <c r="T43" s="32">
        <v>68019.899999999994</v>
      </c>
      <c r="U43" s="32">
        <v>85508.84</v>
      </c>
      <c r="V43" s="32">
        <v>69447.27</v>
      </c>
      <c r="W43" s="32">
        <v>55184.41</v>
      </c>
      <c r="X43" s="32">
        <v>48056.1</v>
      </c>
      <c r="Y43" s="32">
        <v>34435.08</v>
      </c>
      <c r="Z43" s="32">
        <v>42498.68</v>
      </c>
      <c r="AA43" s="32">
        <v>65060.29</v>
      </c>
      <c r="AB43" s="32">
        <v>111435.28</v>
      </c>
      <c r="AC43" s="2">
        <v>4.49</v>
      </c>
      <c r="AD43" s="2">
        <v>4.49</v>
      </c>
      <c r="AE43" s="2">
        <v>4.49</v>
      </c>
      <c r="AF43" s="2">
        <v>4.49</v>
      </c>
      <c r="AG43" s="2">
        <v>4.49</v>
      </c>
      <c r="AH43" s="2">
        <v>4.49</v>
      </c>
      <c r="AI43" s="2">
        <v>4.49</v>
      </c>
      <c r="AJ43" s="2">
        <v>4.49</v>
      </c>
      <c r="AK43" s="2">
        <v>4.49</v>
      </c>
      <c r="AL43" s="2">
        <v>4.49</v>
      </c>
      <c r="AM43" s="2">
        <v>4.49</v>
      </c>
      <c r="AN43" s="2">
        <v>4.49</v>
      </c>
      <c r="AO43" s="33">
        <v>3806.48</v>
      </c>
      <c r="AP43" s="33">
        <v>2842.02</v>
      </c>
      <c r="AQ43" s="33">
        <v>3953.04</v>
      </c>
      <c r="AR43" s="33">
        <v>3054.09</v>
      </c>
      <c r="AS43" s="33">
        <v>3839.35</v>
      </c>
      <c r="AT43" s="33">
        <v>3118.18</v>
      </c>
      <c r="AU43" s="33">
        <v>2477.7800000000002</v>
      </c>
      <c r="AV43" s="33">
        <v>2157.7199999999998</v>
      </c>
      <c r="AW43" s="33">
        <v>1546.14</v>
      </c>
      <c r="AX43" s="33">
        <v>1908.19</v>
      </c>
      <c r="AY43" s="33">
        <v>2921.21</v>
      </c>
      <c r="AZ43" s="33">
        <v>5003.4399999999996</v>
      </c>
      <c r="BA43" s="31">
        <f t="shared" si="40"/>
        <v>-127.17</v>
      </c>
      <c r="BB43" s="31">
        <f t="shared" si="41"/>
        <v>-94.95</v>
      </c>
      <c r="BC43" s="31">
        <f t="shared" si="42"/>
        <v>-132.06</v>
      </c>
      <c r="BD43" s="31">
        <f t="shared" si="43"/>
        <v>-54.42</v>
      </c>
      <c r="BE43" s="31">
        <f t="shared" si="44"/>
        <v>-68.41</v>
      </c>
      <c r="BF43" s="31">
        <f t="shared" si="45"/>
        <v>-55.56</v>
      </c>
      <c r="BG43" s="31">
        <f t="shared" si="46"/>
        <v>209.7</v>
      </c>
      <c r="BH43" s="31">
        <f t="shared" si="47"/>
        <v>182.61</v>
      </c>
      <c r="BI43" s="31">
        <f t="shared" si="48"/>
        <v>130.85</v>
      </c>
      <c r="BJ43" s="31">
        <f t="shared" si="49"/>
        <v>203.99</v>
      </c>
      <c r="BK43" s="31">
        <f t="shared" si="50"/>
        <v>312.29000000000002</v>
      </c>
      <c r="BL43" s="31">
        <f t="shared" si="51"/>
        <v>534.89</v>
      </c>
      <c r="BM43" s="6">
        <v>0.1046</v>
      </c>
      <c r="BN43" s="6">
        <v>0.1046</v>
      </c>
      <c r="BO43" s="6">
        <v>0.1046</v>
      </c>
      <c r="BP43" s="6">
        <v>0.1046</v>
      </c>
      <c r="BQ43" s="6">
        <v>0.1046</v>
      </c>
      <c r="BR43" s="6">
        <v>0.1046</v>
      </c>
      <c r="BS43" s="6">
        <v>0.1046</v>
      </c>
      <c r="BT43" s="6">
        <v>0.1046</v>
      </c>
      <c r="BU43" s="6">
        <v>0.1046</v>
      </c>
      <c r="BV43" s="6">
        <v>0.1046</v>
      </c>
      <c r="BW43" s="6">
        <v>0.1046</v>
      </c>
      <c r="BX43" s="6">
        <v>0.1046</v>
      </c>
      <c r="BY43" s="31">
        <v>8867.66</v>
      </c>
      <c r="BZ43" s="31">
        <v>6620.84</v>
      </c>
      <c r="CA43" s="31">
        <v>9209.08</v>
      </c>
      <c r="CB43" s="31">
        <v>7114.88</v>
      </c>
      <c r="CC43" s="31">
        <v>8944.2199999999993</v>
      </c>
      <c r="CD43" s="31">
        <v>7264.18</v>
      </c>
      <c r="CE43" s="31">
        <v>5772.29</v>
      </c>
      <c r="CF43" s="31">
        <v>5026.67</v>
      </c>
      <c r="CG43" s="31">
        <v>3601.91</v>
      </c>
      <c r="CH43" s="31">
        <v>4445.3599999999997</v>
      </c>
      <c r="CI43" s="31">
        <v>6805.31</v>
      </c>
      <c r="CJ43" s="31">
        <v>11656.13</v>
      </c>
      <c r="CK43" s="32">
        <f t="shared" si="52"/>
        <v>169.55</v>
      </c>
      <c r="CL43" s="32">
        <f t="shared" si="53"/>
        <v>126.59</v>
      </c>
      <c r="CM43" s="32">
        <f t="shared" si="54"/>
        <v>176.08</v>
      </c>
      <c r="CN43" s="32">
        <f t="shared" si="55"/>
        <v>136.04</v>
      </c>
      <c r="CO43" s="32">
        <f t="shared" si="56"/>
        <v>171.02</v>
      </c>
      <c r="CP43" s="32">
        <f t="shared" si="57"/>
        <v>138.88999999999999</v>
      </c>
      <c r="CQ43" s="32">
        <f t="shared" si="58"/>
        <v>110.37</v>
      </c>
      <c r="CR43" s="32">
        <f t="shared" si="59"/>
        <v>96.11</v>
      </c>
      <c r="CS43" s="32">
        <f t="shared" si="60"/>
        <v>68.87</v>
      </c>
      <c r="CT43" s="32">
        <f t="shared" si="61"/>
        <v>85</v>
      </c>
      <c r="CU43" s="32">
        <f t="shared" si="62"/>
        <v>130.12</v>
      </c>
      <c r="CV43" s="32">
        <f t="shared" si="63"/>
        <v>222.87</v>
      </c>
      <c r="CW43" s="31">
        <f t="shared" si="184"/>
        <v>5357.9</v>
      </c>
      <c r="CX43" s="31">
        <f t="shared" si="185"/>
        <v>4000.36</v>
      </c>
      <c r="CY43" s="31">
        <f t="shared" si="186"/>
        <v>5564.18</v>
      </c>
      <c r="CZ43" s="31">
        <f t="shared" si="187"/>
        <v>4251.25</v>
      </c>
      <c r="DA43" s="31">
        <f t="shared" si="188"/>
        <v>5344.2999999999993</v>
      </c>
      <c r="DB43" s="31">
        <f t="shared" si="189"/>
        <v>4340.4500000000016</v>
      </c>
      <c r="DC43" s="31">
        <f t="shared" si="190"/>
        <v>3195.18</v>
      </c>
      <c r="DD43" s="31">
        <f t="shared" si="191"/>
        <v>2782.45</v>
      </c>
      <c r="DE43" s="31">
        <f t="shared" si="192"/>
        <v>1993.7899999999995</v>
      </c>
      <c r="DF43" s="31">
        <f t="shared" si="193"/>
        <v>2418.1799999999994</v>
      </c>
      <c r="DG43" s="31">
        <f t="shared" si="194"/>
        <v>3701.9300000000003</v>
      </c>
      <c r="DH43" s="31">
        <f t="shared" si="195"/>
        <v>6340.67</v>
      </c>
      <c r="DI43" s="32">
        <f t="shared" si="64"/>
        <v>267.89999999999998</v>
      </c>
      <c r="DJ43" s="32">
        <f t="shared" si="65"/>
        <v>200.02</v>
      </c>
      <c r="DK43" s="32">
        <f t="shared" si="66"/>
        <v>278.20999999999998</v>
      </c>
      <c r="DL43" s="32">
        <f t="shared" si="67"/>
        <v>212.56</v>
      </c>
      <c r="DM43" s="32">
        <f t="shared" si="68"/>
        <v>267.22000000000003</v>
      </c>
      <c r="DN43" s="32">
        <f t="shared" si="69"/>
        <v>217.02</v>
      </c>
      <c r="DO43" s="32">
        <f t="shared" si="70"/>
        <v>159.76</v>
      </c>
      <c r="DP43" s="32">
        <f t="shared" si="71"/>
        <v>139.12</v>
      </c>
      <c r="DQ43" s="32">
        <f t="shared" si="72"/>
        <v>99.69</v>
      </c>
      <c r="DR43" s="32">
        <f t="shared" si="73"/>
        <v>120.91</v>
      </c>
      <c r="DS43" s="32">
        <f t="shared" si="74"/>
        <v>185.1</v>
      </c>
      <c r="DT43" s="32">
        <f t="shared" si="75"/>
        <v>317.02999999999997</v>
      </c>
      <c r="DU43" s="31">
        <f t="shared" ca="1" si="76"/>
        <v>1585.24</v>
      </c>
      <c r="DV43" s="31">
        <f t="shared" ca="1" si="77"/>
        <v>1176.79</v>
      </c>
      <c r="DW43" s="31">
        <f t="shared" ca="1" si="78"/>
        <v>1628.28</v>
      </c>
      <c r="DX43" s="31">
        <f t="shared" ca="1" si="79"/>
        <v>1236.8499999999999</v>
      </c>
      <c r="DY43" s="31">
        <f t="shared" ca="1" si="80"/>
        <v>1546.07</v>
      </c>
      <c r="DZ43" s="31">
        <f t="shared" ca="1" si="81"/>
        <v>1248.29</v>
      </c>
      <c r="EA43" s="31">
        <f t="shared" ca="1" si="82"/>
        <v>913.01</v>
      </c>
      <c r="EB43" s="31">
        <f t="shared" ca="1" si="83"/>
        <v>789.16</v>
      </c>
      <c r="EC43" s="31">
        <f t="shared" ca="1" si="84"/>
        <v>561.25</v>
      </c>
      <c r="ED43" s="31">
        <f t="shared" ca="1" si="85"/>
        <v>675.25</v>
      </c>
      <c r="EE43" s="31">
        <f t="shared" ca="1" si="86"/>
        <v>1025.08</v>
      </c>
      <c r="EF43" s="31">
        <f t="shared" ca="1" si="87"/>
        <v>1741.42</v>
      </c>
      <c r="EG43" s="32">
        <f t="shared" ca="1" si="88"/>
        <v>7211.0399999999991</v>
      </c>
      <c r="EH43" s="32">
        <f t="shared" ca="1" si="89"/>
        <v>5377.17</v>
      </c>
      <c r="EI43" s="32">
        <f t="shared" ca="1" si="90"/>
        <v>7470.67</v>
      </c>
      <c r="EJ43" s="32">
        <f t="shared" ca="1" si="91"/>
        <v>5700.66</v>
      </c>
      <c r="EK43" s="32">
        <f t="shared" ca="1" si="92"/>
        <v>7157.5899999999992</v>
      </c>
      <c r="EL43" s="32">
        <f t="shared" ca="1" si="93"/>
        <v>5805.760000000002</v>
      </c>
      <c r="EM43" s="32">
        <f t="shared" ca="1" si="94"/>
        <v>4267.95</v>
      </c>
      <c r="EN43" s="32">
        <f t="shared" ca="1" si="95"/>
        <v>3710.7299999999996</v>
      </c>
      <c r="EO43" s="32">
        <f t="shared" ca="1" si="96"/>
        <v>2654.7299999999996</v>
      </c>
      <c r="EP43" s="32">
        <f t="shared" ca="1" si="97"/>
        <v>3214.3399999999992</v>
      </c>
      <c r="EQ43" s="32">
        <f t="shared" ca="1" si="98"/>
        <v>4912.1100000000006</v>
      </c>
      <c r="ER43" s="32">
        <f t="shared" ca="1" si="99"/>
        <v>8399.119999999999</v>
      </c>
    </row>
    <row r="44" spans="1:148" x14ac:dyDescent="0.25">
      <c r="A44" t="s">
        <v>542</v>
      </c>
      <c r="B44" s="1" t="s">
        <v>369</v>
      </c>
      <c r="C44" t="s">
        <v>293</v>
      </c>
      <c r="D44" t="s">
        <v>294</v>
      </c>
      <c r="F44" s="51">
        <v>50</v>
      </c>
      <c r="K44" s="51">
        <v>111</v>
      </c>
      <c r="L44" s="51">
        <v>2092</v>
      </c>
      <c r="N44" s="51">
        <v>350</v>
      </c>
      <c r="O44" s="51">
        <v>12</v>
      </c>
      <c r="P44" s="51">
        <v>236</v>
      </c>
      <c r="Q44" s="32"/>
      <c r="R44" s="32">
        <v>2454.75</v>
      </c>
      <c r="S44" s="32"/>
      <c r="T44" s="32"/>
      <c r="U44" s="32"/>
      <c r="V44" s="32"/>
      <c r="W44" s="32">
        <v>6931.51</v>
      </c>
      <c r="X44" s="32">
        <v>127098.18</v>
      </c>
      <c r="Y44" s="32"/>
      <c r="Z44" s="32">
        <v>9969.5</v>
      </c>
      <c r="AA44" s="32">
        <v>415.44</v>
      </c>
      <c r="AB44" s="32">
        <v>6262.88</v>
      </c>
      <c r="AD44" s="2">
        <v>1.0900000000000001</v>
      </c>
      <c r="AI44" s="2">
        <v>1.0900000000000001</v>
      </c>
      <c r="AJ44" s="2">
        <v>1.0900000000000001</v>
      </c>
      <c r="AL44" s="2">
        <v>1.0900000000000001</v>
      </c>
      <c r="AM44" s="2">
        <v>1.0900000000000001</v>
      </c>
      <c r="AN44" s="2">
        <v>1.0900000000000001</v>
      </c>
      <c r="AO44" s="33"/>
      <c r="AP44" s="33">
        <v>26.76</v>
      </c>
      <c r="AQ44" s="33"/>
      <c r="AR44" s="33"/>
      <c r="AS44" s="33"/>
      <c r="AT44" s="33"/>
      <c r="AU44" s="33">
        <v>75.55</v>
      </c>
      <c r="AV44" s="33">
        <v>1385.37</v>
      </c>
      <c r="AW44" s="33"/>
      <c r="AX44" s="33">
        <v>108.67</v>
      </c>
      <c r="AY44" s="33">
        <v>4.53</v>
      </c>
      <c r="AZ44" s="33">
        <v>68.27</v>
      </c>
      <c r="BA44" s="31">
        <f t="shared" si="40"/>
        <v>0</v>
      </c>
      <c r="BB44" s="31">
        <f t="shared" si="41"/>
        <v>-3.68</v>
      </c>
      <c r="BC44" s="31">
        <f t="shared" si="42"/>
        <v>0</v>
      </c>
      <c r="BD44" s="31">
        <f t="shared" si="43"/>
        <v>0</v>
      </c>
      <c r="BE44" s="31">
        <f t="shared" si="44"/>
        <v>0</v>
      </c>
      <c r="BF44" s="31">
        <f t="shared" si="45"/>
        <v>0</v>
      </c>
      <c r="BG44" s="31">
        <f t="shared" si="46"/>
        <v>26.34</v>
      </c>
      <c r="BH44" s="31">
        <f t="shared" si="47"/>
        <v>482.97</v>
      </c>
      <c r="BI44" s="31">
        <f t="shared" si="48"/>
        <v>0</v>
      </c>
      <c r="BJ44" s="31">
        <f t="shared" si="49"/>
        <v>47.85</v>
      </c>
      <c r="BK44" s="31">
        <f t="shared" si="50"/>
        <v>1.99</v>
      </c>
      <c r="BL44" s="31">
        <f t="shared" si="51"/>
        <v>30.06</v>
      </c>
      <c r="BM44" s="6">
        <v>-1.4200000000000001E-2</v>
      </c>
      <c r="BN44" s="6">
        <v>-1.4200000000000001E-2</v>
      </c>
      <c r="BO44" s="6">
        <v>-1.4200000000000001E-2</v>
      </c>
      <c r="BP44" s="6">
        <v>-1.4200000000000001E-2</v>
      </c>
      <c r="BQ44" s="6">
        <v>-1.4200000000000001E-2</v>
      </c>
      <c r="BR44" s="6">
        <v>-1.4200000000000001E-2</v>
      </c>
      <c r="BS44" s="6">
        <v>-1.4200000000000001E-2</v>
      </c>
      <c r="BT44" s="6">
        <v>-1.4200000000000001E-2</v>
      </c>
      <c r="BU44" s="6">
        <v>-1.4200000000000001E-2</v>
      </c>
      <c r="BV44" s="6">
        <v>-1.4200000000000001E-2</v>
      </c>
      <c r="BW44" s="6">
        <v>-1.4200000000000001E-2</v>
      </c>
      <c r="BX44" s="6">
        <v>-1.4200000000000001E-2</v>
      </c>
      <c r="BY44" s="31">
        <v>0</v>
      </c>
      <c r="BZ44" s="31">
        <v>-34.86</v>
      </c>
      <c r="CA44" s="31">
        <v>0</v>
      </c>
      <c r="CB44" s="31">
        <v>0</v>
      </c>
      <c r="CC44" s="31">
        <v>0</v>
      </c>
      <c r="CD44" s="31">
        <v>0</v>
      </c>
      <c r="CE44" s="31">
        <v>-98.43</v>
      </c>
      <c r="CF44" s="31">
        <v>-1804.79</v>
      </c>
      <c r="CG44" s="31">
        <v>0</v>
      </c>
      <c r="CH44" s="31">
        <v>-141.57</v>
      </c>
      <c r="CI44" s="31">
        <v>-5.9</v>
      </c>
      <c r="CJ44" s="31">
        <v>-88.93</v>
      </c>
      <c r="CK44" s="32">
        <f t="shared" si="52"/>
        <v>0</v>
      </c>
      <c r="CL44" s="32">
        <f t="shared" si="53"/>
        <v>4.91</v>
      </c>
      <c r="CM44" s="32">
        <f t="shared" si="54"/>
        <v>0</v>
      </c>
      <c r="CN44" s="32">
        <f t="shared" si="55"/>
        <v>0</v>
      </c>
      <c r="CO44" s="32">
        <f t="shared" si="56"/>
        <v>0</v>
      </c>
      <c r="CP44" s="32">
        <f t="shared" si="57"/>
        <v>0</v>
      </c>
      <c r="CQ44" s="32">
        <f t="shared" si="58"/>
        <v>13.86</v>
      </c>
      <c r="CR44" s="32">
        <f t="shared" si="59"/>
        <v>254.2</v>
      </c>
      <c r="CS44" s="32">
        <f t="shared" si="60"/>
        <v>0</v>
      </c>
      <c r="CT44" s="32">
        <f t="shared" si="61"/>
        <v>19.940000000000001</v>
      </c>
      <c r="CU44" s="32">
        <f t="shared" si="62"/>
        <v>0.83</v>
      </c>
      <c r="CV44" s="32">
        <f t="shared" si="63"/>
        <v>12.53</v>
      </c>
      <c r="CW44" s="31">
        <f t="shared" si="184"/>
        <v>0</v>
      </c>
      <c r="CX44" s="31">
        <f t="shared" si="185"/>
        <v>-53.03</v>
      </c>
      <c r="CY44" s="31">
        <f t="shared" si="186"/>
        <v>0</v>
      </c>
      <c r="CZ44" s="31">
        <f t="shared" si="187"/>
        <v>0</v>
      </c>
      <c r="DA44" s="31">
        <f t="shared" si="188"/>
        <v>0</v>
      </c>
      <c r="DB44" s="31">
        <f t="shared" si="189"/>
        <v>0</v>
      </c>
      <c r="DC44" s="31">
        <f t="shared" si="190"/>
        <v>-186.46</v>
      </c>
      <c r="DD44" s="31">
        <f t="shared" si="191"/>
        <v>-3418.9300000000003</v>
      </c>
      <c r="DE44" s="31">
        <f t="shared" si="192"/>
        <v>0</v>
      </c>
      <c r="DF44" s="31">
        <f t="shared" si="193"/>
        <v>-278.15000000000003</v>
      </c>
      <c r="DG44" s="31">
        <f t="shared" si="194"/>
        <v>-11.590000000000002</v>
      </c>
      <c r="DH44" s="31">
        <f t="shared" si="195"/>
        <v>-174.73000000000002</v>
      </c>
      <c r="DI44" s="32">
        <f t="shared" si="64"/>
        <v>0</v>
      </c>
      <c r="DJ44" s="32">
        <f t="shared" si="65"/>
        <v>-2.65</v>
      </c>
      <c r="DK44" s="32">
        <f t="shared" si="66"/>
        <v>0</v>
      </c>
      <c r="DL44" s="32">
        <f t="shared" si="67"/>
        <v>0</v>
      </c>
      <c r="DM44" s="32">
        <f t="shared" si="68"/>
        <v>0</v>
      </c>
      <c r="DN44" s="32">
        <f t="shared" si="69"/>
        <v>0</v>
      </c>
      <c r="DO44" s="32">
        <f t="shared" si="70"/>
        <v>-9.32</v>
      </c>
      <c r="DP44" s="32">
        <f t="shared" si="71"/>
        <v>-170.95</v>
      </c>
      <c r="DQ44" s="32">
        <f t="shared" si="72"/>
        <v>0</v>
      </c>
      <c r="DR44" s="32">
        <f t="shared" si="73"/>
        <v>-13.91</v>
      </c>
      <c r="DS44" s="32">
        <f t="shared" si="74"/>
        <v>-0.57999999999999996</v>
      </c>
      <c r="DT44" s="32">
        <f t="shared" si="75"/>
        <v>-8.74</v>
      </c>
      <c r="DU44" s="31">
        <f t="shared" ca="1" si="76"/>
        <v>0</v>
      </c>
      <c r="DV44" s="31">
        <f t="shared" ca="1" si="77"/>
        <v>-15.6</v>
      </c>
      <c r="DW44" s="31">
        <f t="shared" ca="1" si="78"/>
        <v>0</v>
      </c>
      <c r="DX44" s="31">
        <f t="shared" ca="1" si="79"/>
        <v>0</v>
      </c>
      <c r="DY44" s="31">
        <f t="shared" ca="1" si="80"/>
        <v>0</v>
      </c>
      <c r="DZ44" s="31">
        <f t="shared" ca="1" si="81"/>
        <v>0</v>
      </c>
      <c r="EA44" s="31">
        <f t="shared" ca="1" si="82"/>
        <v>-53.28</v>
      </c>
      <c r="EB44" s="31">
        <f t="shared" ca="1" si="83"/>
        <v>-969.68</v>
      </c>
      <c r="EC44" s="31">
        <f t="shared" ca="1" si="84"/>
        <v>0</v>
      </c>
      <c r="ED44" s="31">
        <f t="shared" ca="1" si="85"/>
        <v>-77.67</v>
      </c>
      <c r="EE44" s="31">
        <f t="shared" ca="1" si="86"/>
        <v>-3.21</v>
      </c>
      <c r="EF44" s="31">
        <f t="shared" ca="1" si="87"/>
        <v>-47.99</v>
      </c>
      <c r="EG44" s="32">
        <f t="shared" ca="1" si="88"/>
        <v>0</v>
      </c>
      <c r="EH44" s="32">
        <f t="shared" ca="1" si="89"/>
        <v>-71.28</v>
      </c>
      <c r="EI44" s="32">
        <f t="shared" ca="1" si="90"/>
        <v>0</v>
      </c>
      <c r="EJ44" s="32">
        <f t="shared" ca="1" si="91"/>
        <v>0</v>
      </c>
      <c r="EK44" s="32">
        <f t="shared" ca="1" si="92"/>
        <v>0</v>
      </c>
      <c r="EL44" s="32">
        <f t="shared" ca="1" si="93"/>
        <v>0</v>
      </c>
      <c r="EM44" s="32">
        <f t="shared" ca="1" si="94"/>
        <v>-249.06</v>
      </c>
      <c r="EN44" s="32">
        <f t="shared" ca="1" si="95"/>
        <v>-4559.5600000000004</v>
      </c>
      <c r="EO44" s="32">
        <f t="shared" ca="1" si="96"/>
        <v>0</v>
      </c>
      <c r="EP44" s="32">
        <f t="shared" ca="1" si="97"/>
        <v>-369.73000000000008</v>
      </c>
      <c r="EQ44" s="32">
        <f t="shared" ca="1" si="98"/>
        <v>-15.380000000000003</v>
      </c>
      <c r="ER44" s="32">
        <f t="shared" ca="1" si="99"/>
        <v>-231.46000000000004</v>
      </c>
    </row>
    <row r="45" spans="1:148" x14ac:dyDescent="0.25">
      <c r="A45" t="s">
        <v>542</v>
      </c>
      <c r="B45" s="1" t="s">
        <v>312</v>
      </c>
      <c r="C45" t="s">
        <v>291</v>
      </c>
      <c r="D45" t="s">
        <v>292</v>
      </c>
      <c r="E45" s="51">
        <v>537.25</v>
      </c>
      <c r="F45" s="51">
        <v>5184.5</v>
      </c>
      <c r="G45" s="51">
        <v>269</v>
      </c>
      <c r="Q45" s="32">
        <v>18088.18</v>
      </c>
      <c r="R45" s="32">
        <v>180160.33</v>
      </c>
      <c r="S45" s="32">
        <v>9279.66</v>
      </c>
      <c r="T45" s="32"/>
      <c r="U45" s="32"/>
      <c r="V45" s="32"/>
      <c r="W45" s="32"/>
      <c r="X45" s="32"/>
      <c r="Y45" s="32"/>
      <c r="Z45" s="32"/>
      <c r="AA45" s="32"/>
      <c r="AB45" s="32"/>
      <c r="AC45" s="2">
        <v>0.95</v>
      </c>
      <c r="AD45" s="2">
        <v>0.95</v>
      </c>
      <c r="AE45" s="2">
        <v>0.95</v>
      </c>
      <c r="AO45" s="33">
        <v>171.84</v>
      </c>
      <c r="AP45" s="33">
        <v>1711.52</v>
      </c>
      <c r="AQ45" s="33">
        <v>88.16</v>
      </c>
      <c r="AR45" s="33"/>
      <c r="AS45" s="33"/>
      <c r="AT45" s="33"/>
      <c r="AU45" s="33"/>
      <c r="AV45" s="33"/>
      <c r="AW45" s="33"/>
      <c r="AX45" s="33"/>
      <c r="AY45" s="33"/>
      <c r="AZ45" s="33"/>
      <c r="BA45" s="31">
        <f t="shared" si="40"/>
        <v>-27.13</v>
      </c>
      <c r="BB45" s="31">
        <f t="shared" si="41"/>
        <v>-270.24</v>
      </c>
      <c r="BC45" s="31">
        <f t="shared" si="42"/>
        <v>-13.92</v>
      </c>
      <c r="BD45" s="31">
        <f t="shared" si="43"/>
        <v>0</v>
      </c>
      <c r="BE45" s="31">
        <f t="shared" si="44"/>
        <v>0</v>
      </c>
      <c r="BF45" s="31">
        <f t="shared" si="45"/>
        <v>0</v>
      </c>
      <c r="BG45" s="31">
        <f t="shared" si="46"/>
        <v>0</v>
      </c>
      <c r="BH45" s="31">
        <f t="shared" si="47"/>
        <v>0</v>
      </c>
      <c r="BI45" s="31">
        <f t="shared" si="48"/>
        <v>0</v>
      </c>
      <c r="BJ45" s="31">
        <f t="shared" si="49"/>
        <v>0</v>
      </c>
      <c r="BK45" s="31">
        <f t="shared" si="50"/>
        <v>0</v>
      </c>
      <c r="BL45" s="31">
        <f t="shared" si="51"/>
        <v>0</v>
      </c>
      <c r="BM45" s="6">
        <v>1.06E-2</v>
      </c>
      <c r="BN45" s="6">
        <v>1.06E-2</v>
      </c>
      <c r="BO45" s="6">
        <v>1.06E-2</v>
      </c>
      <c r="BP45" s="6">
        <v>1.06E-2</v>
      </c>
      <c r="BQ45" s="6">
        <v>1.06E-2</v>
      </c>
      <c r="BR45" s="6">
        <v>1.06E-2</v>
      </c>
      <c r="BS45" s="6">
        <v>1.06E-2</v>
      </c>
      <c r="BT45" s="6">
        <v>1.06E-2</v>
      </c>
      <c r="BU45" s="6">
        <v>1.06E-2</v>
      </c>
      <c r="BV45" s="6">
        <v>1.06E-2</v>
      </c>
      <c r="BW45" s="6">
        <v>1.06E-2</v>
      </c>
      <c r="BX45" s="6">
        <v>1.06E-2</v>
      </c>
      <c r="BY45" s="31">
        <v>191.73</v>
      </c>
      <c r="BZ45" s="31">
        <v>1909.7</v>
      </c>
      <c r="CA45" s="31">
        <v>98.36</v>
      </c>
      <c r="CB45" s="31">
        <v>0</v>
      </c>
      <c r="CC45" s="31">
        <v>0</v>
      </c>
      <c r="CD45" s="31">
        <v>0</v>
      </c>
      <c r="CE45" s="31">
        <v>0</v>
      </c>
      <c r="CF45" s="31">
        <v>0</v>
      </c>
      <c r="CG45" s="31">
        <v>0</v>
      </c>
      <c r="CH45" s="31">
        <v>0</v>
      </c>
      <c r="CI45" s="31">
        <v>0</v>
      </c>
      <c r="CJ45" s="31">
        <v>0</v>
      </c>
      <c r="CK45" s="32">
        <f t="shared" si="52"/>
        <v>36.18</v>
      </c>
      <c r="CL45" s="32">
        <f t="shared" si="53"/>
        <v>360.32</v>
      </c>
      <c r="CM45" s="32">
        <f t="shared" si="54"/>
        <v>18.559999999999999</v>
      </c>
      <c r="CN45" s="32">
        <f t="shared" si="55"/>
        <v>0</v>
      </c>
      <c r="CO45" s="32">
        <f t="shared" si="56"/>
        <v>0</v>
      </c>
      <c r="CP45" s="32">
        <f t="shared" si="57"/>
        <v>0</v>
      </c>
      <c r="CQ45" s="32">
        <f t="shared" si="58"/>
        <v>0</v>
      </c>
      <c r="CR45" s="32">
        <f t="shared" si="59"/>
        <v>0</v>
      </c>
      <c r="CS45" s="32">
        <f t="shared" si="60"/>
        <v>0</v>
      </c>
      <c r="CT45" s="32">
        <f t="shared" si="61"/>
        <v>0</v>
      </c>
      <c r="CU45" s="32">
        <f t="shared" si="62"/>
        <v>0</v>
      </c>
      <c r="CV45" s="32">
        <f t="shared" si="63"/>
        <v>0</v>
      </c>
      <c r="CW45" s="31">
        <f t="shared" si="184"/>
        <v>83.199999999999989</v>
      </c>
      <c r="CX45" s="31">
        <f t="shared" si="185"/>
        <v>828.74</v>
      </c>
      <c r="CY45" s="31">
        <f t="shared" si="186"/>
        <v>42.680000000000007</v>
      </c>
      <c r="CZ45" s="31">
        <f t="shared" si="187"/>
        <v>0</v>
      </c>
      <c r="DA45" s="31">
        <f t="shared" si="188"/>
        <v>0</v>
      </c>
      <c r="DB45" s="31">
        <f t="shared" si="189"/>
        <v>0</v>
      </c>
      <c r="DC45" s="31">
        <f t="shared" si="190"/>
        <v>0</v>
      </c>
      <c r="DD45" s="31">
        <f t="shared" si="191"/>
        <v>0</v>
      </c>
      <c r="DE45" s="31">
        <f t="shared" si="192"/>
        <v>0</v>
      </c>
      <c r="DF45" s="31">
        <f t="shared" si="193"/>
        <v>0</v>
      </c>
      <c r="DG45" s="31">
        <f t="shared" si="194"/>
        <v>0</v>
      </c>
      <c r="DH45" s="31">
        <f t="shared" si="195"/>
        <v>0</v>
      </c>
      <c r="DI45" s="32">
        <f t="shared" si="64"/>
        <v>4.16</v>
      </c>
      <c r="DJ45" s="32">
        <f t="shared" si="65"/>
        <v>41.44</v>
      </c>
      <c r="DK45" s="32">
        <f t="shared" si="66"/>
        <v>2.13</v>
      </c>
      <c r="DL45" s="32">
        <f t="shared" si="67"/>
        <v>0</v>
      </c>
      <c r="DM45" s="32">
        <f t="shared" si="68"/>
        <v>0</v>
      </c>
      <c r="DN45" s="32">
        <f t="shared" si="69"/>
        <v>0</v>
      </c>
      <c r="DO45" s="32">
        <f t="shared" si="70"/>
        <v>0</v>
      </c>
      <c r="DP45" s="32">
        <f t="shared" si="71"/>
        <v>0</v>
      </c>
      <c r="DQ45" s="32">
        <f t="shared" si="72"/>
        <v>0</v>
      </c>
      <c r="DR45" s="32">
        <f t="shared" si="73"/>
        <v>0</v>
      </c>
      <c r="DS45" s="32">
        <f t="shared" si="74"/>
        <v>0</v>
      </c>
      <c r="DT45" s="32">
        <f t="shared" si="75"/>
        <v>0</v>
      </c>
      <c r="DU45" s="31">
        <f t="shared" ca="1" si="76"/>
        <v>24.62</v>
      </c>
      <c r="DV45" s="31">
        <f t="shared" ca="1" si="77"/>
        <v>243.79</v>
      </c>
      <c r="DW45" s="31">
        <f t="shared" ca="1" si="78"/>
        <v>12.49</v>
      </c>
      <c r="DX45" s="31">
        <f t="shared" ca="1" si="79"/>
        <v>0</v>
      </c>
      <c r="DY45" s="31">
        <f t="shared" ca="1" si="80"/>
        <v>0</v>
      </c>
      <c r="DZ45" s="31">
        <f t="shared" ca="1" si="81"/>
        <v>0</v>
      </c>
      <c r="EA45" s="31">
        <f t="shared" ca="1" si="82"/>
        <v>0</v>
      </c>
      <c r="EB45" s="31">
        <f t="shared" ca="1" si="83"/>
        <v>0</v>
      </c>
      <c r="EC45" s="31">
        <f t="shared" ca="1" si="84"/>
        <v>0</v>
      </c>
      <c r="ED45" s="31">
        <f t="shared" ca="1" si="85"/>
        <v>0</v>
      </c>
      <c r="EE45" s="31">
        <f t="shared" ca="1" si="86"/>
        <v>0</v>
      </c>
      <c r="EF45" s="31">
        <f t="shared" ca="1" si="87"/>
        <v>0</v>
      </c>
      <c r="EG45" s="32">
        <f t="shared" ca="1" si="88"/>
        <v>111.97999999999999</v>
      </c>
      <c r="EH45" s="32">
        <f t="shared" ca="1" si="89"/>
        <v>1113.97</v>
      </c>
      <c r="EI45" s="32">
        <f t="shared" ca="1" si="90"/>
        <v>57.300000000000011</v>
      </c>
      <c r="EJ45" s="32">
        <f t="shared" ca="1" si="91"/>
        <v>0</v>
      </c>
      <c r="EK45" s="32">
        <f t="shared" ca="1" si="92"/>
        <v>0</v>
      </c>
      <c r="EL45" s="32">
        <f t="shared" ca="1" si="93"/>
        <v>0</v>
      </c>
      <c r="EM45" s="32">
        <f t="shared" ca="1" si="94"/>
        <v>0</v>
      </c>
      <c r="EN45" s="32">
        <f t="shared" ca="1" si="95"/>
        <v>0</v>
      </c>
      <c r="EO45" s="32">
        <f t="shared" ca="1" si="96"/>
        <v>0</v>
      </c>
      <c r="EP45" s="32">
        <f t="shared" ca="1" si="97"/>
        <v>0</v>
      </c>
      <c r="EQ45" s="32">
        <f t="shared" ca="1" si="98"/>
        <v>0</v>
      </c>
      <c r="ER45" s="32">
        <f t="shared" ca="1" si="99"/>
        <v>0</v>
      </c>
    </row>
    <row r="46" spans="1:148" x14ac:dyDescent="0.25">
      <c r="A46" t="s">
        <v>447</v>
      </c>
      <c r="B46" s="1" t="s">
        <v>57</v>
      </c>
      <c r="C46" t="s">
        <v>57</v>
      </c>
      <c r="D46" t="s">
        <v>221</v>
      </c>
      <c r="E46" s="51">
        <v>2223.5079999999998</v>
      </c>
      <c r="F46" s="51">
        <v>2049.2359999999999</v>
      </c>
      <c r="G46" s="51">
        <v>2343.7260000000001</v>
      </c>
      <c r="H46" s="51">
        <v>1965.838</v>
      </c>
      <c r="I46" s="51">
        <v>1921.598</v>
      </c>
      <c r="J46" s="51">
        <v>830.39599999999996</v>
      </c>
      <c r="K46" s="51">
        <v>1233.7639999999999</v>
      </c>
      <c r="L46" s="51">
        <v>1575</v>
      </c>
      <c r="M46" s="51">
        <v>969.976</v>
      </c>
      <c r="N46" s="51">
        <v>1074.472</v>
      </c>
      <c r="O46" s="51">
        <v>1517.404</v>
      </c>
      <c r="P46" s="51">
        <v>1912.9459999999999</v>
      </c>
      <c r="Q46" s="32">
        <v>93858.05</v>
      </c>
      <c r="R46" s="32">
        <v>88747.839999999997</v>
      </c>
      <c r="S46" s="32">
        <v>82136.429999999993</v>
      </c>
      <c r="T46" s="32">
        <v>105258.87</v>
      </c>
      <c r="U46" s="32">
        <v>338871.35</v>
      </c>
      <c r="V46" s="32">
        <v>67239.16</v>
      </c>
      <c r="W46" s="32">
        <v>56963.3</v>
      </c>
      <c r="X46" s="32">
        <v>71609.81</v>
      </c>
      <c r="Y46" s="32">
        <v>27933.98</v>
      </c>
      <c r="Z46" s="32">
        <v>35862.6</v>
      </c>
      <c r="AA46" s="32">
        <v>104796.55</v>
      </c>
      <c r="AB46" s="32">
        <v>119674.51</v>
      </c>
      <c r="AC46" s="2">
        <v>-0.38</v>
      </c>
      <c r="AD46" s="2">
        <v>-0.38</v>
      </c>
      <c r="AE46" s="2">
        <v>-0.38</v>
      </c>
      <c r="AF46" s="2">
        <v>-0.38</v>
      </c>
      <c r="AG46" s="2">
        <v>-0.38</v>
      </c>
      <c r="AH46" s="2">
        <v>-0.38</v>
      </c>
      <c r="AI46" s="2">
        <v>-0.38</v>
      </c>
      <c r="AJ46" s="2">
        <v>-0.38</v>
      </c>
      <c r="AK46" s="2">
        <v>-0.38</v>
      </c>
      <c r="AL46" s="2">
        <v>-0.38</v>
      </c>
      <c r="AM46" s="2">
        <v>-0.38</v>
      </c>
      <c r="AN46" s="2">
        <v>-0.38</v>
      </c>
      <c r="AO46" s="33">
        <v>-356.66</v>
      </c>
      <c r="AP46" s="33">
        <v>-337.24</v>
      </c>
      <c r="AQ46" s="33">
        <v>-312.12</v>
      </c>
      <c r="AR46" s="33">
        <v>-399.98</v>
      </c>
      <c r="AS46" s="33">
        <v>-1287.71</v>
      </c>
      <c r="AT46" s="33">
        <v>-255.51</v>
      </c>
      <c r="AU46" s="33">
        <v>-216.46</v>
      </c>
      <c r="AV46" s="33">
        <v>-272.12</v>
      </c>
      <c r="AW46" s="33">
        <v>-106.15</v>
      </c>
      <c r="AX46" s="33">
        <v>-136.28</v>
      </c>
      <c r="AY46" s="33">
        <v>-398.23</v>
      </c>
      <c r="AZ46" s="33">
        <v>-454.76</v>
      </c>
      <c r="BA46" s="31">
        <f t="shared" si="40"/>
        <v>-140.79</v>
      </c>
      <c r="BB46" s="31">
        <f t="shared" si="41"/>
        <v>-133.12</v>
      </c>
      <c r="BC46" s="31">
        <f t="shared" si="42"/>
        <v>-123.2</v>
      </c>
      <c r="BD46" s="31">
        <f t="shared" si="43"/>
        <v>-84.21</v>
      </c>
      <c r="BE46" s="31">
        <f t="shared" si="44"/>
        <v>-271.10000000000002</v>
      </c>
      <c r="BF46" s="31">
        <f t="shared" si="45"/>
        <v>-53.79</v>
      </c>
      <c r="BG46" s="31">
        <f t="shared" si="46"/>
        <v>216.46</v>
      </c>
      <c r="BH46" s="31">
        <f t="shared" si="47"/>
        <v>272.12</v>
      </c>
      <c r="BI46" s="31">
        <f t="shared" si="48"/>
        <v>106.15</v>
      </c>
      <c r="BJ46" s="31">
        <f t="shared" si="49"/>
        <v>172.14</v>
      </c>
      <c r="BK46" s="31">
        <f t="shared" si="50"/>
        <v>503.02</v>
      </c>
      <c r="BL46" s="31">
        <f t="shared" si="51"/>
        <v>574.44000000000005</v>
      </c>
      <c r="BM46" s="6">
        <v>-2.4299999999999999E-2</v>
      </c>
      <c r="BN46" s="6">
        <v>-2.4299999999999999E-2</v>
      </c>
      <c r="BO46" s="6">
        <v>-2.4299999999999999E-2</v>
      </c>
      <c r="BP46" s="6">
        <v>-2.4299999999999999E-2</v>
      </c>
      <c r="BQ46" s="6">
        <v>-2.4299999999999999E-2</v>
      </c>
      <c r="BR46" s="6">
        <v>-2.4299999999999999E-2</v>
      </c>
      <c r="BS46" s="6">
        <v>-2.4299999999999999E-2</v>
      </c>
      <c r="BT46" s="6">
        <v>-2.4299999999999999E-2</v>
      </c>
      <c r="BU46" s="6">
        <v>-2.4299999999999999E-2</v>
      </c>
      <c r="BV46" s="6">
        <v>-2.4299999999999999E-2</v>
      </c>
      <c r="BW46" s="6">
        <v>-2.4299999999999999E-2</v>
      </c>
      <c r="BX46" s="6">
        <v>-2.4299999999999999E-2</v>
      </c>
      <c r="BY46" s="31">
        <v>-2280.75</v>
      </c>
      <c r="BZ46" s="31">
        <v>-2156.5700000000002</v>
      </c>
      <c r="CA46" s="31">
        <v>-1995.92</v>
      </c>
      <c r="CB46" s="31">
        <v>-2557.79</v>
      </c>
      <c r="CC46" s="31">
        <v>-8234.57</v>
      </c>
      <c r="CD46" s="31">
        <v>-1633.91</v>
      </c>
      <c r="CE46" s="31">
        <v>-1384.21</v>
      </c>
      <c r="CF46" s="31">
        <v>-1740.12</v>
      </c>
      <c r="CG46" s="31">
        <v>-678.8</v>
      </c>
      <c r="CH46" s="31">
        <v>-871.46</v>
      </c>
      <c r="CI46" s="31">
        <v>-2546.56</v>
      </c>
      <c r="CJ46" s="31">
        <v>-2908.09</v>
      </c>
      <c r="CK46" s="32">
        <f t="shared" si="52"/>
        <v>187.72</v>
      </c>
      <c r="CL46" s="32">
        <f t="shared" si="53"/>
        <v>177.5</v>
      </c>
      <c r="CM46" s="32">
        <f t="shared" si="54"/>
        <v>164.27</v>
      </c>
      <c r="CN46" s="32">
        <f t="shared" si="55"/>
        <v>210.52</v>
      </c>
      <c r="CO46" s="32">
        <f t="shared" si="56"/>
        <v>677.74</v>
      </c>
      <c r="CP46" s="32">
        <f t="shared" si="57"/>
        <v>134.47999999999999</v>
      </c>
      <c r="CQ46" s="32">
        <f t="shared" si="58"/>
        <v>113.93</v>
      </c>
      <c r="CR46" s="32">
        <f t="shared" si="59"/>
        <v>143.22</v>
      </c>
      <c r="CS46" s="32">
        <f t="shared" si="60"/>
        <v>55.87</v>
      </c>
      <c r="CT46" s="32">
        <f t="shared" si="61"/>
        <v>71.73</v>
      </c>
      <c r="CU46" s="32">
        <f t="shared" si="62"/>
        <v>209.59</v>
      </c>
      <c r="CV46" s="32">
        <f t="shared" si="63"/>
        <v>239.35</v>
      </c>
      <c r="CW46" s="31">
        <f t="shared" si="184"/>
        <v>-1595.5800000000002</v>
      </c>
      <c r="CX46" s="31">
        <f t="shared" si="185"/>
        <v>-1508.71</v>
      </c>
      <c r="CY46" s="31">
        <f t="shared" si="186"/>
        <v>-1396.3300000000002</v>
      </c>
      <c r="CZ46" s="31">
        <f t="shared" si="187"/>
        <v>-1863.08</v>
      </c>
      <c r="DA46" s="31">
        <f t="shared" si="188"/>
        <v>-5998.0199999999995</v>
      </c>
      <c r="DB46" s="31">
        <f t="shared" si="189"/>
        <v>-1190.1300000000001</v>
      </c>
      <c r="DC46" s="31">
        <f t="shared" si="190"/>
        <v>-1270.28</v>
      </c>
      <c r="DD46" s="31">
        <f t="shared" si="191"/>
        <v>-1596.8999999999996</v>
      </c>
      <c r="DE46" s="31">
        <f t="shared" si="192"/>
        <v>-622.92999999999995</v>
      </c>
      <c r="DF46" s="31">
        <f t="shared" si="193"/>
        <v>-835.59</v>
      </c>
      <c r="DG46" s="31">
        <f t="shared" si="194"/>
        <v>-2441.7599999999998</v>
      </c>
      <c r="DH46" s="31">
        <f t="shared" si="195"/>
        <v>-2788.4200000000005</v>
      </c>
      <c r="DI46" s="32">
        <f t="shared" si="64"/>
        <v>-79.78</v>
      </c>
      <c r="DJ46" s="32">
        <f t="shared" si="65"/>
        <v>-75.44</v>
      </c>
      <c r="DK46" s="32">
        <f t="shared" si="66"/>
        <v>-69.819999999999993</v>
      </c>
      <c r="DL46" s="32">
        <f t="shared" si="67"/>
        <v>-93.15</v>
      </c>
      <c r="DM46" s="32">
        <f t="shared" si="68"/>
        <v>-299.89999999999998</v>
      </c>
      <c r="DN46" s="32">
        <f t="shared" si="69"/>
        <v>-59.51</v>
      </c>
      <c r="DO46" s="32">
        <f t="shared" si="70"/>
        <v>-63.51</v>
      </c>
      <c r="DP46" s="32">
        <f t="shared" si="71"/>
        <v>-79.849999999999994</v>
      </c>
      <c r="DQ46" s="32">
        <f t="shared" si="72"/>
        <v>-31.15</v>
      </c>
      <c r="DR46" s="32">
        <f t="shared" si="73"/>
        <v>-41.78</v>
      </c>
      <c r="DS46" s="32">
        <f t="shared" si="74"/>
        <v>-122.09</v>
      </c>
      <c r="DT46" s="32">
        <f t="shared" si="75"/>
        <v>-139.41999999999999</v>
      </c>
      <c r="DU46" s="31">
        <f t="shared" ca="1" si="76"/>
        <v>-472.08</v>
      </c>
      <c r="DV46" s="31">
        <f t="shared" ca="1" si="77"/>
        <v>-443.82</v>
      </c>
      <c r="DW46" s="31">
        <f t="shared" ca="1" si="78"/>
        <v>-408.62</v>
      </c>
      <c r="DX46" s="31">
        <f t="shared" ca="1" si="79"/>
        <v>-542.04</v>
      </c>
      <c r="DY46" s="31">
        <f t="shared" ca="1" si="80"/>
        <v>-1735.19</v>
      </c>
      <c r="DZ46" s="31">
        <f t="shared" ca="1" si="81"/>
        <v>-342.28</v>
      </c>
      <c r="EA46" s="31">
        <f t="shared" ca="1" si="82"/>
        <v>-362.98</v>
      </c>
      <c r="EB46" s="31">
        <f t="shared" ca="1" si="83"/>
        <v>-452.92</v>
      </c>
      <c r="EC46" s="31">
        <f t="shared" ca="1" si="84"/>
        <v>-175.35</v>
      </c>
      <c r="ED46" s="31">
        <f t="shared" ca="1" si="85"/>
        <v>-233.33</v>
      </c>
      <c r="EE46" s="31">
        <f t="shared" ca="1" si="86"/>
        <v>-676.13</v>
      </c>
      <c r="EF46" s="31">
        <f t="shared" ca="1" si="87"/>
        <v>-765.82</v>
      </c>
      <c r="EG46" s="32">
        <f t="shared" ca="1" si="88"/>
        <v>-2147.44</v>
      </c>
      <c r="EH46" s="32">
        <f t="shared" ca="1" si="89"/>
        <v>-2027.97</v>
      </c>
      <c r="EI46" s="32">
        <f t="shared" ca="1" si="90"/>
        <v>-1874.77</v>
      </c>
      <c r="EJ46" s="32">
        <f t="shared" ca="1" si="91"/>
        <v>-2498.27</v>
      </c>
      <c r="EK46" s="32">
        <f t="shared" ca="1" si="92"/>
        <v>-8033.1099999999988</v>
      </c>
      <c r="EL46" s="32">
        <f t="shared" ca="1" si="93"/>
        <v>-1591.92</v>
      </c>
      <c r="EM46" s="32">
        <f t="shared" ca="1" si="94"/>
        <v>-1696.77</v>
      </c>
      <c r="EN46" s="32">
        <f t="shared" ca="1" si="95"/>
        <v>-2129.6699999999996</v>
      </c>
      <c r="EO46" s="32">
        <f t="shared" ca="1" si="96"/>
        <v>-829.43</v>
      </c>
      <c r="EP46" s="32">
        <f t="shared" ca="1" si="97"/>
        <v>-1110.7</v>
      </c>
      <c r="EQ46" s="32">
        <f t="shared" ca="1" si="98"/>
        <v>-3239.98</v>
      </c>
      <c r="ER46" s="32">
        <f t="shared" ca="1" si="99"/>
        <v>-3693.6600000000008</v>
      </c>
    </row>
    <row r="47" spans="1:148" x14ac:dyDescent="0.25">
      <c r="A47" t="s">
        <v>448</v>
      </c>
      <c r="B47" s="1" t="s">
        <v>58</v>
      </c>
      <c r="C47" t="s">
        <v>58</v>
      </c>
      <c r="D47" t="s">
        <v>222</v>
      </c>
      <c r="E47" s="51">
        <v>39303.742138499998</v>
      </c>
      <c r="F47" s="51">
        <v>35899.197095000003</v>
      </c>
      <c r="G47" s="51">
        <v>35009.787836000003</v>
      </c>
      <c r="H47" s="51">
        <v>47116.224911999998</v>
      </c>
      <c r="I47" s="51">
        <v>53075.755257999997</v>
      </c>
      <c r="J47" s="51">
        <v>36777.303629200003</v>
      </c>
      <c r="K47" s="51">
        <v>40630.503392099999</v>
      </c>
      <c r="L47" s="51">
        <v>33118.011855299999</v>
      </c>
      <c r="M47" s="51">
        <v>35873.382534900004</v>
      </c>
      <c r="N47" s="51">
        <v>43354.177422499997</v>
      </c>
      <c r="O47" s="51">
        <v>34182.1902262</v>
      </c>
      <c r="P47" s="51">
        <v>34727.608769899998</v>
      </c>
      <c r="Q47" s="32">
        <v>1925263.59</v>
      </c>
      <c r="R47" s="32">
        <v>1764872.12</v>
      </c>
      <c r="S47" s="32">
        <v>1547872.42</v>
      </c>
      <c r="T47" s="32">
        <v>2605634</v>
      </c>
      <c r="U47" s="32">
        <v>8863425.25</v>
      </c>
      <c r="V47" s="32">
        <v>2898167.49</v>
      </c>
      <c r="W47" s="32">
        <v>2047900.53</v>
      </c>
      <c r="X47" s="32">
        <v>1368905.26</v>
      </c>
      <c r="Y47" s="32">
        <v>1179938.48</v>
      </c>
      <c r="Z47" s="32">
        <v>1511160.07</v>
      </c>
      <c r="AA47" s="32">
        <v>2685576.46</v>
      </c>
      <c r="AB47" s="32">
        <v>3429142.27</v>
      </c>
      <c r="AC47" s="2">
        <v>4.01</v>
      </c>
      <c r="AD47" s="2">
        <v>4.01</v>
      </c>
      <c r="AE47" s="2">
        <v>4.01</v>
      </c>
      <c r="AF47" s="2">
        <v>4.01</v>
      </c>
      <c r="AG47" s="2">
        <v>4.01</v>
      </c>
      <c r="AH47" s="2">
        <v>4.01</v>
      </c>
      <c r="AI47" s="2">
        <v>4.01</v>
      </c>
      <c r="AJ47" s="2">
        <v>4.01</v>
      </c>
      <c r="AK47" s="2">
        <v>4.01</v>
      </c>
      <c r="AL47" s="2">
        <v>4.01</v>
      </c>
      <c r="AM47" s="2">
        <v>4.01</v>
      </c>
      <c r="AN47" s="2">
        <v>4.01</v>
      </c>
      <c r="AO47" s="33">
        <v>77203.070000000007</v>
      </c>
      <c r="AP47" s="33">
        <v>70771.37</v>
      </c>
      <c r="AQ47" s="33">
        <v>62069.68</v>
      </c>
      <c r="AR47" s="33">
        <v>104485.92</v>
      </c>
      <c r="AS47" s="33">
        <v>355423.35</v>
      </c>
      <c r="AT47" s="33">
        <v>116216.52</v>
      </c>
      <c r="AU47" s="33">
        <v>82120.81</v>
      </c>
      <c r="AV47" s="33">
        <v>54893.1</v>
      </c>
      <c r="AW47" s="33">
        <v>47315.53</v>
      </c>
      <c r="AX47" s="33">
        <v>60597.52</v>
      </c>
      <c r="AY47" s="33">
        <v>107691.62</v>
      </c>
      <c r="AZ47" s="33">
        <v>137508.60999999999</v>
      </c>
      <c r="BA47" s="31">
        <f t="shared" si="40"/>
        <v>-2887.9</v>
      </c>
      <c r="BB47" s="31">
        <f t="shared" si="41"/>
        <v>-2647.31</v>
      </c>
      <c r="BC47" s="31">
        <f t="shared" si="42"/>
        <v>-2321.81</v>
      </c>
      <c r="BD47" s="31">
        <f t="shared" si="43"/>
        <v>-2084.5100000000002</v>
      </c>
      <c r="BE47" s="31">
        <f t="shared" si="44"/>
        <v>-7090.74</v>
      </c>
      <c r="BF47" s="31">
        <f t="shared" si="45"/>
        <v>-2318.5300000000002</v>
      </c>
      <c r="BG47" s="31">
        <f t="shared" si="46"/>
        <v>7782.02</v>
      </c>
      <c r="BH47" s="31">
        <f t="shared" si="47"/>
        <v>5201.84</v>
      </c>
      <c r="BI47" s="31">
        <f t="shared" si="48"/>
        <v>4483.7700000000004</v>
      </c>
      <c r="BJ47" s="31">
        <f t="shared" si="49"/>
        <v>7253.57</v>
      </c>
      <c r="BK47" s="31">
        <f t="shared" si="50"/>
        <v>12890.77</v>
      </c>
      <c r="BL47" s="31">
        <f t="shared" si="51"/>
        <v>16459.88</v>
      </c>
      <c r="BM47" s="6">
        <v>6.2399999999999997E-2</v>
      </c>
      <c r="BN47" s="6">
        <v>6.2399999999999997E-2</v>
      </c>
      <c r="BO47" s="6">
        <v>6.2399999999999997E-2</v>
      </c>
      <c r="BP47" s="6">
        <v>6.2399999999999997E-2</v>
      </c>
      <c r="BQ47" s="6">
        <v>6.2399999999999997E-2</v>
      </c>
      <c r="BR47" s="6">
        <v>6.2399999999999997E-2</v>
      </c>
      <c r="BS47" s="6">
        <v>6.2399999999999997E-2</v>
      </c>
      <c r="BT47" s="6">
        <v>6.2399999999999997E-2</v>
      </c>
      <c r="BU47" s="6">
        <v>6.2399999999999997E-2</v>
      </c>
      <c r="BV47" s="6">
        <v>6.2399999999999997E-2</v>
      </c>
      <c r="BW47" s="6">
        <v>6.2399999999999997E-2</v>
      </c>
      <c r="BX47" s="6">
        <v>6.2399999999999997E-2</v>
      </c>
      <c r="BY47" s="31">
        <v>120136.45</v>
      </c>
      <c r="BZ47" s="31">
        <v>110128.02</v>
      </c>
      <c r="CA47" s="31">
        <v>96587.24</v>
      </c>
      <c r="CB47" s="31">
        <v>162591.56</v>
      </c>
      <c r="CC47" s="31">
        <v>553077.74</v>
      </c>
      <c r="CD47" s="31">
        <v>180845.65</v>
      </c>
      <c r="CE47" s="31">
        <v>127788.99</v>
      </c>
      <c r="CF47" s="31">
        <v>85419.69</v>
      </c>
      <c r="CG47" s="31">
        <v>73628.160000000003</v>
      </c>
      <c r="CH47" s="31">
        <v>94296.39</v>
      </c>
      <c r="CI47" s="31">
        <v>167579.97</v>
      </c>
      <c r="CJ47" s="31">
        <v>213978.48</v>
      </c>
      <c r="CK47" s="32">
        <f t="shared" si="52"/>
        <v>3850.53</v>
      </c>
      <c r="CL47" s="32">
        <f t="shared" si="53"/>
        <v>3529.74</v>
      </c>
      <c r="CM47" s="32">
        <f t="shared" si="54"/>
        <v>3095.74</v>
      </c>
      <c r="CN47" s="32">
        <f t="shared" si="55"/>
        <v>5211.2700000000004</v>
      </c>
      <c r="CO47" s="32">
        <f t="shared" si="56"/>
        <v>17726.849999999999</v>
      </c>
      <c r="CP47" s="32">
        <f t="shared" si="57"/>
        <v>5796.33</v>
      </c>
      <c r="CQ47" s="32">
        <f t="shared" si="58"/>
        <v>4095.8</v>
      </c>
      <c r="CR47" s="32">
        <f t="shared" si="59"/>
        <v>2737.81</v>
      </c>
      <c r="CS47" s="32">
        <f t="shared" si="60"/>
        <v>2359.88</v>
      </c>
      <c r="CT47" s="32">
        <f t="shared" si="61"/>
        <v>3022.32</v>
      </c>
      <c r="CU47" s="32">
        <f t="shared" si="62"/>
        <v>5371.15</v>
      </c>
      <c r="CV47" s="32">
        <f t="shared" si="63"/>
        <v>6858.28</v>
      </c>
      <c r="CW47" s="31">
        <f t="shared" si="184"/>
        <v>49671.80999999999</v>
      </c>
      <c r="CX47" s="31">
        <f t="shared" si="185"/>
        <v>45533.700000000012</v>
      </c>
      <c r="CY47" s="31">
        <f t="shared" si="186"/>
        <v>39935.110000000008</v>
      </c>
      <c r="CZ47" s="31">
        <f t="shared" si="187"/>
        <v>65401.419999999991</v>
      </c>
      <c r="DA47" s="31">
        <f t="shared" si="188"/>
        <v>222471.97999999998</v>
      </c>
      <c r="DB47" s="31">
        <f t="shared" si="189"/>
        <v>72743.989999999976</v>
      </c>
      <c r="DC47" s="31">
        <f t="shared" si="190"/>
        <v>41981.960000000006</v>
      </c>
      <c r="DD47" s="31">
        <f t="shared" si="191"/>
        <v>28062.560000000001</v>
      </c>
      <c r="DE47" s="31">
        <f t="shared" si="192"/>
        <v>24188.740000000009</v>
      </c>
      <c r="DF47" s="31">
        <f t="shared" si="193"/>
        <v>29467.62000000001</v>
      </c>
      <c r="DG47" s="31">
        <f t="shared" si="194"/>
        <v>52368.729999999996</v>
      </c>
      <c r="DH47" s="31">
        <f t="shared" si="195"/>
        <v>66868.270000000019</v>
      </c>
      <c r="DI47" s="32">
        <f t="shared" si="64"/>
        <v>2483.59</v>
      </c>
      <c r="DJ47" s="32">
        <f t="shared" si="65"/>
        <v>2276.69</v>
      </c>
      <c r="DK47" s="32">
        <f t="shared" si="66"/>
        <v>1996.76</v>
      </c>
      <c r="DL47" s="32">
        <f t="shared" si="67"/>
        <v>3270.07</v>
      </c>
      <c r="DM47" s="32">
        <f t="shared" si="68"/>
        <v>11123.6</v>
      </c>
      <c r="DN47" s="32">
        <f t="shared" si="69"/>
        <v>3637.2</v>
      </c>
      <c r="DO47" s="32">
        <f t="shared" si="70"/>
        <v>2099.1</v>
      </c>
      <c r="DP47" s="32">
        <f t="shared" si="71"/>
        <v>1403.13</v>
      </c>
      <c r="DQ47" s="32">
        <f t="shared" si="72"/>
        <v>1209.44</v>
      </c>
      <c r="DR47" s="32">
        <f t="shared" si="73"/>
        <v>1473.38</v>
      </c>
      <c r="DS47" s="32">
        <f t="shared" si="74"/>
        <v>2618.44</v>
      </c>
      <c r="DT47" s="32">
        <f t="shared" si="75"/>
        <v>3343.41</v>
      </c>
      <c r="DU47" s="31">
        <f t="shared" ca="1" si="76"/>
        <v>14696.34</v>
      </c>
      <c r="DV47" s="31">
        <f t="shared" ca="1" si="77"/>
        <v>13394.66</v>
      </c>
      <c r="DW47" s="31">
        <f t="shared" ca="1" si="78"/>
        <v>11686.45</v>
      </c>
      <c r="DX47" s="31">
        <f t="shared" ca="1" si="79"/>
        <v>19027.71</v>
      </c>
      <c r="DY47" s="31">
        <f t="shared" ca="1" si="80"/>
        <v>64359.69</v>
      </c>
      <c r="DZ47" s="31">
        <f t="shared" ca="1" si="81"/>
        <v>20920.8</v>
      </c>
      <c r="EA47" s="31">
        <f t="shared" ca="1" si="82"/>
        <v>11996.16</v>
      </c>
      <c r="EB47" s="31">
        <f t="shared" ca="1" si="83"/>
        <v>7959.17</v>
      </c>
      <c r="EC47" s="31">
        <f t="shared" ca="1" si="84"/>
        <v>6809.1</v>
      </c>
      <c r="ED47" s="31">
        <f t="shared" ca="1" si="85"/>
        <v>8228.5</v>
      </c>
      <c r="EE47" s="31">
        <f t="shared" ca="1" si="86"/>
        <v>14501.06</v>
      </c>
      <c r="EF47" s="31">
        <f t="shared" ca="1" si="87"/>
        <v>18364.89</v>
      </c>
      <c r="EG47" s="32">
        <f t="shared" ca="1" si="88"/>
        <v>66851.739999999991</v>
      </c>
      <c r="EH47" s="32">
        <f t="shared" ca="1" si="89"/>
        <v>61205.050000000017</v>
      </c>
      <c r="EI47" s="32">
        <f t="shared" ca="1" si="90"/>
        <v>53618.320000000007</v>
      </c>
      <c r="EJ47" s="32">
        <f t="shared" ca="1" si="91"/>
        <v>87699.199999999983</v>
      </c>
      <c r="EK47" s="32">
        <f t="shared" ca="1" si="92"/>
        <v>297955.27</v>
      </c>
      <c r="EL47" s="32">
        <f t="shared" ca="1" si="93"/>
        <v>97301.989999999976</v>
      </c>
      <c r="EM47" s="32">
        <f t="shared" ca="1" si="94"/>
        <v>56077.22</v>
      </c>
      <c r="EN47" s="32">
        <f t="shared" ca="1" si="95"/>
        <v>37424.86</v>
      </c>
      <c r="EO47" s="32">
        <f t="shared" ca="1" si="96"/>
        <v>32207.280000000006</v>
      </c>
      <c r="EP47" s="32">
        <f t="shared" ca="1" si="97"/>
        <v>39169.500000000015</v>
      </c>
      <c r="EQ47" s="32">
        <f t="shared" ca="1" si="98"/>
        <v>69488.23</v>
      </c>
      <c r="ER47" s="32">
        <f t="shared" ca="1" si="99"/>
        <v>88576.570000000022</v>
      </c>
    </row>
    <row r="48" spans="1:148" x14ac:dyDescent="0.25">
      <c r="A48" t="s">
        <v>449</v>
      </c>
      <c r="B48" s="1" t="s">
        <v>32</v>
      </c>
      <c r="C48" t="s">
        <v>32</v>
      </c>
      <c r="D48" t="s">
        <v>223</v>
      </c>
      <c r="E48" s="51">
        <v>25.457000000000001</v>
      </c>
      <c r="F48" s="51">
        <v>7.2070999999999996</v>
      </c>
      <c r="G48" s="51">
        <v>112.027</v>
      </c>
      <c r="H48" s="51">
        <v>374.85219999999998</v>
      </c>
      <c r="I48" s="51">
        <v>995.34230000000002</v>
      </c>
      <c r="J48" s="51">
        <v>422.46480000000003</v>
      </c>
      <c r="K48" s="51">
        <v>233.1978</v>
      </c>
      <c r="L48" s="51">
        <v>250.75129999999999</v>
      </c>
      <c r="M48" s="51">
        <v>34.893300000000004</v>
      </c>
      <c r="N48" s="51">
        <v>123.2937</v>
      </c>
      <c r="O48" s="51">
        <v>155.95910000000001</v>
      </c>
      <c r="P48" s="51">
        <v>483.14640000000003</v>
      </c>
      <c r="Q48" s="32">
        <v>2186.86</v>
      </c>
      <c r="R48" s="32">
        <v>940.17</v>
      </c>
      <c r="S48" s="32">
        <v>18410.37</v>
      </c>
      <c r="T48" s="32">
        <v>50144.56</v>
      </c>
      <c r="U48" s="32">
        <v>390897.35</v>
      </c>
      <c r="V48" s="32">
        <v>91084.2</v>
      </c>
      <c r="W48" s="32">
        <v>36692.06</v>
      </c>
      <c r="X48" s="32">
        <v>25592</v>
      </c>
      <c r="Y48" s="32">
        <v>4483.2</v>
      </c>
      <c r="Z48" s="32">
        <v>11053.49</v>
      </c>
      <c r="AA48" s="32">
        <v>39019.57</v>
      </c>
      <c r="AB48" s="32">
        <v>110585.83</v>
      </c>
      <c r="AC48" s="2">
        <v>1.74</v>
      </c>
      <c r="AD48" s="2">
        <v>1.74</v>
      </c>
      <c r="AE48" s="2">
        <v>1.74</v>
      </c>
      <c r="AF48" s="2">
        <v>1.74</v>
      </c>
      <c r="AG48" s="2">
        <v>1.74</v>
      </c>
      <c r="AH48" s="2">
        <v>1.74</v>
      </c>
      <c r="AI48" s="2">
        <v>1.74</v>
      </c>
      <c r="AJ48" s="2">
        <v>1.74</v>
      </c>
      <c r="AK48" s="2">
        <v>1.74</v>
      </c>
      <c r="AL48" s="2">
        <v>1.74</v>
      </c>
      <c r="AM48" s="2">
        <v>1.74</v>
      </c>
      <c r="AN48" s="2">
        <v>1.74</v>
      </c>
      <c r="AO48" s="33">
        <v>38.049999999999997</v>
      </c>
      <c r="AP48" s="33">
        <v>16.36</v>
      </c>
      <c r="AQ48" s="33">
        <v>320.33999999999997</v>
      </c>
      <c r="AR48" s="33">
        <v>872.52</v>
      </c>
      <c r="AS48" s="33">
        <v>6801.61</v>
      </c>
      <c r="AT48" s="33">
        <v>1584.87</v>
      </c>
      <c r="AU48" s="33">
        <v>638.44000000000005</v>
      </c>
      <c r="AV48" s="33">
        <v>445.3</v>
      </c>
      <c r="AW48" s="33">
        <v>78.010000000000005</v>
      </c>
      <c r="AX48" s="33">
        <v>192.33</v>
      </c>
      <c r="AY48" s="33">
        <v>678.94</v>
      </c>
      <c r="AZ48" s="33">
        <v>1924.19</v>
      </c>
      <c r="BA48" s="31">
        <f t="shared" si="40"/>
        <v>-3.28</v>
      </c>
      <c r="BB48" s="31">
        <f t="shared" si="41"/>
        <v>-1.41</v>
      </c>
      <c r="BC48" s="31">
        <f t="shared" si="42"/>
        <v>-27.62</v>
      </c>
      <c r="BD48" s="31">
        <f t="shared" si="43"/>
        <v>-40.119999999999997</v>
      </c>
      <c r="BE48" s="31">
        <f t="shared" si="44"/>
        <v>-312.72000000000003</v>
      </c>
      <c r="BF48" s="31">
        <f t="shared" si="45"/>
        <v>-72.87</v>
      </c>
      <c r="BG48" s="31">
        <f t="shared" si="46"/>
        <v>139.43</v>
      </c>
      <c r="BH48" s="31">
        <f t="shared" si="47"/>
        <v>97.25</v>
      </c>
      <c r="BI48" s="31">
        <f t="shared" si="48"/>
        <v>17.04</v>
      </c>
      <c r="BJ48" s="31">
        <f t="shared" si="49"/>
        <v>53.06</v>
      </c>
      <c r="BK48" s="31">
        <f t="shared" si="50"/>
        <v>187.29</v>
      </c>
      <c r="BL48" s="31">
        <f t="shared" si="51"/>
        <v>530.80999999999995</v>
      </c>
      <c r="BM48" s="6">
        <v>1.1999999999999999E-3</v>
      </c>
      <c r="BN48" s="6">
        <v>1.1999999999999999E-3</v>
      </c>
      <c r="BO48" s="6">
        <v>1.1999999999999999E-3</v>
      </c>
      <c r="BP48" s="6">
        <v>1.1999999999999999E-3</v>
      </c>
      <c r="BQ48" s="6">
        <v>1.1999999999999999E-3</v>
      </c>
      <c r="BR48" s="6">
        <v>1.1999999999999999E-3</v>
      </c>
      <c r="BS48" s="6">
        <v>1.1999999999999999E-3</v>
      </c>
      <c r="BT48" s="6">
        <v>1.1999999999999999E-3</v>
      </c>
      <c r="BU48" s="6">
        <v>1.1999999999999999E-3</v>
      </c>
      <c r="BV48" s="6">
        <v>1.1999999999999999E-3</v>
      </c>
      <c r="BW48" s="6">
        <v>1.1999999999999999E-3</v>
      </c>
      <c r="BX48" s="6">
        <v>1.1999999999999999E-3</v>
      </c>
      <c r="BY48" s="31">
        <v>2.62</v>
      </c>
      <c r="BZ48" s="31">
        <v>1.1299999999999999</v>
      </c>
      <c r="CA48" s="31">
        <v>22.09</v>
      </c>
      <c r="CB48" s="31">
        <v>60.17</v>
      </c>
      <c r="CC48" s="31">
        <v>469.08</v>
      </c>
      <c r="CD48" s="31">
        <v>109.3</v>
      </c>
      <c r="CE48" s="31">
        <v>44.03</v>
      </c>
      <c r="CF48" s="31">
        <v>30.71</v>
      </c>
      <c r="CG48" s="31">
        <v>5.38</v>
      </c>
      <c r="CH48" s="31">
        <v>13.26</v>
      </c>
      <c r="CI48" s="31">
        <v>46.82</v>
      </c>
      <c r="CJ48" s="31">
        <v>132.69999999999999</v>
      </c>
      <c r="CK48" s="32">
        <f t="shared" si="52"/>
        <v>4.37</v>
      </c>
      <c r="CL48" s="32">
        <f t="shared" si="53"/>
        <v>1.88</v>
      </c>
      <c r="CM48" s="32">
        <f t="shared" si="54"/>
        <v>36.82</v>
      </c>
      <c r="CN48" s="32">
        <f t="shared" si="55"/>
        <v>100.29</v>
      </c>
      <c r="CO48" s="32">
        <f t="shared" si="56"/>
        <v>781.79</v>
      </c>
      <c r="CP48" s="32">
        <f t="shared" si="57"/>
        <v>182.17</v>
      </c>
      <c r="CQ48" s="32">
        <f t="shared" si="58"/>
        <v>73.38</v>
      </c>
      <c r="CR48" s="32">
        <f t="shared" si="59"/>
        <v>51.18</v>
      </c>
      <c r="CS48" s="32">
        <f t="shared" si="60"/>
        <v>8.9700000000000006</v>
      </c>
      <c r="CT48" s="32">
        <f t="shared" si="61"/>
        <v>22.11</v>
      </c>
      <c r="CU48" s="32">
        <f t="shared" si="62"/>
        <v>78.040000000000006</v>
      </c>
      <c r="CV48" s="32">
        <f t="shared" si="63"/>
        <v>221.17</v>
      </c>
      <c r="CW48" s="31">
        <f t="shared" si="184"/>
        <v>-27.779999999999994</v>
      </c>
      <c r="CX48" s="31">
        <f t="shared" si="185"/>
        <v>-11.94</v>
      </c>
      <c r="CY48" s="31">
        <f t="shared" si="186"/>
        <v>-233.80999999999995</v>
      </c>
      <c r="CZ48" s="31">
        <f t="shared" si="187"/>
        <v>-671.93999999999994</v>
      </c>
      <c r="DA48" s="31">
        <f t="shared" si="188"/>
        <v>-5238.0199999999995</v>
      </c>
      <c r="DB48" s="31">
        <f t="shared" si="189"/>
        <v>-1220.5299999999997</v>
      </c>
      <c r="DC48" s="31">
        <f t="shared" si="190"/>
        <v>-660.46</v>
      </c>
      <c r="DD48" s="31">
        <f t="shared" si="191"/>
        <v>-460.66</v>
      </c>
      <c r="DE48" s="31">
        <f t="shared" si="192"/>
        <v>-80.7</v>
      </c>
      <c r="DF48" s="31">
        <f t="shared" si="193"/>
        <v>-210.02</v>
      </c>
      <c r="DG48" s="31">
        <f t="shared" si="194"/>
        <v>-741.37</v>
      </c>
      <c r="DH48" s="31">
        <f t="shared" si="195"/>
        <v>-2101.13</v>
      </c>
      <c r="DI48" s="32">
        <f t="shared" si="64"/>
        <v>-1.39</v>
      </c>
      <c r="DJ48" s="32">
        <f t="shared" si="65"/>
        <v>-0.6</v>
      </c>
      <c r="DK48" s="32">
        <f t="shared" si="66"/>
        <v>-11.69</v>
      </c>
      <c r="DL48" s="32">
        <f t="shared" si="67"/>
        <v>-33.6</v>
      </c>
      <c r="DM48" s="32">
        <f t="shared" si="68"/>
        <v>-261.89999999999998</v>
      </c>
      <c r="DN48" s="32">
        <f t="shared" si="69"/>
        <v>-61.03</v>
      </c>
      <c r="DO48" s="32">
        <f t="shared" si="70"/>
        <v>-33.020000000000003</v>
      </c>
      <c r="DP48" s="32">
        <f t="shared" si="71"/>
        <v>-23.03</v>
      </c>
      <c r="DQ48" s="32">
        <f t="shared" si="72"/>
        <v>-4.04</v>
      </c>
      <c r="DR48" s="32">
        <f t="shared" si="73"/>
        <v>-10.5</v>
      </c>
      <c r="DS48" s="32">
        <f t="shared" si="74"/>
        <v>-37.07</v>
      </c>
      <c r="DT48" s="32">
        <f t="shared" si="75"/>
        <v>-105.06</v>
      </c>
      <c r="DU48" s="31">
        <f t="shared" ca="1" si="76"/>
        <v>-8.2200000000000006</v>
      </c>
      <c r="DV48" s="31">
        <f t="shared" ca="1" si="77"/>
        <v>-3.51</v>
      </c>
      <c r="DW48" s="31">
        <f t="shared" ca="1" si="78"/>
        <v>-68.42</v>
      </c>
      <c r="DX48" s="31">
        <f t="shared" ca="1" si="79"/>
        <v>-195.49</v>
      </c>
      <c r="DY48" s="31">
        <f t="shared" ca="1" si="80"/>
        <v>-1515.32</v>
      </c>
      <c r="DZ48" s="31">
        <f t="shared" ca="1" si="81"/>
        <v>-351.02</v>
      </c>
      <c r="EA48" s="31">
        <f t="shared" ca="1" si="82"/>
        <v>-188.72</v>
      </c>
      <c r="EB48" s="31">
        <f t="shared" ca="1" si="83"/>
        <v>-130.65</v>
      </c>
      <c r="EC48" s="31">
        <f t="shared" ca="1" si="84"/>
        <v>-22.72</v>
      </c>
      <c r="ED48" s="31">
        <f t="shared" ca="1" si="85"/>
        <v>-58.65</v>
      </c>
      <c r="EE48" s="31">
        <f t="shared" ca="1" si="86"/>
        <v>-205.29</v>
      </c>
      <c r="EF48" s="31">
        <f t="shared" ca="1" si="87"/>
        <v>-577.05999999999995</v>
      </c>
      <c r="EG48" s="32">
        <f t="shared" ca="1" si="88"/>
        <v>-37.389999999999993</v>
      </c>
      <c r="EH48" s="32">
        <f t="shared" ca="1" si="89"/>
        <v>-16.049999999999997</v>
      </c>
      <c r="EI48" s="32">
        <f t="shared" ca="1" si="90"/>
        <v>-313.91999999999996</v>
      </c>
      <c r="EJ48" s="32">
        <f t="shared" ca="1" si="91"/>
        <v>-901.03</v>
      </c>
      <c r="EK48" s="32">
        <f t="shared" ca="1" si="92"/>
        <v>-7015.2399999999989</v>
      </c>
      <c r="EL48" s="32">
        <f t="shared" ca="1" si="93"/>
        <v>-1632.5799999999997</v>
      </c>
      <c r="EM48" s="32">
        <f t="shared" ca="1" si="94"/>
        <v>-882.2</v>
      </c>
      <c r="EN48" s="32">
        <f t="shared" ca="1" si="95"/>
        <v>-614.34</v>
      </c>
      <c r="EO48" s="32">
        <f t="shared" ca="1" si="96"/>
        <v>-107.46000000000001</v>
      </c>
      <c r="EP48" s="32">
        <f t="shared" ca="1" si="97"/>
        <v>-279.17</v>
      </c>
      <c r="EQ48" s="32">
        <f t="shared" ca="1" si="98"/>
        <v>-983.73</v>
      </c>
      <c r="ER48" s="32">
        <f t="shared" ca="1" si="99"/>
        <v>-2783.25</v>
      </c>
    </row>
    <row r="49" spans="1:148" x14ac:dyDescent="0.25">
      <c r="A49" t="s">
        <v>516</v>
      </c>
      <c r="B49" s="1" t="s">
        <v>78</v>
      </c>
      <c r="C49" t="s">
        <v>78</v>
      </c>
      <c r="D49" t="s">
        <v>224</v>
      </c>
      <c r="E49" s="51">
        <v>26635.337899999999</v>
      </c>
      <c r="F49" s="51">
        <v>33130.4467</v>
      </c>
      <c r="G49" s="51">
        <v>26923.0906</v>
      </c>
      <c r="H49" s="51">
        <v>51134.112699999998</v>
      </c>
      <c r="I49" s="51">
        <v>56931.948600000003</v>
      </c>
      <c r="J49" s="51">
        <v>39181.433599999997</v>
      </c>
      <c r="K49" s="51">
        <v>37895.672299999998</v>
      </c>
      <c r="L49" s="51">
        <v>48519.139799999997</v>
      </c>
      <c r="M49" s="51">
        <v>32035.655500000001</v>
      </c>
      <c r="N49" s="51">
        <v>44322.204400000002</v>
      </c>
      <c r="O49" s="51">
        <v>36685.302199999998</v>
      </c>
      <c r="P49" s="51">
        <v>39930.8505</v>
      </c>
      <c r="Q49" s="32">
        <v>1345769.02</v>
      </c>
      <c r="R49" s="32">
        <v>1593778.67</v>
      </c>
      <c r="S49" s="32">
        <v>1251328.76</v>
      </c>
      <c r="T49" s="32">
        <v>2865905.68</v>
      </c>
      <c r="U49" s="32">
        <v>9486593.1899999995</v>
      </c>
      <c r="V49" s="32">
        <v>3009084.86</v>
      </c>
      <c r="W49" s="32">
        <v>2101357</v>
      </c>
      <c r="X49" s="32">
        <v>2183686.27</v>
      </c>
      <c r="Y49" s="32">
        <v>1084892.1399999999</v>
      </c>
      <c r="Z49" s="32">
        <v>1532427.03</v>
      </c>
      <c r="AA49" s="32">
        <v>2594883.85</v>
      </c>
      <c r="AB49" s="32">
        <v>3399640.63</v>
      </c>
      <c r="AC49" s="2">
        <v>-0.17</v>
      </c>
      <c r="AD49" s="2">
        <v>-0.17</v>
      </c>
      <c r="AE49" s="2">
        <v>-0.17</v>
      </c>
      <c r="AF49" s="2">
        <v>-0.17</v>
      </c>
      <c r="AG49" s="2">
        <v>-0.17</v>
      </c>
      <c r="AH49" s="2">
        <v>-0.17</v>
      </c>
      <c r="AI49" s="2">
        <v>-0.17</v>
      </c>
      <c r="AJ49" s="2">
        <v>-0.17</v>
      </c>
      <c r="AK49" s="2">
        <v>-0.17</v>
      </c>
      <c r="AL49" s="2">
        <v>-0.17</v>
      </c>
      <c r="AM49" s="2">
        <v>-0.17</v>
      </c>
      <c r="AN49" s="2">
        <v>-0.17</v>
      </c>
      <c r="AO49" s="33">
        <v>-2287.81</v>
      </c>
      <c r="AP49" s="33">
        <v>-2709.42</v>
      </c>
      <c r="AQ49" s="33">
        <v>-2127.2600000000002</v>
      </c>
      <c r="AR49" s="33">
        <v>-4872.04</v>
      </c>
      <c r="AS49" s="33">
        <v>-16127.21</v>
      </c>
      <c r="AT49" s="33">
        <v>-5115.4399999999996</v>
      </c>
      <c r="AU49" s="33">
        <v>-3572.31</v>
      </c>
      <c r="AV49" s="33">
        <v>-3712.27</v>
      </c>
      <c r="AW49" s="33">
        <v>-1844.32</v>
      </c>
      <c r="AX49" s="33">
        <v>-2605.13</v>
      </c>
      <c r="AY49" s="33">
        <v>-4411.3</v>
      </c>
      <c r="AZ49" s="33">
        <v>-5779.39</v>
      </c>
      <c r="BA49" s="31">
        <f t="shared" si="40"/>
        <v>-2018.65</v>
      </c>
      <c r="BB49" s="31">
        <f t="shared" si="41"/>
        <v>-2390.67</v>
      </c>
      <c r="BC49" s="31">
        <f t="shared" si="42"/>
        <v>-1876.99</v>
      </c>
      <c r="BD49" s="31">
        <f t="shared" si="43"/>
        <v>-2292.7199999999998</v>
      </c>
      <c r="BE49" s="31">
        <f t="shared" si="44"/>
        <v>-7589.27</v>
      </c>
      <c r="BF49" s="31">
        <f t="shared" si="45"/>
        <v>-2407.27</v>
      </c>
      <c r="BG49" s="31">
        <f t="shared" si="46"/>
        <v>7985.16</v>
      </c>
      <c r="BH49" s="31">
        <f t="shared" si="47"/>
        <v>8298.01</v>
      </c>
      <c r="BI49" s="31">
        <f t="shared" si="48"/>
        <v>4122.59</v>
      </c>
      <c r="BJ49" s="31">
        <f t="shared" si="49"/>
        <v>7355.65</v>
      </c>
      <c r="BK49" s="31">
        <f t="shared" si="50"/>
        <v>12455.44</v>
      </c>
      <c r="BL49" s="31">
        <f t="shared" si="51"/>
        <v>16318.28</v>
      </c>
      <c r="BM49" s="6">
        <v>-5.79E-2</v>
      </c>
      <c r="BN49" s="6">
        <v>-5.79E-2</v>
      </c>
      <c r="BO49" s="6">
        <v>-5.79E-2</v>
      </c>
      <c r="BP49" s="6">
        <v>-5.79E-2</v>
      </c>
      <c r="BQ49" s="6">
        <v>-5.79E-2</v>
      </c>
      <c r="BR49" s="6">
        <v>-5.79E-2</v>
      </c>
      <c r="BS49" s="6">
        <v>-5.79E-2</v>
      </c>
      <c r="BT49" s="6">
        <v>-5.79E-2</v>
      </c>
      <c r="BU49" s="6">
        <v>-5.79E-2</v>
      </c>
      <c r="BV49" s="6">
        <v>-5.79E-2</v>
      </c>
      <c r="BW49" s="6">
        <v>-5.79E-2</v>
      </c>
      <c r="BX49" s="6">
        <v>-5.79E-2</v>
      </c>
      <c r="BY49" s="31">
        <v>-77920.03</v>
      </c>
      <c r="BZ49" s="31">
        <v>-92279.78</v>
      </c>
      <c r="CA49" s="31">
        <v>-72451.94</v>
      </c>
      <c r="CB49" s="31">
        <v>-165935.94</v>
      </c>
      <c r="CC49" s="31">
        <v>-549273.75</v>
      </c>
      <c r="CD49" s="31">
        <v>-174226.01</v>
      </c>
      <c r="CE49" s="31">
        <v>-121668.57</v>
      </c>
      <c r="CF49" s="31">
        <v>-126435.44</v>
      </c>
      <c r="CG49" s="31">
        <v>-62815.25</v>
      </c>
      <c r="CH49" s="31">
        <v>-88727.53</v>
      </c>
      <c r="CI49" s="31">
        <v>-150243.76999999999</v>
      </c>
      <c r="CJ49" s="31">
        <v>-196839.19</v>
      </c>
      <c r="CK49" s="32">
        <f t="shared" si="52"/>
        <v>2691.54</v>
      </c>
      <c r="CL49" s="32">
        <f t="shared" si="53"/>
        <v>3187.56</v>
      </c>
      <c r="CM49" s="32">
        <f t="shared" si="54"/>
        <v>2502.66</v>
      </c>
      <c r="CN49" s="32">
        <f t="shared" si="55"/>
        <v>5731.81</v>
      </c>
      <c r="CO49" s="32">
        <f t="shared" si="56"/>
        <v>18973.189999999999</v>
      </c>
      <c r="CP49" s="32">
        <f t="shared" si="57"/>
        <v>6018.17</v>
      </c>
      <c r="CQ49" s="32">
        <f t="shared" si="58"/>
        <v>4202.71</v>
      </c>
      <c r="CR49" s="32">
        <f t="shared" si="59"/>
        <v>4367.37</v>
      </c>
      <c r="CS49" s="32">
        <f t="shared" si="60"/>
        <v>2169.7800000000002</v>
      </c>
      <c r="CT49" s="32">
        <f t="shared" si="61"/>
        <v>3064.85</v>
      </c>
      <c r="CU49" s="32">
        <f t="shared" si="62"/>
        <v>5189.7700000000004</v>
      </c>
      <c r="CV49" s="32">
        <f t="shared" si="63"/>
        <v>6799.28</v>
      </c>
      <c r="CW49" s="31">
        <f t="shared" si="184"/>
        <v>-70922.030000000013</v>
      </c>
      <c r="CX49" s="31">
        <f t="shared" si="185"/>
        <v>-83992.13</v>
      </c>
      <c r="CY49" s="31">
        <f t="shared" si="186"/>
        <v>-65945.03</v>
      </c>
      <c r="CZ49" s="31">
        <f t="shared" si="187"/>
        <v>-153039.37</v>
      </c>
      <c r="DA49" s="31">
        <f t="shared" si="188"/>
        <v>-506584.08</v>
      </c>
      <c r="DB49" s="31">
        <f t="shared" si="189"/>
        <v>-160685.13</v>
      </c>
      <c r="DC49" s="31">
        <f t="shared" si="190"/>
        <v>-121878.71</v>
      </c>
      <c r="DD49" s="31">
        <f t="shared" si="191"/>
        <v>-126653.81</v>
      </c>
      <c r="DE49" s="31">
        <f t="shared" si="192"/>
        <v>-62923.740000000005</v>
      </c>
      <c r="DF49" s="31">
        <f t="shared" si="193"/>
        <v>-90413.199999999983</v>
      </c>
      <c r="DG49" s="31">
        <f t="shared" si="194"/>
        <v>-153098.14000000001</v>
      </c>
      <c r="DH49" s="31">
        <f t="shared" si="195"/>
        <v>-200578.8</v>
      </c>
      <c r="DI49" s="32">
        <f t="shared" si="64"/>
        <v>-3546.1</v>
      </c>
      <c r="DJ49" s="32">
        <f t="shared" si="65"/>
        <v>-4199.6099999999997</v>
      </c>
      <c r="DK49" s="32">
        <f t="shared" si="66"/>
        <v>-3297.25</v>
      </c>
      <c r="DL49" s="32">
        <f t="shared" si="67"/>
        <v>-7651.97</v>
      </c>
      <c r="DM49" s="32">
        <f t="shared" si="68"/>
        <v>-25329.200000000001</v>
      </c>
      <c r="DN49" s="32">
        <f t="shared" si="69"/>
        <v>-8034.26</v>
      </c>
      <c r="DO49" s="32">
        <f t="shared" si="70"/>
        <v>-6093.94</v>
      </c>
      <c r="DP49" s="32">
        <f t="shared" si="71"/>
        <v>-6332.69</v>
      </c>
      <c r="DQ49" s="32">
        <f t="shared" si="72"/>
        <v>-3146.19</v>
      </c>
      <c r="DR49" s="32">
        <f t="shared" si="73"/>
        <v>-4520.66</v>
      </c>
      <c r="DS49" s="32">
        <f t="shared" si="74"/>
        <v>-7654.91</v>
      </c>
      <c r="DT49" s="32">
        <f t="shared" si="75"/>
        <v>-10028.94</v>
      </c>
      <c r="DU49" s="31">
        <f t="shared" ca="1" si="76"/>
        <v>-20983.62</v>
      </c>
      <c r="DV49" s="31">
        <f t="shared" ca="1" si="77"/>
        <v>-24707.98</v>
      </c>
      <c r="DW49" s="31">
        <f t="shared" ca="1" si="78"/>
        <v>-19297.89</v>
      </c>
      <c r="DX49" s="31">
        <f t="shared" ca="1" si="79"/>
        <v>-44524.86</v>
      </c>
      <c r="DY49" s="31">
        <f t="shared" ca="1" si="80"/>
        <v>-146551.47</v>
      </c>
      <c r="DZ49" s="31">
        <f t="shared" ca="1" si="81"/>
        <v>-46212.21</v>
      </c>
      <c r="EA49" s="31">
        <f t="shared" ca="1" si="82"/>
        <v>-34826.300000000003</v>
      </c>
      <c r="EB49" s="31">
        <f t="shared" ca="1" si="83"/>
        <v>-35921.839999999997</v>
      </c>
      <c r="EC49" s="31">
        <f t="shared" ca="1" si="84"/>
        <v>-17712.97</v>
      </c>
      <c r="ED49" s="31">
        <f t="shared" ca="1" si="85"/>
        <v>-25246.86</v>
      </c>
      <c r="EE49" s="31">
        <f t="shared" ca="1" si="86"/>
        <v>-42393.34</v>
      </c>
      <c r="EF49" s="31">
        <f t="shared" ca="1" si="87"/>
        <v>-55087.519999999997</v>
      </c>
      <c r="EG49" s="32">
        <f t="shared" ca="1" si="88"/>
        <v>-95451.750000000015</v>
      </c>
      <c r="EH49" s="32">
        <f t="shared" ca="1" si="89"/>
        <v>-112899.72</v>
      </c>
      <c r="EI49" s="32">
        <f t="shared" ca="1" si="90"/>
        <v>-88540.17</v>
      </c>
      <c r="EJ49" s="32">
        <f t="shared" ca="1" si="91"/>
        <v>-205216.2</v>
      </c>
      <c r="EK49" s="32">
        <f t="shared" ca="1" si="92"/>
        <v>-678464.75</v>
      </c>
      <c r="EL49" s="32">
        <f t="shared" ca="1" si="93"/>
        <v>-214931.6</v>
      </c>
      <c r="EM49" s="32">
        <f t="shared" ca="1" si="94"/>
        <v>-162798.95000000001</v>
      </c>
      <c r="EN49" s="32">
        <f t="shared" ca="1" si="95"/>
        <v>-168908.34</v>
      </c>
      <c r="EO49" s="32">
        <f t="shared" ca="1" si="96"/>
        <v>-83782.900000000009</v>
      </c>
      <c r="EP49" s="32">
        <f t="shared" ca="1" si="97"/>
        <v>-120180.71999999999</v>
      </c>
      <c r="EQ49" s="32">
        <f t="shared" ca="1" si="98"/>
        <v>-203146.39</v>
      </c>
      <c r="ER49" s="32">
        <f t="shared" ca="1" si="99"/>
        <v>-265695.26</v>
      </c>
    </row>
    <row r="50" spans="1:148" x14ac:dyDescent="0.25">
      <c r="A50" t="s">
        <v>60</v>
      </c>
      <c r="B50" s="1" t="s">
        <v>73</v>
      </c>
      <c r="C50" t="s">
        <v>73</v>
      </c>
      <c r="D50" t="s">
        <v>225</v>
      </c>
      <c r="E50" s="51">
        <v>33167.32</v>
      </c>
      <c r="F50" s="51">
        <v>27573.6155</v>
      </c>
      <c r="G50" s="51">
        <v>26063.812000000002</v>
      </c>
      <c r="H50" s="51">
        <v>32023.383399999999</v>
      </c>
      <c r="I50" s="51">
        <v>29173.918099999999</v>
      </c>
      <c r="J50" s="51">
        <v>25086.7965</v>
      </c>
      <c r="K50" s="51">
        <v>22147.365000000002</v>
      </c>
      <c r="L50" s="51">
        <v>20922.167700000002</v>
      </c>
      <c r="M50" s="51">
        <v>27001.751199999999</v>
      </c>
      <c r="N50" s="51">
        <v>30721.495900000002</v>
      </c>
      <c r="O50" s="51">
        <v>9373.9966000000004</v>
      </c>
      <c r="P50" s="51">
        <v>31312.897000000001</v>
      </c>
      <c r="Q50" s="32">
        <v>1460792.58</v>
      </c>
      <c r="R50" s="32">
        <v>1248269.17</v>
      </c>
      <c r="S50" s="32">
        <v>817871.06</v>
      </c>
      <c r="T50" s="32">
        <v>1585028.35</v>
      </c>
      <c r="U50" s="32">
        <v>3503065.96</v>
      </c>
      <c r="V50" s="32">
        <v>1377152.88</v>
      </c>
      <c r="W50" s="32">
        <v>816760.9</v>
      </c>
      <c r="X50" s="32">
        <v>808555.99</v>
      </c>
      <c r="Y50" s="32">
        <v>764162.89</v>
      </c>
      <c r="Z50" s="32">
        <v>948665.46</v>
      </c>
      <c r="AA50" s="32">
        <v>361003.81</v>
      </c>
      <c r="AB50" s="32">
        <v>1830794.88</v>
      </c>
      <c r="AC50" s="2">
        <v>6.33</v>
      </c>
      <c r="AD50" s="2">
        <v>6.33</v>
      </c>
      <c r="AE50" s="2">
        <v>6.33</v>
      </c>
      <c r="AF50" s="2">
        <v>6.33</v>
      </c>
      <c r="AG50" s="2">
        <v>6.33</v>
      </c>
      <c r="AH50" s="2">
        <v>6.33</v>
      </c>
      <c r="AI50" s="2">
        <v>6.33</v>
      </c>
      <c r="AJ50" s="2">
        <v>6.33</v>
      </c>
      <c r="AK50" s="2">
        <v>6.33</v>
      </c>
      <c r="AL50" s="2">
        <v>6.33</v>
      </c>
      <c r="AM50" s="2">
        <v>6.33</v>
      </c>
      <c r="AN50" s="2">
        <v>6.33</v>
      </c>
      <c r="AO50" s="33">
        <v>92468.17</v>
      </c>
      <c r="AP50" s="33">
        <v>79015.44</v>
      </c>
      <c r="AQ50" s="33">
        <v>51771.24</v>
      </c>
      <c r="AR50" s="33">
        <v>100332.29</v>
      </c>
      <c r="AS50" s="33">
        <v>221744.08</v>
      </c>
      <c r="AT50" s="33">
        <v>87173.78</v>
      </c>
      <c r="AU50" s="33">
        <v>51700.959999999999</v>
      </c>
      <c r="AV50" s="33">
        <v>51181.59</v>
      </c>
      <c r="AW50" s="33">
        <v>48371.51</v>
      </c>
      <c r="AX50" s="33">
        <v>60050.52</v>
      </c>
      <c r="AY50" s="33">
        <v>22851.54</v>
      </c>
      <c r="AZ50" s="33">
        <v>115889.32</v>
      </c>
      <c r="BA50" s="31">
        <f t="shared" si="40"/>
        <v>-2191.19</v>
      </c>
      <c r="BB50" s="31">
        <f t="shared" si="41"/>
        <v>-1872.4</v>
      </c>
      <c r="BC50" s="31">
        <f t="shared" si="42"/>
        <v>-1226.81</v>
      </c>
      <c r="BD50" s="31">
        <f t="shared" si="43"/>
        <v>-1268.02</v>
      </c>
      <c r="BE50" s="31">
        <f t="shared" si="44"/>
        <v>-2802.45</v>
      </c>
      <c r="BF50" s="31">
        <f t="shared" si="45"/>
        <v>-1101.72</v>
      </c>
      <c r="BG50" s="31">
        <f t="shared" si="46"/>
        <v>3103.69</v>
      </c>
      <c r="BH50" s="31">
        <f t="shared" si="47"/>
        <v>3072.51</v>
      </c>
      <c r="BI50" s="31">
        <f t="shared" si="48"/>
        <v>2903.82</v>
      </c>
      <c r="BJ50" s="31">
        <f t="shared" si="49"/>
        <v>4553.59</v>
      </c>
      <c r="BK50" s="31">
        <f t="shared" si="50"/>
        <v>1732.82</v>
      </c>
      <c r="BL50" s="31">
        <f t="shared" si="51"/>
        <v>8787.82</v>
      </c>
      <c r="BM50" s="6">
        <v>7.0599999999999996E-2</v>
      </c>
      <c r="BN50" s="6">
        <v>7.0599999999999996E-2</v>
      </c>
      <c r="BO50" s="6">
        <v>7.0599999999999996E-2</v>
      </c>
      <c r="BP50" s="6">
        <v>7.0599999999999996E-2</v>
      </c>
      <c r="BQ50" s="6">
        <v>7.0599999999999996E-2</v>
      </c>
      <c r="BR50" s="6">
        <v>7.0599999999999996E-2</v>
      </c>
      <c r="BS50" s="6">
        <v>7.0599999999999996E-2</v>
      </c>
      <c r="BT50" s="6">
        <v>7.0599999999999996E-2</v>
      </c>
      <c r="BU50" s="6">
        <v>7.0599999999999996E-2</v>
      </c>
      <c r="BV50" s="6">
        <v>7.0599999999999996E-2</v>
      </c>
      <c r="BW50" s="6">
        <v>7.0599999999999996E-2</v>
      </c>
      <c r="BX50" s="6">
        <v>7.0599999999999996E-2</v>
      </c>
      <c r="BY50" s="31">
        <v>103131.96</v>
      </c>
      <c r="BZ50" s="31">
        <v>88127.8</v>
      </c>
      <c r="CA50" s="31">
        <v>57741.7</v>
      </c>
      <c r="CB50" s="31">
        <v>111903</v>
      </c>
      <c r="CC50" s="31">
        <v>247316.46</v>
      </c>
      <c r="CD50" s="31">
        <v>97226.99</v>
      </c>
      <c r="CE50" s="31">
        <v>57663.32</v>
      </c>
      <c r="CF50" s="31">
        <v>57084.05</v>
      </c>
      <c r="CG50" s="31">
        <v>53949.9</v>
      </c>
      <c r="CH50" s="31">
        <v>66975.78</v>
      </c>
      <c r="CI50" s="31">
        <v>25486.87</v>
      </c>
      <c r="CJ50" s="31">
        <v>129254.12</v>
      </c>
      <c r="CK50" s="32">
        <f t="shared" si="52"/>
        <v>2921.59</v>
      </c>
      <c r="CL50" s="32">
        <f t="shared" si="53"/>
        <v>2496.54</v>
      </c>
      <c r="CM50" s="32">
        <f t="shared" si="54"/>
        <v>1635.74</v>
      </c>
      <c r="CN50" s="32">
        <f t="shared" si="55"/>
        <v>3170.06</v>
      </c>
      <c r="CO50" s="32">
        <f t="shared" si="56"/>
        <v>7006.13</v>
      </c>
      <c r="CP50" s="32">
        <f t="shared" si="57"/>
        <v>2754.31</v>
      </c>
      <c r="CQ50" s="32">
        <f t="shared" si="58"/>
        <v>1633.52</v>
      </c>
      <c r="CR50" s="32">
        <f t="shared" si="59"/>
        <v>1617.11</v>
      </c>
      <c r="CS50" s="32">
        <f t="shared" si="60"/>
        <v>1528.33</v>
      </c>
      <c r="CT50" s="32">
        <f t="shared" si="61"/>
        <v>1897.33</v>
      </c>
      <c r="CU50" s="32">
        <f t="shared" si="62"/>
        <v>722.01</v>
      </c>
      <c r="CV50" s="32">
        <f t="shared" si="63"/>
        <v>3661.59</v>
      </c>
      <c r="CW50" s="31">
        <f t="shared" si="184"/>
        <v>15776.570000000005</v>
      </c>
      <c r="CX50" s="31">
        <f t="shared" si="185"/>
        <v>13481.299999999994</v>
      </c>
      <c r="CY50" s="31">
        <f t="shared" si="186"/>
        <v>8833.0099999999966</v>
      </c>
      <c r="CZ50" s="31">
        <f t="shared" si="187"/>
        <v>16008.790000000005</v>
      </c>
      <c r="DA50" s="31">
        <f t="shared" si="188"/>
        <v>35380.960000000006</v>
      </c>
      <c r="DB50" s="31">
        <f t="shared" si="189"/>
        <v>13909.240000000003</v>
      </c>
      <c r="DC50" s="31">
        <f t="shared" si="190"/>
        <v>4492.1899999999969</v>
      </c>
      <c r="DD50" s="31">
        <f t="shared" si="191"/>
        <v>4447.0600000000068</v>
      </c>
      <c r="DE50" s="31">
        <f t="shared" si="192"/>
        <v>4202.9000000000015</v>
      </c>
      <c r="DF50" s="31">
        <f t="shared" si="193"/>
        <v>4269.0000000000036</v>
      </c>
      <c r="DG50" s="31">
        <f t="shared" si="194"/>
        <v>1624.5199999999966</v>
      </c>
      <c r="DH50" s="31">
        <f t="shared" si="195"/>
        <v>8238.5699999999852</v>
      </c>
      <c r="DI50" s="32">
        <f t="shared" si="64"/>
        <v>788.83</v>
      </c>
      <c r="DJ50" s="32">
        <f t="shared" si="65"/>
        <v>674.07</v>
      </c>
      <c r="DK50" s="32">
        <f t="shared" si="66"/>
        <v>441.65</v>
      </c>
      <c r="DL50" s="32">
        <f t="shared" si="67"/>
        <v>800.44</v>
      </c>
      <c r="DM50" s="32">
        <f t="shared" si="68"/>
        <v>1769.05</v>
      </c>
      <c r="DN50" s="32">
        <f t="shared" si="69"/>
        <v>695.46</v>
      </c>
      <c r="DO50" s="32">
        <f t="shared" si="70"/>
        <v>224.61</v>
      </c>
      <c r="DP50" s="32">
        <f t="shared" si="71"/>
        <v>222.35</v>
      </c>
      <c r="DQ50" s="32">
        <f t="shared" si="72"/>
        <v>210.15</v>
      </c>
      <c r="DR50" s="32">
        <f t="shared" si="73"/>
        <v>213.45</v>
      </c>
      <c r="DS50" s="32">
        <f t="shared" si="74"/>
        <v>81.23</v>
      </c>
      <c r="DT50" s="32">
        <f t="shared" si="75"/>
        <v>411.93</v>
      </c>
      <c r="DU50" s="31">
        <f t="shared" ca="1" si="76"/>
        <v>4667.8</v>
      </c>
      <c r="DV50" s="31">
        <f t="shared" ca="1" si="77"/>
        <v>3965.8</v>
      </c>
      <c r="DW50" s="31">
        <f t="shared" ca="1" si="78"/>
        <v>2584.86</v>
      </c>
      <c r="DX50" s="31">
        <f t="shared" ca="1" si="79"/>
        <v>4657.55</v>
      </c>
      <c r="DY50" s="31">
        <f t="shared" ca="1" si="80"/>
        <v>10235.48</v>
      </c>
      <c r="DZ50" s="31">
        <f t="shared" ca="1" si="81"/>
        <v>4000.23</v>
      </c>
      <c r="EA50" s="31">
        <f t="shared" ca="1" si="82"/>
        <v>1283.6199999999999</v>
      </c>
      <c r="EB50" s="31">
        <f t="shared" ca="1" si="83"/>
        <v>1261.29</v>
      </c>
      <c r="EC50" s="31">
        <f t="shared" ca="1" si="84"/>
        <v>1183.1099999999999</v>
      </c>
      <c r="ED50" s="31">
        <f t="shared" ca="1" si="85"/>
        <v>1192.07</v>
      </c>
      <c r="EE50" s="31">
        <f t="shared" ca="1" si="86"/>
        <v>449.83</v>
      </c>
      <c r="EF50" s="31">
        <f t="shared" ca="1" si="87"/>
        <v>2262.66</v>
      </c>
      <c r="EG50" s="32">
        <f t="shared" ca="1" si="88"/>
        <v>21233.200000000004</v>
      </c>
      <c r="EH50" s="32">
        <f t="shared" ca="1" si="89"/>
        <v>18121.169999999995</v>
      </c>
      <c r="EI50" s="32">
        <f t="shared" ca="1" si="90"/>
        <v>11859.519999999997</v>
      </c>
      <c r="EJ50" s="32">
        <f t="shared" ca="1" si="91"/>
        <v>21466.780000000002</v>
      </c>
      <c r="EK50" s="32">
        <f t="shared" ca="1" si="92"/>
        <v>47385.490000000005</v>
      </c>
      <c r="EL50" s="32">
        <f t="shared" ca="1" si="93"/>
        <v>18604.930000000004</v>
      </c>
      <c r="EM50" s="32">
        <f t="shared" ca="1" si="94"/>
        <v>6000.4199999999964</v>
      </c>
      <c r="EN50" s="32">
        <f t="shared" ca="1" si="95"/>
        <v>5930.7000000000071</v>
      </c>
      <c r="EO50" s="32">
        <f t="shared" ca="1" si="96"/>
        <v>5596.1600000000008</v>
      </c>
      <c r="EP50" s="32">
        <f t="shared" ca="1" si="97"/>
        <v>5674.5200000000032</v>
      </c>
      <c r="EQ50" s="32">
        <f t="shared" ca="1" si="98"/>
        <v>2155.5799999999967</v>
      </c>
      <c r="ER50" s="32">
        <f t="shared" ca="1" si="99"/>
        <v>10913.159999999985</v>
      </c>
    </row>
    <row r="51" spans="1:148" x14ac:dyDescent="0.25">
      <c r="A51" t="s">
        <v>450</v>
      </c>
      <c r="B51" s="1" t="s">
        <v>74</v>
      </c>
      <c r="C51" t="s">
        <v>293</v>
      </c>
      <c r="D51" t="s">
        <v>294</v>
      </c>
      <c r="E51" s="51">
        <v>26332</v>
      </c>
      <c r="F51" s="51">
        <v>20456</v>
      </c>
      <c r="G51" s="51">
        <v>19502</v>
      </c>
      <c r="H51" s="51">
        <v>27726</v>
      </c>
      <c r="I51" s="51">
        <v>11948</v>
      </c>
      <c r="J51" s="51">
        <v>170</v>
      </c>
      <c r="K51" s="51">
        <v>1204</v>
      </c>
      <c r="L51" s="51">
        <v>50</v>
      </c>
      <c r="M51" s="51">
        <v>5489</v>
      </c>
      <c r="N51" s="51">
        <v>19702</v>
      </c>
      <c r="O51" s="51">
        <v>34072</v>
      </c>
      <c r="P51" s="51">
        <v>51196</v>
      </c>
      <c r="Q51" s="32">
        <v>1395869.01</v>
      </c>
      <c r="R51" s="32">
        <v>1003188.84</v>
      </c>
      <c r="S51" s="32">
        <v>897473.43</v>
      </c>
      <c r="T51" s="32">
        <v>1450734</v>
      </c>
      <c r="U51" s="32">
        <v>591290.82999999996</v>
      </c>
      <c r="V51" s="32">
        <v>10656.1</v>
      </c>
      <c r="W51" s="32">
        <v>54320.87</v>
      </c>
      <c r="X51" s="32">
        <v>3153</v>
      </c>
      <c r="Y51" s="32">
        <v>184857.63</v>
      </c>
      <c r="Z51" s="32">
        <v>735327.52</v>
      </c>
      <c r="AA51" s="32">
        <v>1316804.3</v>
      </c>
      <c r="AB51" s="32">
        <v>1791004.88</v>
      </c>
      <c r="AC51" s="2">
        <v>1.0900000000000001</v>
      </c>
      <c r="AD51" s="2">
        <v>1.0900000000000001</v>
      </c>
      <c r="AE51" s="2">
        <v>1.0900000000000001</v>
      </c>
      <c r="AF51" s="2">
        <v>1.0900000000000001</v>
      </c>
      <c r="AG51" s="2">
        <v>1.0900000000000001</v>
      </c>
      <c r="AH51" s="2">
        <v>1.0900000000000001</v>
      </c>
      <c r="AI51" s="2">
        <v>1.0900000000000001</v>
      </c>
      <c r="AJ51" s="2">
        <v>1.0900000000000001</v>
      </c>
      <c r="AK51" s="2">
        <v>1.0900000000000001</v>
      </c>
      <c r="AL51" s="2">
        <v>1.0900000000000001</v>
      </c>
      <c r="AM51" s="2">
        <v>1.0900000000000001</v>
      </c>
      <c r="AN51" s="2">
        <v>1.0900000000000001</v>
      </c>
      <c r="AO51" s="33">
        <v>15214.97</v>
      </c>
      <c r="AP51" s="33">
        <v>10934.76</v>
      </c>
      <c r="AQ51" s="33">
        <v>9782.4599999999991</v>
      </c>
      <c r="AR51" s="33">
        <v>15813</v>
      </c>
      <c r="AS51" s="33">
        <v>6445.07</v>
      </c>
      <c r="AT51" s="33">
        <v>116.15</v>
      </c>
      <c r="AU51" s="33">
        <v>592.1</v>
      </c>
      <c r="AV51" s="33">
        <v>34.369999999999997</v>
      </c>
      <c r="AW51" s="33">
        <v>2014.95</v>
      </c>
      <c r="AX51" s="33">
        <v>8015.07</v>
      </c>
      <c r="AY51" s="33">
        <v>14353.17</v>
      </c>
      <c r="AZ51" s="33">
        <v>19521.95</v>
      </c>
      <c r="BA51" s="31">
        <f t="shared" si="40"/>
        <v>-2093.8000000000002</v>
      </c>
      <c r="BB51" s="31">
        <f t="shared" si="41"/>
        <v>-1504.78</v>
      </c>
      <c r="BC51" s="31">
        <f t="shared" si="42"/>
        <v>-1346.21</v>
      </c>
      <c r="BD51" s="31">
        <f t="shared" si="43"/>
        <v>-1160.5899999999999</v>
      </c>
      <c r="BE51" s="31">
        <f t="shared" si="44"/>
        <v>-473.03</v>
      </c>
      <c r="BF51" s="31">
        <f t="shared" si="45"/>
        <v>-8.52</v>
      </c>
      <c r="BG51" s="31">
        <f t="shared" si="46"/>
        <v>206.42</v>
      </c>
      <c r="BH51" s="31">
        <f t="shared" si="47"/>
        <v>11.98</v>
      </c>
      <c r="BI51" s="31">
        <f t="shared" si="48"/>
        <v>702.46</v>
      </c>
      <c r="BJ51" s="31">
        <f t="shared" si="49"/>
        <v>3529.57</v>
      </c>
      <c r="BK51" s="31">
        <f t="shared" si="50"/>
        <v>6320.66</v>
      </c>
      <c r="BL51" s="31">
        <f t="shared" si="51"/>
        <v>8596.82</v>
      </c>
      <c r="BM51" s="6">
        <v>-1.4200000000000001E-2</v>
      </c>
      <c r="BN51" s="6">
        <v>-1.4200000000000001E-2</v>
      </c>
      <c r="BO51" s="6">
        <v>-1.4200000000000001E-2</v>
      </c>
      <c r="BP51" s="6">
        <v>-1.4200000000000001E-2</v>
      </c>
      <c r="BQ51" s="6">
        <v>-1.4200000000000001E-2</v>
      </c>
      <c r="BR51" s="6">
        <v>-1.4200000000000001E-2</v>
      </c>
      <c r="BS51" s="6">
        <v>-1.4200000000000001E-2</v>
      </c>
      <c r="BT51" s="6">
        <v>-1.4200000000000001E-2</v>
      </c>
      <c r="BU51" s="6">
        <v>-1.4200000000000001E-2</v>
      </c>
      <c r="BV51" s="6">
        <v>-1.4200000000000001E-2</v>
      </c>
      <c r="BW51" s="6">
        <v>-1.4200000000000001E-2</v>
      </c>
      <c r="BX51" s="6">
        <v>-1.4200000000000001E-2</v>
      </c>
      <c r="BY51" s="31">
        <v>-19821.34</v>
      </c>
      <c r="BZ51" s="31">
        <v>-14245.28</v>
      </c>
      <c r="CA51" s="31">
        <v>-12744.12</v>
      </c>
      <c r="CB51" s="31">
        <v>-20600.419999999998</v>
      </c>
      <c r="CC51" s="31">
        <v>-8396.33</v>
      </c>
      <c r="CD51" s="31">
        <v>-151.32</v>
      </c>
      <c r="CE51" s="31">
        <v>-771.36</v>
      </c>
      <c r="CF51" s="31">
        <v>-44.77</v>
      </c>
      <c r="CG51" s="31">
        <v>-2624.98</v>
      </c>
      <c r="CH51" s="31">
        <v>-10441.65</v>
      </c>
      <c r="CI51" s="31">
        <v>-18698.62</v>
      </c>
      <c r="CJ51" s="31">
        <v>-25432.27</v>
      </c>
      <c r="CK51" s="32">
        <f t="shared" si="52"/>
        <v>2791.74</v>
      </c>
      <c r="CL51" s="32">
        <f t="shared" si="53"/>
        <v>2006.38</v>
      </c>
      <c r="CM51" s="32">
        <f t="shared" si="54"/>
        <v>1794.95</v>
      </c>
      <c r="CN51" s="32">
        <f t="shared" si="55"/>
        <v>2901.47</v>
      </c>
      <c r="CO51" s="32">
        <f t="shared" si="56"/>
        <v>1182.58</v>
      </c>
      <c r="CP51" s="32">
        <f t="shared" si="57"/>
        <v>21.31</v>
      </c>
      <c r="CQ51" s="32">
        <f t="shared" si="58"/>
        <v>108.64</v>
      </c>
      <c r="CR51" s="32">
        <f t="shared" si="59"/>
        <v>6.31</v>
      </c>
      <c r="CS51" s="32">
        <f t="shared" si="60"/>
        <v>369.72</v>
      </c>
      <c r="CT51" s="32">
        <f t="shared" si="61"/>
        <v>1470.66</v>
      </c>
      <c r="CU51" s="32">
        <f t="shared" si="62"/>
        <v>2633.61</v>
      </c>
      <c r="CV51" s="32">
        <f t="shared" si="63"/>
        <v>3582.01</v>
      </c>
      <c r="CW51" s="31">
        <f t="shared" si="184"/>
        <v>-30150.77</v>
      </c>
      <c r="CX51" s="31">
        <f t="shared" si="185"/>
        <v>-21668.880000000005</v>
      </c>
      <c r="CY51" s="31">
        <f t="shared" si="186"/>
        <v>-19385.419999999998</v>
      </c>
      <c r="CZ51" s="31">
        <f t="shared" si="187"/>
        <v>-32351.359999999997</v>
      </c>
      <c r="DA51" s="31">
        <f t="shared" si="188"/>
        <v>-13185.789999999999</v>
      </c>
      <c r="DB51" s="31">
        <f t="shared" si="189"/>
        <v>-237.64</v>
      </c>
      <c r="DC51" s="31">
        <f t="shared" si="190"/>
        <v>-1461.2400000000002</v>
      </c>
      <c r="DD51" s="31">
        <f t="shared" si="191"/>
        <v>-84.81</v>
      </c>
      <c r="DE51" s="31">
        <f t="shared" si="192"/>
        <v>-4972.67</v>
      </c>
      <c r="DF51" s="31">
        <f t="shared" si="193"/>
        <v>-20515.629999999997</v>
      </c>
      <c r="DG51" s="31">
        <f t="shared" si="194"/>
        <v>-36738.839999999997</v>
      </c>
      <c r="DH51" s="31">
        <f t="shared" si="195"/>
        <v>-49969.030000000006</v>
      </c>
      <c r="DI51" s="32">
        <f t="shared" si="64"/>
        <v>-1507.54</v>
      </c>
      <c r="DJ51" s="32">
        <f t="shared" si="65"/>
        <v>-1083.44</v>
      </c>
      <c r="DK51" s="32">
        <f t="shared" si="66"/>
        <v>-969.27</v>
      </c>
      <c r="DL51" s="32">
        <f t="shared" si="67"/>
        <v>-1617.57</v>
      </c>
      <c r="DM51" s="32">
        <f t="shared" si="68"/>
        <v>-659.29</v>
      </c>
      <c r="DN51" s="32">
        <f t="shared" si="69"/>
        <v>-11.88</v>
      </c>
      <c r="DO51" s="32">
        <f t="shared" si="70"/>
        <v>-73.06</v>
      </c>
      <c r="DP51" s="32">
        <f t="shared" si="71"/>
        <v>-4.24</v>
      </c>
      <c r="DQ51" s="32">
        <f t="shared" si="72"/>
        <v>-248.63</v>
      </c>
      <c r="DR51" s="32">
        <f t="shared" si="73"/>
        <v>-1025.78</v>
      </c>
      <c r="DS51" s="32">
        <f t="shared" si="74"/>
        <v>-1836.94</v>
      </c>
      <c r="DT51" s="32">
        <f t="shared" si="75"/>
        <v>-2498.4499999999998</v>
      </c>
      <c r="DU51" s="31">
        <f t="shared" ca="1" si="76"/>
        <v>-8920.67</v>
      </c>
      <c r="DV51" s="31">
        <f t="shared" ca="1" si="77"/>
        <v>-6374.34</v>
      </c>
      <c r="DW51" s="31">
        <f t="shared" ca="1" si="78"/>
        <v>-5672.87</v>
      </c>
      <c r="DX51" s="31">
        <f t="shared" ca="1" si="79"/>
        <v>-9412.2199999999993</v>
      </c>
      <c r="DY51" s="31">
        <f t="shared" ca="1" si="80"/>
        <v>-3814.56</v>
      </c>
      <c r="DZ51" s="31">
        <f t="shared" ca="1" si="81"/>
        <v>-68.34</v>
      </c>
      <c r="EA51" s="31">
        <f t="shared" ca="1" si="82"/>
        <v>-417.54</v>
      </c>
      <c r="EB51" s="31">
        <f t="shared" ca="1" si="83"/>
        <v>-24.05</v>
      </c>
      <c r="EC51" s="31">
        <f t="shared" ca="1" si="84"/>
        <v>-1399.8</v>
      </c>
      <c r="ED51" s="31">
        <f t="shared" ca="1" si="85"/>
        <v>-5728.76</v>
      </c>
      <c r="EE51" s="31">
        <f t="shared" ca="1" si="86"/>
        <v>-10173.1</v>
      </c>
      <c r="EF51" s="31">
        <f t="shared" ca="1" si="87"/>
        <v>-13723.63</v>
      </c>
      <c r="EG51" s="32">
        <f t="shared" ca="1" si="88"/>
        <v>-40578.980000000003</v>
      </c>
      <c r="EH51" s="32">
        <f t="shared" ca="1" si="89"/>
        <v>-29126.660000000003</v>
      </c>
      <c r="EI51" s="32">
        <f t="shared" ca="1" si="90"/>
        <v>-26027.559999999998</v>
      </c>
      <c r="EJ51" s="32">
        <f t="shared" ca="1" si="91"/>
        <v>-43381.15</v>
      </c>
      <c r="EK51" s="32">
        <f t="shared" ca="1" si="92"/>
        <v>-17659.64</v>
      </c>
      <c r="EL51" s="32">
        <f t="shared" ca="1" si="93"/>
        <v>-317.86</v>
      </c>
      <c r="EM51" s="32">
        <f t="shared" ca="1" si="94"/>
        <v>-1951.8400000000001</v>
      </c>
      <c r="EN51" s="32">
        <f t="shared" ca="1" si="95"/>
        <v>-113.1</v>
      </c>
      <c r="EO51" s="32">
        <f t="shared" ca="1" si="96"/>
        <v>-6621.1</v>
      </c>
      <c r="EP51" s="32">
        <f t="shared" ca="1" si="97"/>
        <v>-27270.17</v>
      </c>
      <c r="EQ51" s="32">
        <f t="shared" ca="1" si="98"/>
        <v>-48748.88</v>
      </c>
      <c r="ER51" s="32">
        <f t="shared" ca="1" si="99"/>
        <v>-66191.11</v>
      </c>
    </row>
    <row r="52" spans="1:148" x14ac:dyDescent="0.25">
      <c r="A52" t="s">
        <v>450</v>
      </c>
      <c r="B52" s="1" t="s">
        <v>76</v>
      </c>
      <c r="C52" t="s">
        <v>299</v>
      </c>
      <c r="D52" t="s">
        <v>300</v>
      </c>
      <c r="E52" s="51">
        <v>249</v>
      </c>
      <c r="F52" s="51">
        <v>4402</v>
      </c>
      <c r="G52" s="51">
        <v>410</v>
      </c>
      <c r="I52" s="51">
        <v>99</v>
      </c>
      <c r="J52" s="51">
        <v>413</v>
      </c>
      <c r="M52" s="51">
        <v>200</v>
      </c>
      <c r="N52" s="51">
        <v>2239</v>
      </c>
      <c r="O52" s="51">
        <v>40</v>
      </c>
      <c r="P52" s="51">
        <v>613</v>
      </c>
      <c r="Q52" s="32">
        <v>14018.25</v>
      </c>
      <c r="R52" s="32">
        <v>183095.39</v>
      </c>
      <c r="S52" s="32">
        <v>27183.22</v>
      </c>
      <c r="T52" s="32"/>
      <c r="U52" s="32">
        <v>3866.74</v>
      </c>
      <c r="V52" s="32">
        <v>32363</v>
      </c>
      <c r="W52" s="32"/>
      <c r="X52" s="32"/>
      <c r="Y52" s="32">
        <v>7073.37</v>
      </c>
      <c r="Z52" s="32">
        <v>91295.360000000001</v>
      </c>
      <c r="AA52" s="32">
        <v>3040.48</v>
      </c>
      <c r="AB52" s="32">
        <v>23562.81</v>
      </c>
      <c r="AC52" s="2">
        <v>4.28</v>
      </c>
      <c r="AD52" s="2">
        <v>4.28</v>
      </c>
      <c r="AE52" s="2">
        <v>4.28</v>
      </c>
      <c r="AG52" s="2">
        <v>4.28</v>
      </c>
      <c r="AH52" s="2">
        <v>4.28</v>
      </c>
      <c r="AK52" s="2">
        <v>4.28</v>
      </c>
      <c r="AL52" s="2">
        <v>4.28</v>
      </c>
      <c r="AM52" s="2">
        <v>4.28</v>
      </c>
      <c r="AN52" s="2">
        <v>4.28</v>
      </c>
      <c r="AO52" s="33">
        <v>599.98</v>
      </c>
      <c r="AP52" s="33">
        <v>7836.48</v>
      </c>
      <c r="AQ52" s="33">
        <v>1163.44</v>
      </c>
      <c r="AR52" s="33"/>
      <c r="AS52" s="33">
        <v>165.5</v>
      </c>
      <c r="AT52" s="33">
        <v>1385.14</v>
      </c>
      <c r="AU52" s="33"/>
      <c r="AV52" s="33"/>
      <c r="AW52" s="33">
        <v>302.74</v>
      </c>
      <c r="AX52" s="33">
        <v>3907.44</v>
      </c>
      <c r="AY52" s="33">
        <v>130.13</v>
      </c>
      <c r="AZ52" s="33">
        <v>1008.49</v>
      </c>
      <c r="BA52" s="31">
        <f t="shared" si="40"/>
        <v>-21.03</v>
      </c>
      <c r="BB52" s="31">
        <f t="shared" si="41"/>
        <v>-274.64</v>
      </c>
      <c r="BC52" s="31">
        <f t="shared" si="42"/>
        <v>-40.770000000000003</v>
      </c>
      <c r="BD52" s="31">
        <f t="shared" si="43"/>
        <v>0</v>
      </c>
      <c r="BE52" s="31">
        <f t="shared" si="44"/>
        <v>-3.09</v>
      </c>
      <c r="BF52" s="31">
        <f t="shared" si="45"/>
        <v>-25.89</v>
      </c>
      <c r="BG52" s="31">
        <f t="shared" si="46"/>
        <v>0</v>
      </c>
      <c r="BH52" s="31">
        <f t="shared" si="47"/>
        <v>0</v>
      </c>
      <c r="BI52" s="31">
        <f t="shared" si="48"/>
        <v>26.88</v>
      </c>
      <c r="BJ52" s="31">
        <f t="shared" si="49"/>
        <v>438.22</v>
      </c>
      <c r="BK52" s="31">
        <f t="shared" si="50"/>
        <v>14.59</v>
      </c>
      <c r="BL52" s="31">
        <f t="shared" si="51"/>
        <v>113.1</v>
      </c>
      <c r="BM52" s="6">
        <v>4.3E-3</v>
      </c>
      <c r="BN52" s="6">
        <v>4.3E-3</v>
      </c>
      <c r="BO52" s="6">
        <v>4.3E-3</v>
      </c>
      <c r="BP52" s="6">
        <v>4.3E-3</v>
      </c>
      <c r="BQ52" s="6">
        <v>4.3E-3</v>
      </c>
      <c r="BR52" s="6">
        <v>4.3E-3</v>
      </c>
      <c r="BS52" s="6">
        <v>4.3E-3</v>
      </c>
      <c r="BT52" s="6">
        <v>4.3E-3</v>
      </c>
      <c r="BU52" s="6">
        <v>4.3E-3</v>
      </c>
      <c r="BV52" s="6">
        <v>4.3E-3</v>
      </c>
      <c r="BW52" s="6">
        <v>4.3E-3</v>
      </c>
      <c r="BX52" s="6">
        <v>4.3E-3</v>
      </c>
      <c r="BY52" s="31">
        <v>60.28</v>
      </c>
      <c r="BZ52" s="31">
        <v>787.31</v>
      </c>
      <c r="CA52" s="31">
        <v>116.89</v>
      </c>
      <c r="CB52" s="31">
        <v>0</v>
      </c>
      <c r="CC52" s="31">
        <v>16.63</v>
      </c>
      <c r="CD52" s="31">
        <v>139.16</v>
      </c>
      <c r="CE52" s="31">
        <v>0</v>
      </c>
      <c r="CF52" s="31">
        <v>0</v>
      </c>
      <c r="CG52" s="31">
        <v>30.42</v>
      </c>
      <c r="CH52" s="31">
        <v>392.57</v>
      </c>
      <c r="CI52" s="31">
        <v>13.07</v>
      </c>
      <c r="CJ52" s="31">
        <v>101.32</v>
      </c>
      <c r="CK52" s="32">
        <f t="shared" si="52"/>
        <v>28.04</v>
      </c>
      <c r="CL52" s="32">
        <f t="shared" si="53"/>
        <v>366.19</v>
      </c>
      <c r="CM52" s="32">
        <f t="shared" si="54"/>
        <v>54.37</v>
      </c>
      <c r="CN52" s="32">
        <f t="shared" si="55"/>
        <v>0</v>
      </c>
      <c r="CO52" s="32">
        <f t="shared" si="56"/>
        <v>7.73</v>
      </c>
      <c r="CP52" s="32">
        <f t="shared" si="57"/>
        <v>64.73</v>
      </c>
      <c r="CQ52" s="32">
        <f t="shared" si="58"/>
        <v>0</v>
      </c>
      <c r="CR52" s="32">
        <f t="shared" si="59"/>
        <v>0</v>
      </c>
      <c r="CS52" s="32">
        <f t="shared" si="60"/>
        <v>14.15</v>
      </c>
      <c r="CT52" s="32">
        <f t="shared" si="61"/>
        <v>182.59</v>
      </c>
      <c r="CU52" s="32">
        <f t="shared" si="62"/>
        <v>6.08</v>
      </c>
      <c r="CV52" s="32">
        <f t="shared" si="63"/>
        <v>47.13</v>
      </c>
      <c r="CW52" s="31">
        <f t="shared" si="184"/>
        <v>-490.63</v>
      </c>
      <c r="CX52" s="31">
        <f t="shared" si="185"/>
        <v>-6408.3399999999992</v>
      </c>
      <c r="CY52" s="31">
        <f t="shared" si="186"/>
        <v>-951.41000000000008</v>
      </c>
      <c r="CZ52" s="31">
        <f t="shared" si="187"/>
        <v>0</v>
      </c>
      <c r="DA52" s="31">
        <f t="shared" si="188"/>
        <v>-138.04999999999998</v>
      </c>
      <c r="DB52" s="31">
        <f t="shared" si="189"/>
        <v>-1155.3599999999999</v>
      </c>
      <c r="DC52" s="31">
        <f t="shared" si="190"/>
        <v>0</v>
      </c>
      <c r="DD52" s="31">
        <f t="shared" si="191"/>
        <v>0</v>
      </c>
      <c r="DE52" s="31">
        <f t="shared" si="192"/>
        <v>-285.05</v>
      </c>
      <c r="DF52" s="31">
        <f t="shared" si="193"/>
        <v>-3770.5</v>
      </c>
      <c r="DG52" s="31">
        <f t="shared" si="194"/>
        <v>-125.57</v>
      </c>
      <c r="DH52" s="31">
        <f t="shared" si="195"/>
        <v>-973.14</v>
      </c>
      <c r="DI52" s="32">
        <f t="shared" si="64"/>
        <v>-24.53</v>
      </c>
      <c r="DJ52" s="32">
        <f t="shared" si="65"/>
        <v>-320.42</v>
      </c>
      <c r="DK52" s="32">
        <f t="shared" si="66"/>
        <v>-47.57</v>
      </c>
      <c r="DL52" s="32">
        <f t="shared" si="67"/>
        <v>0</v>
      </c>
      <c r="DM52" s="32">
        <f t="shared" si="68"/>
        <v>-6.9</v>
      </c>
      <c r="DN52" s="32">
        <f t="shared" si="69"/>
        <v>-57.77</v>
      </c>
      <c r="DO52" s="32">
        <f t="shared" si="70"/>
        <v>0</v>
      </c>
      <c r="DP52" s="32">
        <f t="shared" si="71"/>
        <v>0</v>
      </c>
      <c r="DQ52" s="32">
        <f t="shared" si="72"/>
        <v>-14.25</v>
      </c>
      <c r="DR52" s="32">
        <f t="shared" si="73"/>
        <v>-188.53</v>
      </c>
      <c r="DS52" s="32">
        <f t="shared" si="74"/>
        <v>-6.28</v>
      </c>
      <c r="DT52" s="32">
        <f t="shared" si="75"/>
        <v>-48.66</v>
      </c>
      <c r="DU52" s="31">
        <f t="shared" ca="1" si="76"/>
        <v>-145.16</v>
      </c>
      <c r="DV52" s="31">
        <f t="shared" ca="1" si="77"/>
        <v>-1885.14</v>
      </c>
      <c r="DW52" s="31">
        <f t="shared" ca="1" si="78"/>
        <v>-278.42</v>
      </c>
      <c r="DX52" s="31">
        <f t="shared" ca="1" si="79"/>
        <v>0</v>
      </c>
      <c r="DY52" s="31">
        <f t="shared" ca="1" si="80"/>
        <v>-39.94</v>
      </c>
      <c r="DZ52" s="31">
        <f t="shared" ca="1" si="81"/>
        <v>-332.28</v>
      </c>
      <c r="EA52" s="31">
        <f t="shared" ca="1" si="82"/>
        <v>0</v>
      </c>
      <c r="EB52" s="31">
        <f t="shared" ca="1" si="83"/>
        <v>0</v>
      </c>
      <c r="EC52" s="31">
        <f t="shared" ca="1" si="84"/>
        <v>-80.239999999999995</v>
      </c>
      <c r="ED52" s="31">
        <f t="shared" ca="1" si="85"/>
        <v>-1052.8699999999999</v>
      </c>
      <c r="EE52" s="31">
        <f t="shared" ca="1" si="86"/>
        <v>-34.770000000000003</v>
      </c>
      <c r="EF52" s="31">
        <f t="shared" ca="1" si="87"/>
        <v>-267.27</v>
      </c>
      <c r="EG52" s="32">
        <f t="shared" ca="1" si="88"/>
        <v>-660.31999999999994</v>
      </c>
      <c r="EH52" s="32">
        <f t="shared" ca="1" si="89"/>
        <v>-8613.9</v>
      </c>
      <c r="EI52" s="32">
        <f t="shared" ca="1" si="90"/>
        <v>-1277.4000000000001</v>
      </c>
      <c r="EJ52" s="32">
        <f t="shared" ca="1" si="91"/>
        <v>0</v>
      </c>
      <c r="EK52" s="32">
        <f t="shared" ca="1" si="92"/>
        <v>-184.89</v>
      </c>
      <c r="EL52" s="32">
        <f t="shared" ca="1" si="93"/>
        <v>-1545.4099999999999</v>
      </c>
      <c r="EM52" s="32">
        <f t="shared" ca="1" si="94"/>
        <v>0</v>
      </c>
      <c r="EN52" s="32">
        <f t="shared" ca="1" si="95"/>
        <v>0</v>
      </c>
      <c r="EO52" s="32">
        <f t="shared" ca="1" si="96"/>
        <v>-379.54</v>
      </c>
      <c r="EP52" s="32">
        <f t="shared" ca="1" si="97"/>
        <v>-5011.8999999999996</v>
      </c>
      <c r="EQ52" s="32">
        <f t="shared" ca="1" si="98"/>
        <v>-166.62</v>
      </c>
      <c r="ER52" s="32">
        <f t="shared" ca="1" si="99"/>
        <v>-1289.07</v>
      </c>
    </row>
    <row r="53" spans="1:148" x14ac:dyDescent="0.25">
      <c r="A53" t="s">
        <v>451</v>
      </c>
      <c r="B53" s="1" t="s">
        <v>66</v>
      </c>
      <c r="C53" t="s">
        <v>293</v>
      </c>
      <c r="D53" t="s">
        <v>294</v>
      </c>
      <c r="E53" s="51">
        <v>450</v>
      </c>
      <c r="F53" s="51">
        <v>200</v>
      </c>
      <c r="G53" s="51">
        <v>50</v>
      </c>
      <c r="H53" s="51">
        <v>1122</v>
      </c>
      <c r="K53" s="51">
        <v>2461</v>
      </c>
      <c r="L53" s="51">
        <v>289</v>
      </c>
      <c r="M53" s="51">
        <v>1040</v>
      </c>
      <c r="N53" s="51">
        <v>340</v>
      </c>
      <c r="P53" s="51">
        <v>181</v>
      </c>
      <c r="Q53" s="32">
        <v>24202</v>
      </c>
      <c r="R53" s="32">
        <v>9908.25</v>
      </c>
      <c r="S53" s="32">
        <v>1896.5</v>
      </c>
      <c r="T53" s="32">
        <v>49253.22</v>
      </c>
      <c r="U53" s="32"/>
      <c r="V53" s="32"/>
      <c r="W53" s="32">
        <v>118375.85</v>
      </c>
      <c r="X53" s="32">
        <v>13210.45</v>
      </c>
      <c r="Y53" s="32">
        <v>37315</v>
      </c>
      <c r="Z53" s="32">
        <v>16082.65</v>
      </c>
      <c r="AA53" s="32"/>
      <c r="AB53" s="32">
        <v>13957.45</v>
      </c>
      <c r="AC53" s="2">
        <v>1.0900000000000001</v>
      </c>
      <c r="AD53" s="2">
        <v>1.0900000000000001</v>
      </c>
      <c r="AE53" s="2">
        <v>1.0900000000000001</v>
      </c>
      <c r="AF53" s="2">
        <v>1.0900000000000001</v>
      </c>
      <c r="AI53" s="2">
        <v>1.0900000000000001</v>
      </c>
      <c r="AJ53" s="2">
        <v>1.0900000000000001</v>
      </c>
      <c r="AK53" s="2">
        <v>1.0900000000000001</v>
      </c>
      <c r="AL53" s="2">
        <v>1.0900000000000001</v>
      </c>
      <c r="AN53" s="2">
        <v>1.0900000000000001</v>
      </c>
      <c r="AO53" s="33">
        <v>263.8</v>
      </c>
      <c r="AP53" s="33">
        <v>108</v>
      </c>
      <c r="AQ53" s="33">
        <v>20.67</v>
      </c>
      <c r="AR53" s="33">
        <v>536.86</v>
      </c>
      <c r="AS53" s="33"/>
      <c r="AT53" s="33"/>
      <c r="AU53" s="33">
        <v>1290.3</v>
      </c>
      <c r="AV53" s="33">
        <v>143.99</v>
      </c>
      <c r="AW53" s="33">
        <v>406.73</v>
      </c>
      <c r="AX53" s="33">
        <v>175.3</v>
      </c>
      <c r="AY53" s="33"/>
      <c r="AZ53" s="33">
        <v>152.13999999999999</v>
      </c>
      <c r="BA53" s="31">
        <f t="shared" si="40"/>
        <v>-36.299999999999997</v>
      </c>
      <c r="BB53" s="31">
        <f t="shared" si="41"/>
        <v>-14.86</v>
      </c>
      <c r="BC53" s="31">
        <f t="shared" si="42"/>
        <v>-2.84</v>
      </c>
      <c r="BD53" s="31">
        <f t="shared" si="43"/>
        <v>-39.4</v>
      </c>
      <c r="BE53" s="31">
        <f t="shared" si="44"/>
        <v>0</v>
      </c>
      <c r="BF53" s="31">
        <f t="shared" si="45"/>
        <v>0</v>
      </c>
      <c r="BG53" s="31">
        <f t="shared" si="46"/>
        <v>449.83</v>
      </c>
      <c r="BH53" s="31">
        <f t="shared" si="47"/>
        <v>50.2</v>
      </c>
      <c r="BI53" s="31">
        <f t="shared" si="48"/>
        <v>141.80000000000001</v>
      </c>
      <c r="BJ53" s="31">
        <f t="shared" si="49"/>
        <v>77.2</v>
      </c>
      <c r="BK53" s="31">
        <f t="shared" si="50"/>
        <v>0</v>
      </c>
      <c r="BL53" s="31">
        <f t="shared" si="51"/>
        <v>67</v>
      </c>
      <c r="BM53" s="6">
        <v>-1.4200000000000001E-2</v>
      </c>
      <c r="BN53" s="6">
        <v>-1.4200000000000001E-2</v>
      </c>
      <c r="BO53" s="6">
        <v>-1.4200000000000001E-2</v>
      </c>
      <c r="BP53" s="6">
        <v>-1.4200000000000001E-2</v>
      </c>
      <c r="BQ53" s="6">
        <v>-1.4200000000000001E-2</v>
      </c>
      <c r="BR53" s="6">
        <v>-1.4200000000000001E-2</v>
      </c>
      <c r="BS53" s="6">
        <v>-1.4200000000000001E-2</v>
      </c>
      <c r="BT53" s="6">
        <v>-1.4200000000000001E-2</v>
      </c>
      <c r="BU53" s="6">
        <v>-1.4200000000000001E-2</v>
      </c>
      <c r="BV53" s="6">
        <v>-1.4200000000000001E-2</v>
      </c>
      <c r="BW53" s="6">
        <v>-1.4200000000000001E-2</v>
      </c>
      <c r="BX53" s="6">
        <v>-1.4200000000000001E-2</v>
      </c>
      <c r="BY53" s="31">
        <v>-343.67</v>
      </c>
      <c r="BZ53" s="31">
        <v>-140.69999999999999</v>
      </c>
      <c r="CA53" s="31">
        <v>-26.93</v>
      </c>
      <c r="CB53" s="31">
        <v>-699.4</v>
      </c>
      <c r="CC53" s="31">
        <v>0</v>
      </c>
      <c r="CD53" s="31">
        <v>0</v>
      </c>
      <c r="CE53" s="31">
        <v>-1680.94</v>
      </c>
      <c r="CF53" s="31">
        <v>-187.59</v>
      </c>
      <c r="CG53" s="31">
        <v>-529.87</v>
      </c>
      <c r="CH53" s="31">
        <v>-228.37</v>
      </c>
      <c r="CI53" s="31">
        <v>0</v>
      </c>
      <c r="CJ53" s="31">
        <v>-198.2</v>
      </c>
      <c r="CK53" s="32">
        <f t="shared" si="52"/>
        <v>48.4</v>
      </c>
      <c r="CL53" s="32">
        <f t="shared" si="53"/>
        <v>19.82</v>
      </c>
      <c r="CM53" s="32">
        <f t="shared" si="54"/>
        <v>3.79</v>
      </c>
      <c r="CN53" s="32">
        <f t="shared" si="55"/>
        <v>98.51</v>
      </c>
      <c r="CO53" s="32">
        <f t="shared" si="56"/>
        <v>0</v>
      </c>
      <c r="CP53" s="32">
        <f t="shared" si="57"/>
        <v>0</v>
      </c>
      <c r="CQ53" s="32">
        <f t="shared" si="58"/>
        <v>236.75</v>
      </c>
      <c r="CR53" s="32">
        <f t="shared" si="59"/>
        <v>26.42</v>
      </c>
      <c r="CS53" s="32">
        <f t="shared" si="60"/>
        <v>74.63</v>
      </c>
      <c r="CT53" s="32">
        <f t="shared" si="61"/>
        <v>32.17</v>
      </c>
      <c r="CU53" s="32">
        <f t="shared" si="62"/>
        <v>0</v>
      </c>
      <c r="CV53" s="32">
        <f t="shared" si="63"/>
        <v>27.91</v>
      </c>
      <c r="CW53" s="31">
        <f t="shared" si="184"/>
        <v>-522.7700000000001</v>
      </c>
      <c r="CX53" s="31">
        <f t="shared" si="185"/>
        <v>-214.01999999999998</v>
      </c>
      <c r="CY53" s="31">
        <f t="shared" si="186"/>
        <v>-40.97</v>
      </c>
      <c r="CZ53" s="31">
        <f t="shared" si="187"/>
        <v>-1098.3499999999999</v>
      </c>
      <c r="DA53" s="31">
        <f t="shared" si="188"/>
        <v>0</v>
      </c>
      <c r="DB53" s="31">
        <f t="shared" si="189"/>
        <v>0</v>
      </c>
      <c r="DC53" s="31">
        <f t="shared" si="190"/>
        <v>-3184.3199999999997</v>
      </c>
      <c r="DD53" s="31">
        <f t="shared" si="191"/>
        <v>-355.36</v>
      </c>
      <c r="DE53" s="31">
        <f t="shared" si="192"/>
        <v>-1003.77</v>
      </c>
      <c r="DF53" s="31">
        <f t="shared" si="193"/>
        <v>-448.7</v>
      </c>
      <c r="DG53" s="31">
        <f t="shared" si="194"/>
        <v>0</v>
      </c>
      <c r="DH53" s="31">
        <f t="shared" si="195"/>
        <v>-389.42999999999995</v>
      </c>
      <c r="DI53" s="32">
        <f t="shared" si="64"/>
        <v>-26.14</v>
      </c>
      <c r="DJ53" s="32">
        <f t="shared" si="65"/>
        <v>-10.7</v>
      </c>
      <c r="DK53" s="32">
        <f t="shared" si="66"/>
        <v>-2.0499999999999998</v>
      </c>
      <c r="DL53" s="32">
        <f t="shared" si="67"/>
        <v>-54.92</v>
      </c>
      <c r="DM53" s="32">
        <f t="shared" si="68"/>
        <v>0</v>
      </c>
      <c r="DN53" s="32">
        <f t="shared" si="69"/>
        <v>0</v>
      </c>
      <c r="DO53" s="32">
        <f t="shared" si="70"/>
        <v>-159.22</v>
      </c>
      <c r="DP53" s="32">
        <f t="shared" si="71"/>
        <v>-17.77</v>
      </c>
      <c r="DQ53" s="32">
        <f t="shared" si="72"/>
        <v>-50.19</v>
      </c>
      <c r="DR53" s="32">
        <f t="shared" si="73"/>
        <v>-22.44</v>
      </c>
      <c r="DS53" s="32">
        <f t="shared" si="74"/>
        <v>0</v>
      </c>
      <c r="DT53" s="32">
        <f t="shared" si="75"/>
        <v>-19.47</v>
      </c>
      <c r="DU53" s="31">
        <f t="shared" ca="1" si="76"/>
        <v>-154.66999999999999</v>
      </c>
      <c r="DV53" s="31">
        <f t="shared" ca="1" si="77"/>
        <v>-62.96</v>
      </c>
      <c r="DW53" s="31">
        <f t="shared" ca="1" si="78"/>
        <v>-11.99</v>
      </c>
      <c r="DX53" s="31">
        <f t="shared" ca="1" si="79"/>
        <v>-319.55</v>
      </c>
      <c r="DY53" s="31">
        <f t="shared" ca="1" si="80"/>
        <v>0</v>
      </c>
      <c r="DZ53" s="31">
        <f t="shared" ca="1" si="81"/>
        <v>0</v>
      </c>
      <c r="EA53" s="31">
        <f t="shared" ca="1" si="82"/>
        <v>-909.91</v>
      </c>
      <c r="EB53" s="31">
        <f t="shared" ca="1" si="83"/>
        <v>-100.79</v>
      </c>
      <c r="EC53" s="31">
        <f t="shared" ca="1" si="84"/>
        <v>-282.56</v>
      </c>
      <c r="ED53" s="31">
        <f t="shared" ca="1" si="85"/>
        <v>-125.29</v>
      </c>
      <c r="EE53" s="31">
        <f t="shared" ca="1" si="86"/>
        <v>0</v>
      </c>
      <c r="EF53" s="31">
        <f t="shared" ca="1" si="87"/>
        <v>-106.95</v>
      </c>
      <c r="EG53" s="32">
        <f t="shared" ca="1" si="88"/>
        <v>-703.58</v>
      </c>
      <c r="EH53" s="32">
        <f t="shared" ca="1" si="89"/>
        <v>-287.67999999999995</v>
      </c>
      <c r="EI53" s="32">
        <f t="shared" ca="1" si="90"/>
        <v>-55.01</v>
      </c>
      <c r="EJ53" s="32">
        <f t="shared" ca="1" si="91"/>
        <v>-1472.82</v>
      </c>
      <c r="EK53" s="32">
        <f t="shared" ca="1" si="92"/>
        <v>0</v>
      </c>
      <c r="EL53" s="32">
        <f t="shared" ca="1" si="93"/>
        <v>0</v>
      </c>
      <c r="EM53" s="32">
        <f t="shared" ca="1" si="94"/>
        <v>-4253.45</v>
      </c>
      <c r="EN53" s="32">
        <f t="shared" ca="1" si="95"/>
        <v>-473.92</v>
      </c>
      <c r="EO53" s="32">
        <f t="shared" ca="1" si="96"/>
        <v>-1336.52</v>
      </c>
      <c r="EP53" s="32">
        <f t="shared" ca="1" si="97"/>
        <v>-596.42999999999995</v>
      </c>
      <c r="EQ53" s="32">
        <f t="shared" ca="1" si="98"/>
        <v>0</v>
      </c>
      <c r="ER53" s="32">
        <f t="shared" ca="1" si="99"/>
        <v>-515.85</v>
      </c>
    </row>
    <row r="54" spans="1:148" x14ac:dyDescent="0.25">
      <c r="A54" t="s">
        <v>451</v>
      </c>
      <c r="B54" s="1" t="s">
        <v>67</v>
      </c>
      <c r="C54" t="s">
        <v>291</v>
      </c>
      <c r="D54" t="s">
        <v>292</v>
      </c>
      <c r="E54" s="51">
        <v>486</v>
      </c>
      <c r="F54" s="51">
        <v>365</v>
      </c>
      <c r="G54" s="51">
        <v>316</v>
      </c>
      <c r="K54" s="51">
        <v>185.25</v>
      </c>
      <c r="L54" s="51">
        <v>100</v>
      </c>
      <c r="M54" s="51">
        <v>400</v>
      </c>
      <c r="N54" s="51">
        <v>1287.5</v>
      </c>
      <c r="O54" s="51">
        <v>168.75</v>
      </c>
      <c r="Q54" s="32">
        <v>11235.01</v>
      </c>
      <c r="R54" s="32">
        <v>9211.4500000000007</v>
      </c>
      <c r="S54" s="32">
        <v>5366.62</v>
      </c>
      <c r="T54" s="32"/>
      <c r="U54" s="32"/>
      <c r="V54" s="32"/>
      <c r="W54" s="32">
        <v>4308.84</v>
      </c>
      <c r="X54" s="32">
        <v>1968.25</v>
      </c>
      <c r="Y54" s="32">
        <v>6767.25</v>
      </c>
      <c r="Z54" s="32">
        <v>25779.38</v>
      </c>
      <c r="AA54" s="32">
        <v>5565.94</v>
      </c>
      <c r="AB54" s="32"/>
      <c r="AC54" s="2">
        <v>0.95</v>
      </c>
      <c r="AD54" s="2">
        <v>0.95</v>
      </c>
      <c r="AE54" s="2">
        <v>0.95</v>
      </c>
      <c r="AI54" s="2">
        <v>0.95</v>
      </c>
      <c r="AJ54" s="2">
        <v>0.95</v>
      </c>
      <c r="AK54" s="2">
        <v>0.95</v>
      </c>
      <c r="AL54" s="2">
        <v>0.95</v>
      </c>
      <c r="AM54" s="2">
        <v>0.95</v>
      </c>
      <c r="AO54" s="33">
        <v>106.73</v>
      </c>
      <c r="AP54" s="33">
        <v>87.51</v>
      </c>
      <c r="AQ54" s="33">
        <v>50.98</v>
      </c>
      <c r="AR54" s="33"/>
      <c r="AS54" s="33"/>
      <c r="AT54" s="33"/>
      <c r="AU54" s="33">
        <v>40.93</v>
      </c>
      <c r="AV54" s="33">
        <v>18.7</v>
      </c>
      <c r="AW54" s="33">
        <v>64.290000000000006</v>
      </c>
      <c r="AX54" s="33">
        <v>244.9</v>
      </c>
      <c r="AY54" s="33">
        <v>52.88</v>
      </c>
      <c r="AZ54" s="33"/>
      <c r="BA54" s="31">
        <f t="shared" si="40"/>
        <v>-16.850000000000001</v>
      </c>
      <c r="BB54" s="31">
        <f t="shared" si="41"/>
        <v>-13.82</v>
      </c>
      <c r="BC54" s="31">
        <f t="shared" si="42"/>
        <v>-8.0500000000000007</v>
      </c>
      <c r="BD54" s="31">
        <f t="shared" si="43"/>
        <v>0</v>
      </c>
      <c r="BE54" s="31">
        <f t="shared" si="44"/>
        <v>0</v>
      </c>
      <c r="BF54" s="31">
        <f t="shared" si="45"/>
        <v>0</v>
      </c>
      <c r="BG54" s="31">
        <f t="shared" si="46"/>
        <v>16.37</v>
      </c>
      <c r="BH54" s="31">
        <f t="shared" si="47"/>
        <v>7.48</v>
      </c>
      <c r="BI54" s="31">
        <f t="shared" si="48"/>
        <v>25.72</v>
      </c>
      <c r="BJ54" s="31">
        <f t="shared" si="49"/>
        <v>123.74</v>
      </c>
      <c r="BK54" s="31">
        <f t="shared" si="50"/>
        <v>26.72</v>
      </c>
      <c r="BL54" s="31">
        <f t="shared" si="51"/>
        <v>0</v>
      </c>
      <c r="BM54" s="6">
        <v>1.06E-2</v>
      </c>
      <c r="BN54" s="6">
        <v>1.06E-2</v>
      </c>
      <c r="BO54" s="6">
        <v>1.06E-2</v>
      </c>
      <c r="BP54" s="6">
        <v>1.06E-2</v>
      </c>
      <c r="BQ54" s="6">
        <v>1.06E-2</v>
      </c>
      <c r="BR54" s="6">
        <v>1.06E-2</v>
      </c>
      <c r="BS54" s="6">
        <v>1.06E-2</v>
      </c>
      <c r="BT54" s="6">
        <v>1.06E-2</v>
      </c>
      <c r="BU54" s="6">
        <v>1.06E-2</v>
      </c>
      <c r="BV54" s="6">
        <v>1.06E-2</v>
      </c>
      <c r="BW54" s="6">
        <v>1.06E-2</v>
      </c>
      <c r="BX54" s="6">
        <v>1.06E-2</v>
      </c>
      <c r="BY54" s="31">
        <v>119.09</v>
      </c>
      <c r="BZ54" s="31">
        <v>97.64</v>
      </c>
      <c r="CA54" s="31">
        <v>56.89</v>
      </c>
      <c r="CB54" s="31">
        <v>0</v>
      </c>
      <c r="CC54" s="31">
        <v>0</v>
      </c>
      <c r="CD54" s="31">
        <v>0</v>
      </c>
      <c r="CE54" s="31">
        <v>45.67</v>
      </c>
      <c r="CF54" s="31">
        <v>20.86</v>
      </c>
      <c r="CG54" s="31">
        <v>71.73</v>
      </c>
      <c r="CH54" s="31">
        <v>273.26</v>
      </c>
      <c r="CI54" s="31">
        <v>59</v>
      </c>
      <c r="CJ54" s="31">
        <v>0</v>
      </c>
      <c r="CK54" s="32">
        <f t="shared" si="52"/>
        <v>22.47</v>
      </c>
      <c r="CL54" s="32">
        <f t="shared" si="53"/>
        <v>18.420000000000002</v>
      </c>
      <c r="CM54" s="32">
        <f t="shared" si="54"/>
        <v>10.73</v>
      </c>
      <c r="CN54" s="32">
        <f t="shared" si="55"/>
        <v>0</v>
      </c>
      <c r="CO54" s="32">
        <f t="shared" si="56"/>
        <v>0</v>
      </c>
      <c r="CP54" s="32">
        <f t="shared" si="57"/>
        <v>0</v>
      </c>
      <c r="CQ54" s="32">
        <f t="shared" si="58"/>
        <v>8.6199999999999992</v>
      </c>
      <c r="CR54" s="32">
        <f t="shared" si="59"/>
        <v>3.94</v>
      </c>
      <c r="CS54" s="32">
        <f t="shared" si="60"/>
        <v>13.53</v>
      </c>
      <c r="CT54" s="32">
        <f t="shared" si="61"/>
        <v>51.56</v>
      </c>
      <c r="CU54" s="32">
        <f t="shared" si="62"/>
        <v>11.13</v>
      </c>
      <c r="CV54" s="32">
        <f t="shared" si="63"/>
        <v>0</v>
      </c>
      <c r="CW54" s="31">
        <f t="shared" si="184"/>
        <v>51.68</v>
      </c>
      <c r="CX54" s="31">
        <f t="shared" si="185"/>
        <v>42.37</v>
      </c>
      <c r="CY54" s="31">
        <f t="shared" si="186"/>
        <v>24.690000000000008</v>
      </c>
      <c r="CZ54" s="31">
        <f t="shared" si="187"/>
        <v>0</v>
      </c>
      <c r="DA54" s="31">
        <f t="shared" si="188"/>
        <v>0</v>
      </c>
      <c r="DB54" s="31">
        <f t="shared" si="189"/>
        <v>0</v>
      </c>
      <c r="DC54" s="31">
        <f t="shared" si="190"/>
        <v>-3.0100000000000016</v>
      </c>
      <c r="DD54" s="31">
        <f t="shared" si="191"/>
        <v>-1.379999999999999</v>
      </c>
      <c r="DE54" s="31">
        <f t="shared" si="192"/>
        <v>-4.75</v>
      </c>
      <c r="DF54" s="31">
        <f t="shared" si="193"/>
        <v>-43.820000000000007</v>
      </c>
      <c r="DG54" s="31">
        <f t="shared" si="194"/>
        <v>-9.470000000000006</v>
      </c>
      <c r="DH54" s="31">
        <f t="shared" si="195"/>
        <v>0</v>
      </c>
      <c r="DI54" s="32">
        <f t="shared" si="64"/>
        <v>2.58</v>
      </c>
      <c r="DJ54" s="32">
        <f t="shared" si="65"/>
        <v>2.12</v>
      </c>
      <c r="DK54" s="32">
        <f t="shared" si="66"/>
        <v>1.23</v>
      </c>
      <c r="DL54" s="32">
        <f t="shared" si="67"/>
        <v>0</v>
      </c>
      <c r="DM54" s="32">
        <f t="shared" si="68"/>
        <v>0</v>
      </c>
      <c r="DN54" s="32">
        <f t="shared" si="69"/>
        <v>0</v>
      </c>
      <c r="DO54" s="32">
        <f t="shared" si="70"/>
        <v>-0.15</v>
      </c>
      <c r="DP54" s="32">
        <f t="shared" si="71"/>
        <v>-7.0000000000000007E-2</v>
      </c>
      <c r="DQ54" s="32">
        <f t="shared" si="72"/>
        <v>-0.24</v>
      </c>
      <c r="DR54" s="32">
        <f t="shared" si="73"/>
        <v>-2.19</v>
      </c>
      <c r="DS54" s="32">
        <f t="shared" si="74"/>
        <v>-0.47</v>
      </c>
      <c r="DT54" s="32">
        <f t="shared" si="75"/>
        <v>0</v>
      </c>
      <c r="DU54" s="31">
        <f t="shared" ca="1" si="76"/>
        <v>15.29</v>
      </c>
      <c r="DV54" s="31">
        <f t="shared" ca="1" si="77"/>
        <v>12.46</v>
      </c>
      <c r="DW54" s="31">
        <f t="shared" ca="1" si="78"/>
        <v>7.23</v>
      </c>
      <c r="DX54" s="31">
        <f t="shared" ca="1" si="79"/>
        <v>0</v>
      </c>
      <c r="DY54" s="31">
        <f t="shared" ca="1" si="80"/>
        <v>0</v>
      </c>
      <c r="DZ54" s="31">
        <f t="shared" ca="1" si="81"/>
        <v>0</v>
      </c>
      <c r="EA54" s="31">
        <f t="shared" ca="1" si="82"/>
        <v>-0.86</v>
      </c>
      <c r="EB54" s="31">
        <f t="shared" ca="1" si="83"/>
        <v>-0.39</v>
      </c>
      <c r="EC54" s="31">
        <f t="shared" ca="1" si="84"/>
        <v>-1.34</v>
      </c>
      <c r="ED54" s="31">
        <f t="shared" ca="1" si="85"/>
        <v>-12.24</v>
      </c>
      <c r="EE54" s="31">
        <f t="shared" ca="1" si="86"/>
        <v>-2.62</v>
      </c>
      <c r="EF54" s="31">
        <f t="shared" ca="1" si="87"/>
        <v>0</v>
      </c>
      <c r="EG54" s="32">
        <f t="shared" ca="1" si="88"/>
        <v>69.55</v>
      </c>
      <c r="EH54" s="32">
        <f t="shared" ca="1" si="89"/>
        <v>56.949999999999996</v>
      </c>
      <c r="EI54" s="32">
        <f t="shared" ca="1" si="90"/>
        <v>33.150000000000006</v>
      </c>
      <c r="EJ54" s="32">
        <f t="shared" ca="1" si="91"/>
        <v>0</v>
      </c>
      <c r="EK54" s="32">
        <f t="shared" ca="1" si="92"/>
        <v>0</v>
      </c>
      <c r="EL54" s="32">
        <f t="shared" ca="1" si="93"/>
        <v>0</v>
      </c>
      <c r="EM54" s="32">
        <f t="shared" ca="1" si="94"/>
        <v>-4.0200000000000014</v>
      </c>
      <c r="EN54" s="32">
        <f t="shared" ca="1" si="95"/>
        <v>-1.839999999999999</v>
      </c>
      <c r="EO54" s="32">
        <f t="shared" ca="1" si="96"/>
        <v>-6.33</v>
      </c>
      <c r="EP54" s="32">
        <f t="shared" ca="1" si="97"/>
        <v>-58.250000000000007</v>
      </c>
      <c r="EQ54" s="32">
        <f t="shared" ca="1" si="98"/>
        <v>-12.560000000000006</v>
      </c>
      <c r="ER54" s="32">
        <f t="shared" ca="1" si="99"/>
        <v>0</v>
      </c>
    </row>
    <row r="55" spans="1:148" x14ac:dyDescent="0.25">
      <c r="A55" t="s">
        <v>450</v>
      </c>
      <c r="B55" s="1" t="s">
        <v>77</v>
      </c>
      <c r="C55" t="s">
        <v>291</v>
      </c>
      <c r="D55" t="s">
        <v>292</v>
      </c>
      <c r="K55" s="51">
        <v>5238.75</v>
      </c>
      <c r="L55" s="51">
        <v>4611</v>
      </c>
      <c r="N55" s="51">
        <v>450</v>
      </c>
      <c r="Q55" s="32"/>
      <c r="R55" s="32"/>
      <c r="S55" s="32"/>
      <c r="T55" s="32"/>
      <c r="U55" s="32"/>
      <c r="V55" s="32"/>
      <c r="W55" s="32">
        <v>138004.97</v>
      </c>
      <c r="X55" s="32">
        <v>114416.04</v>
      </c>
      <c r="Y55" s="32"/>
      <c r="Z55" s="32">
        <v>9564</v>
      </c>
      <c r="AA55" s="32"/>
      <c r="AB55" s="32"/>
      <c r="AI55" s="2">
        <v>0.95</v>
      </c>
      <c r="AJ55" s="2">
        <v>0.95</v>
      </c>
      <c r="AL55" s="2">
        <v>0.95</v>
      </c>
      <c r="AO55" s="33"/>
      <c r="AP55" s="33"/>
      <c r="AQ55" s="33"/>
      <c r="AR55" s="33"/>
      <c r="AS55" s="33"/>
      <c r="AT55" s="33"/>
      <c r="AU55" s="33">
        <v>1311.05</v>
      </c>
      <c r="AV55" s="33">
        <v>1086.95</v>
      </c>
      <c r="AW55" s="33"/>
      <c r="AX55" s="33">
        <v>90.86</v>
      </c>
      <c r="AY55" s="33"/>
      <c r="AZ55" s="33"/>
      <c r="BA55" s="31">
        <f t="shared" si="40"/>
        <v>0</v>
      </c>
      <c r="BB55" s="31">
        <f t="shared" si="41"/>
        <v>0</v>
      </c>
      <c r="BC55" s="31">
        <f t="shared" si="42"/>
        <v>0</v>
      </c>
      <c r="BD55" s="31">
        <f t="shared" si="43"/>
        <v>0</v>
      </c>
      <c r="BE55" s="31">
        <f t="shared" si="44"/>
        <v>0</v>
      </c>
      <c r="BF55" s="31">
        <f t="shared" si="45"/>
        <v>0</v>
      </c>
      <c r="BG55" s="31">
        <f t="shared" si="46"/>
        <v>524.41999999999996</v>
      </c>
      <c r="BH55" s="31">
        <f t="shared" si="47"/>
        <v>434.78</v>
      </c>
      <c r="BI55" s="31">
        <f t="shared" si="48"/>
        <v>0</v>
      </c>
      <c r="BJ55" s="31">
        <f t="shared" si="49"/>
        <v>45.91</v>
      </c>
      <c r="BK55" s="31">
        <f t="shared" si="50"/>
        <v>0</v>
      </c>
      <c r="BL55" s="31">
        <f t="shared" si="51"/>
        <v>0</v>
      </c>
      <c r="BM55" s="6">
        <v>1.06E-2</v>
      </c>
      <c r="BN55" s="6">
        <v>1.06E-2</v>
      </c>
      <c r="BO55" s="6">
        <v>1.06E-2</v>
      </c>
      <c r="BP55" s="6">
        <v>1.06E-2</v>
      </c>
      <c r="BQ55" s="6">
        <v>1.06E-2</v>
      </c>
      <c r="BR55" s="6">
        <v>1.06E-2</v>
      </c>
      <c r="BS55" s="6">
        <v>1.06E-2</v>
      </c>
      <c r="BT55" s="6">
        <v>1.06E-2</v>
      </c>
      <c r="BU55" s="6">
        <v>1.06E-2</v>
      </c>
      <c r="BV55" s="6">
        <v>1.06E-2</v>
      </c>
      <c r="BW55" s="6">
        <v>1.06E-2</v>
      </c>
      <c r="BX55" s="6">
        <v>1.06E-2</v>
      </c>
      <c r="BY55" s="31">
        <v>0</v>
      </c>
      <c r="BZ55" s="31">
        <v>0</v>
      </c>
      <c r="CA55" s="31">
        <v>0</v>
      </c>
      <c r="CB55" s="31">
        <v>0</v>
      </c>
      <c r="CC55" s="31">
        <v>0</v>
      </c>
      <c r="CD55" s="31">
        <v>0</v>
      </c>
      <c r="CE55" s="31">
        <v>1462.85</v>
      </c>
      <c r="CF55" s="31">
        <v>1212.81</v>
      </c>
      <c r="CG55" s="31">
        <v>0</v>
      </c>
      <c r="CH55" s="31">
        <v>101.38</v>
      </c>
      <c r="CI55" s="31">
        <v>0</v>
      </c>
      <c r="CJ55" s="31">
        <v>0</v>
      </c>
      <c r="CK55" s="32">
        <f t="shared" si="52"/>
        <v>0</v>
      </c>
      <c r="CL55" s="32">
        <f t="shared" si="53"/>
        <v>0</v>
      </c>
      <c r="CM55" s="32">
        <f t="shared" si="54"/>
        <v>0</v>
      </c>
      <c r="CN55" s="32">
        <f t="shared" si="55"/>
        <v>0</v>
      </c>
      <c r="CO55" s="32">
        <f t="shared" si="56"/>
        <v>0</v>
      </c>
      <c r="CP55" s="32">
        <f t="shared" si="57"/>
        <v>0</v>
      </c>
      <c r="CQ55" s="32">
        <f t="shared" si="58"/>
        <v>276.01</v>
      </c>
      <c r="CR55" s="32">
        <f t="shared" si="59"/>
        <v>228.83</v>
      </c>
      <c r="CS55" s="32">
        <f t="shared" si="60"/>
        <v>0</v>
      </c>
      <c r="CT55" s="32">
        <f t="shared" si="61"/>
        <v>19.13</v>
      </c>
      <c r="CU55" s="32">
        <f t="shared" si="62"/>
        <v>0</v>
      </c>
      <c r="CV55" s="32">
        <f t="shared" si="63"/>
        <v>0</v>
      </c>
      <c r="CW55" s="31">
        <f t="shared" si="184"/>
        <v>0</v>
      </c>
      <c r="CX55" s="31">
        <f t="shared" si="185"/>
        <v>0</v>
      </c>
      <c r="CY55" s="31">
        <f t="shared" si="186"/>
        <v>0</v>
      </c>
      <c r="CZ55" s="31">
        <f t="shared" si="187"/>
        <v>0</v>
      </c>
      <c r="DA55" s="31">
        <f t="shared" si="188"/>
        <v>0</v>
      </c>
      <c r="DB55" s="31">
        <f t="shared" si="189"/>
        <v>0</v>
      </c>
      <c r="DC55" s="31">
        <f t="shared" si="190"/>
        <v>-96.610000000000014</v>
      </c>
      <c r="DD55" s="31">
        <f t="shared" si="191"/>
        <v>-80.090000000000146</v>
      </c>
      <c r="DE55" s="31">
        <f t="shared" si="192"/>
        <v>0</v>
      </c>
      <c r="DF55" s="31">
        <f t="shared" si="193"/>
        <v>-16.260000000000005</v>
      </c>
      <c r="DG55" s="31">
        <f t="shared" si="194"/>
        <v>0</v>
      </c>
      <c r="DH55" s="31">
        <f t="shared" si="195"/>
        <v>0</v>
      </c>
      <c r="DI55" s="32">
        <f t="shared" si="64"/>
        <v>0</v>
      </c>
      <c r="DJ55" s="32">
        <f t="shared" si="65"/>
        <v>0</v>
      </c>
      <c r="DK55" s="32">
        <f t="shared" si="66"/>
        <v>0</v>
      </c>
      <c r="DL55" s="32">
        <f t="shared" si="67"/>
        <v>0</v>
      </c>
      <c r="DM55" s="32">
        <f t="shared" si="68"/>
        <v>0</v>
      </c>
      <c r="DN55" s="32">
        <f t="shared" si="69"/>
        <v>0</v>
      </c>
      <c r="DO55" s="32">
        <f t="shared" si="70"/>
        <v>-4.83</v>
      </c>
      <c r="DP55" s="32">
        <f t="shared" si="71"/>
        <v>-4</v>
      </c>
      <c r="DQ55" s="32">
        <f t="shared" si="72"/>
        <v>0</v>
      </c>
      <c r="DR55" s="32">
        <f t="shared" si="73"/>
        <v>-0.81</v>
      </c>
      <c r="DS55" s="32">
        <f t="shared" si="74"/>
        <v>0</v>
      </c>
      <c r="DT55" s="32">
        <f t="shared" si="75"/>
        <v>0</v>
      </c>
      <c r="DU55" s="31">
        <f t="shared" ca="1" si="76"/>
        <v>0</v>
      </c>
      <c r="DV55" s="31">
        <f t="shared" ca="1" si="77"/>
        <v>0</v>
      </c>
      <c r="DW55" s="31">
        <f t="shared" ca="1" si="78"/>
        <v>0</v>
      </c>
      <c r="DX55" s="31">
        <f t="shared" ca="1" si="79"/>
        <v>0</v>
      </c>
      <c r="DY55" s="31">
        <f t="shared" ca="1" si="80"/>
        <v>0</v>
      </c>
      <c r="DZ55" s="31">
        <f t="shared" ca="1" si="81"/>
        <v>0</v>
      </c>
      <c r="EA55" s="31">
        <f t="shared" ca="1" si="82"/>
        <v>-27.61</v>
      </c>
      <c r="EB55" s="31">
        <f t="shared" ca="1" si="83"/>
        <v>-22.72</v>
      </c>
      <c r="EC55" s="31">
        <f t="shared" ca="1" si="84"/>
        <v>0</v>
      </c>
      <c r="ED55" s="31">
        <f t="shared" ca="1" si="85"/>
        <v>-4.54</v>
      </c>
      <c r="EE55" s="31">
        <f t="shared" ca="1" si="86"/>
        <v>0</v>
      </c>
      <c r="EF55" s="31">
        <f t="shared" ca="1" si="87"/>
        <v>0</v>
      </c>
      <c r="EG55" s="32">
        <f t="shared" ca="1" si="88"/>
        <v>0</v>
      </c>
      <c r="EH55" s="32">
        <f t="shared" ca="1" si="89"/>
        <v>0</v>
      </c>
      <c r="EI55" s="32">
        <f t="shared" ca="1" si="90"/>
        <v>0</v>
      </c>
      <c r="EJ55" s="32">
        <f t="shared" ca="1" si="91"/>
        <v>0</v>
      </c>
      <c r="EK55" s="32">
        <f t="shared" ca="1" si="92"/>
        <v>0</v>
      </c>
      <c r="EL55" s="32">
        <f t="shared" ca="1" si="93"/>
        <v>0</v>
      </c>
      <c r="EM55" s="32">
        <f t="shared" ca="1" si="94"/>
        <v>-129.05000000000001</v>
      </c>
      <c r="EN55" s="32">
        <f t="shared" ca="1" si="95"/>
        <v>-106.81000000000014</v>
      </c>
      <c r="EO55" s="32">
        <f t="shared" ca="1" si="96"/>
        <v>0</v>
      </c>
      <c r="EP55" s="32">
        <f t="shared" ca="1" si="97"/>
        <v>-21.610000000000003</v>
      </c>
      <c r="EQ55" s="32">
        <f t="shared" ca="1" si="98"/>
        <v>0</v>
      </c>
      <c r="ER55" s="32">
        <f t="shared" ca="1" si="99"/>
        <v>0</v>
      </c>
    </row>
    <row r="56" spans="1:148" x14ac:dyDescent="0.25">
      <c r="A56" t="s">
        <v>491</v>
      </c>
      <c r="B56" s="1" t="s">
        <v>59</v>
      </c>
      <c r="C56" t="s">
        <v>59</v>
      </c>
      <c r="D56" t="s">
        <v>226</v>
      </c>
      <c r="E56" s="51">
        <v>1814.3821022</v>
      </c>
      <c r="F56" s="51">
        <v>984.53378729999997</v>
      </c>
      <c r="G56" s="51">
        <v>1947.5922662</v>
      </c>
      <c r="H56" s="51">
        <v>7020.5127849999999</v>
      </c>
      <c r="I56" s="51">
        <v>12269.905117099999</v>
      </c>
      <c r="J56" s="51">
        <v>2562.1538027000001</v>
      </c>
      <c r="K56" s="51">
        <v>1829.4024797</v>
      </c>
      <c r="L56" s="51">
        <v>2074.6942902000001</v>
      </c>
      <c r="M56" s="51">
        <v>717.18803130000003</v>
      </c>
      <c r="N56" s="51">
        <v>2670.3730501999999</v>
      </c>
      <c r="O56" s="51">
        <v>5036.6050174000002</v>
      </c>
      <c r="P56" s="51">
        <v>20742.1585581</v>
      </c>
      <c r="Q56" s="32">
        <v>116220.15</v>
      </c>
      <c r="R56" s="32">
        <v>67070.720000000001</v>
      </c>
      <c r="S56" s="32">
        <v>208271.87</v>
      </c>
      <c r="T56" s="32">
        <v>628849.74</v>
      </c>
      <c r="U56" s="32">
        <v>3019220.11</v>
      </c>
      <c r="V56" s="32">
        <v>555965.43000000005</v>
      </c>
      <c r="W56" s="32">
        <v>141773.46</v>
      </c>
      <c r="X56" s="32">
        <v>159859.95000000001</v>
      </c>
      <c r="Y56" s="32">
        <v>46333.69</v>
      </c>
      <c r="Z56" s="32">
        <v>143238.54</v>
      </c>
      <c r="AA56" s="32">
        <v>698319.5</v>
      </c>
      <c r="AB56" s="32">
        <v>1561684.58</v>
      </c>
      <c r="AC56" s="2">
        <v>4.16</v>
      </c>
      <c r="AD56" s="2">
        <v>4.16</v>
      </c>
      <c r="AE56" s="2">
        <v>4.16</v>
      </c>
      <c r="AF56" s="2">
        <v>4.16</v>
      </c>
      <c r="AG56" s="2">
        <v>4.16</v>
      </c>
      <c r="AH56" s="2">
        <v>4.16</v>
      </c>
      <c r="AI56" s="2">
        <v>4.16</v>
      </c>
      <c r="AJ56" s="2">
        <v>4.16</v>
      </c>
      <c r="AK56" s="2">
        <v>4.16</v>
      </c>
      <c r="AL56" s="2">
        <v>4.16</v>
      </c>
      <c r="AM56" s="2">
        <v>4.16</v>
      </c>
      <c r="AN56" s="2">
        <v>4.16</v>
      </c>
      <c r="AO56" s="33">
        <v>4834.76</v>
      </c>
      <c r="AP56" s="33">
        <v>2790.14</v>
      </c>
      <c r="AQ56" s="33">
        <v>8664.11</v>
      </c>
      <c r="AR56" s="33">
        <v>26160.15</v>
      </c>
      <c r="AS56" s="33">
        <v>125599.56</v>
      </c>
      <c r="AT56" s="33">
        <v>23128.16</v>
      </c>
      <c r="AU56" s="33">
        <v>5897.78</v>
      </c>
      <c r="AV56" s="33">
        <v>6650.17</v>
      </c>
      <c r="AW56" s="33">
        <v>1927.48</v>
      </c>
      <c r="AX56" s="33">
        <v>5958.72</v>
      </c>
      <c r="AY56" s="33">
        <v>29050.09</v>
      </c>
      <c r="AZ56" s="33">
        <v>64966.080000000002</v>
      </c>
      <c r="BA56" s="31">
        <f t="shared" si="40"/>
        <v>-174.33</v>
      </c>
      <c r="BB56" s="31">
        <f t="shared" si="41"/>
        <v>-100.61</v>
      </c>
      <c r="BC56" s="31">
        <f t="shared" si="42"/>
        <v>-312.41000000000003</v>
      </c>
      <c r="BD56" s="31">
        <f t="shared" si="43"/>
        <v>-503.08</v>
      </c>
      <c r="BE56" s="31">
        <f t="shared" si="44"/>
        <v>-2415.38</v>
      </c>
      <c r="BF56" s="31">
        <f t="shared" si="45"/>
        <v>-444.77</v>
      </c>
      <c r="BG56" s="31">
        <f t="shared" si="46"/>
        <v>538.74</v>
      </c>
      <c r="BH56" s="31">
        <f t="shared" si="47"/>
        <v>607.47</v>
      </c>
      <c r="BI56" s="31">
        <f t="shared" si="48"/>
        <v>176.07</v>
      </c>
      <c r="BJ56" s="31">
        <f t="shared" si="49"/>
        <v>687.54</v>
      </c>
      <c r="BK56" s="31">
        <f t="shared" si="50"/>
        <v>3351.93</v>
      </c>
      <c r="BL56" s="31">
        <f t="shared" si="51"/>
        <v>7496.09</v>
      </c>
      <c r="BM56" s="6">
        <v>5.45E-2</v>
      </c>
      <c r="BN56" s="6">
        <v>5.45E-2</v>
      </c>
      <c r="BO56" s="6">
        <v>5.45E-2</v>
      </c>
      <c r="BP56" s="6">
        <v>5.45E-2</v>
      </c>
      <c r="BQ56" s="6">
        <v>5.45E-2</v>
      </c>
      <c r="BR56" s="6">
        <v>5.45E-2</v>
      </c>
      <c r="BS56" s="6">
        <v>5.45E-2</v>
      </c>
      <c r="BT56" s="6">
        <v>5.45E-2</v>
      </c>
      <c r="BU56" s="6">
        <v>5.45E-2</v>
      </c>
      <c r="BV56" s="6">
        <v>5.45E-2</v>
      </c>
      <c r="BW56" s="6">
        <v>5.45E-2</v>
      </c>
      <c r="BX56" s="6">
        <v>5.45E-2</v>
      </c>
      <c r="BY56" s="31">
        <v>6334</v>
      </c>
      <c r="BZ56" s="31">
        <v>3655.35</v>
      </c>
      <c r="CA56" s="31">
        <v>11350.82</v>
      </c>
      <c r="CB56" s="31">
        <v>34272.31</v>
      </c>
      <c r="CC56" s="31">
        <v>164547.5</v>
      </c>
      <c r="CD56" s="31">
        <v>30300.12</v>
      </c>
      <c r="CE56" s="31">
        <v>7726.65</v>
      </c>
      <c r="CF56" s="31">
        <v>8712.3700000000008</v>
      </c>
      <c r="CG56" s="31">
        <v>2525.19</v>
      </c>
      <c r="CH56" s="31">
        <v>7806.5</v>
      </c>
      <c r="CI56" s="31">
        <v>38058.410000000003</v>
      </c>
      <c r="CJ56" s="31">
        <v>85111.81</v>
      </c>
      <c r="CK56" s="32">
        <f t="shared" si="52"/>
        <v>232.44</v>
      </c>
      <c r="CL56" s="32">
        <f t="shared" si="53"/>
        <v>134.13999999999999</v>
      </c>
      <c r="CM56" s="32">
        <f t="shared" si="54"/>
        <v>416.54</v>
      </c>
      <c r="CN56" s="32">
        <f t="shared" si="55"/>
        <v>1257.7</v>
      </c>
      <c r="CO56" s="32">
        <f t="shared" si="56"/>
        <v>6038.44</v>
      </c>
      <c r="CP56" s="32">
        <f t="shared" si="57"/>
        <v>1111.93</v>
      </c>
      <c r="CQ56" s="32">
        <f t="shared" si="58"/>
        <v>283.55</v>
      </c>
      <c r="CR56" s="32">
        <f t="shared" si="59"/>
        <v>319.72000000000003</v>
      </c>
      <c r="CS56" s="32">
        <f t="shared" si="60"/>
        <v>92.67</v>
      </c>
      <c r="CT56" s="32">
        <f t="shared" si="61"/>
        <v>286.48</v>
      </c>
      <c r="CU56" s="32">
        <f t="shared" si="62"/>
        <v>1396.64</v>
      </c>
      <c r="CV56" s="32">
        <f t="shared" si="63"/>
        <v>3123.37</v>
      </c>
      <c r="CW56" s="31">
        <f t="shared" si="184"/>
        <v>1906.0099999999993</v>
      </c>
      <c r="CX56" s="31">
        <f t="shared" si="185"/>
        <v>1099.9599999999998</v>
      </c>
      <c r="CY56" s="31">
        <f t="shared" si="186"/>
        <v>3415.66</v>
      </c>
      <c r="CZ56" s="31">
        <f t="shared" si="187"/>
        <v>9872.9399999999932</v>
      </c>
      <c r="DA56" s="31">
        <f t="shared" si="188"/>
        <v>47401.760000000002</v>
      </c>
      <c r="DB56" s="31">
        <f t="shared" si="189"/>
        <v>8728.66</v>
      </c>
      <c r="DC56" s="31">
        <f t="shared" si="190"/>
        <v>1573.68</v>
      </c>
      <c r="DD56" s="31">
        <f t="shared" si="191"/>
        <v>1774.45</v>
      </c>
      <c r="DE56" s="31">
        <f t="shared" si="192"/>
        <v>514.31000000000017</v>
      </c>
      <c r="DF56" s="31">
        <f t="shared" si="193"/>
        <v>1446.7199999999993</v>
      </c>
      <c r="DG56" s="31">
        <f t="shared" si="194"/>
        <v>7053.0300000000025</v>
      </c>
      <c r="DH56" s="31">
        <f t="shared" si="195"/>
        <v>15773.009999999991</v>
      </c>
      <c r="DI56" s="32">
        <f t="shared" si="64"/>
        <v>95.3</v>
      </c>
      <c r="DJ56" s="32">
        <f t="shared" si="65"/>
        <v>55</v>
      </c>
      <c r="DK56" s="32">
        <f t="shared" si="66"/>
        <v>170.78</v>
      </c>
      <c r="DL56" s="32">
        <f t="shared" si="67"/>
        <v>493.65</v>
      </c>
      <c r="DM56" s="32">
        <f t="shared" si="68"/>
        <v>2370.09</v>
      </c>
      <c r="DN56" s="32">
        <f t="shared" si="69"/>
        <v>436.43</v>
      </c>
      <c r="DO56" s="32">
        <f t="shared" si="70"/>
        <v>78.680000000000007</v>
      </c>
      <c r="DP56" s="32">
        <f t="shared" si="71"/>
        <v>88.72</v>
      </c>
      <c r="DQ56" s="32">
        <f t="shared" si="72"/>
        <v>25.72</v>
      </c>
      <c r="DR56" s="32">
        <f t="shared" si="73"/>
        <v>72.34</v>
      </c>
      <c r="DS56" s="32">
        <f t="shared" si="74"/>
        <v>352.65</v>
      </c>
      <c r="DT56" s="32">
        <f t="shared" si="75"/>
        <v>788.65</v>
      </c>
      <c r="DU56" s="31">
        <f t="shared" ca="1" si="76"/>
        <v>563.92999999999995</v>
      </c>
      <c r="DV56" s="31">
        <f t="shared" ca="1" si="77"/>
        <v>323.58</v>
      </c>
      <c r="DW56" s="31">
        <f t="shared" ca="1" si="78"/>
        <v>999.54</v>
      </c>
      <c r="DX56" s="31">
        <f t="shared" ca="1" si="79"/>
        <v>2872.41</v>
      </c>
      <c r="DY56" s="31">
        <f t="shared" ca="1" si="80"/>
        <v>13713.02</v>
      </c>
      <c r="DZ56" s="31">
        <f t="shared" ca="1" si="81"/>
        <v>2510.3200000000002</v>
      </c>
      <c r="EA56" s="31">
        <f t="shared" ca="1" si="82"/>
        <v>449.67</v>
      </c>
      <c r="EB56" s="31">
        <f t="shared" ca="1" si="83"/>
        <v>503.27</v>
      </c>
      <c r="EC56" s="31">
        <f t="shared" ca="1" si="84"/>
        <v>144.78</v>
      </c>
      <c r="ED56" s="31">
        <f t="shared" ca="1" si="85"/>
        <v>403.98</v>
      </c>
      <c r="EE56" s="31">
        <f t="shared" ca="1" si="86"/>
        <v>1953.01</v>
      </c>
      <c r="EF56" s="31">
        <f t="shared" ca="1" si="87"/>
        <v>4331.9399999999996</v>
      </c>
      <c r="EG56" s="32">
        <f t="shared" ca="1" si="88"/>
        <v>2565.2399999999993</v>
      </c>
      <c r="EH56" s="32">
        <f t="shared" ca="1" si="89"/>
        <v>1478.5399999999997</v>
      </c>
      <c r="EI56" s="32">
        <f t="shared" ca="1" si="90"/>
        <v>4585.9799999999996</v>
      </c>
      <c r="EJ56" s="32">
        <f t="shared" ca="1" si="91"/>
        <v>13238.999999999993</v>
      </c>
      <c r="EK56" s="32">
        <f t="shared" ca="1" si="92"/>
        <v>63484.87000000001</v>
      </c>
      <c r="EL56" s="32">
        <f t="shared" ca="1" si="93"/>
        <v>11675.41</v>
      </c>
      <c r="EM56" s="32">
        <f t="shared" ca="1" si="94"/>
        <v>2102.0300000000002</v>
      </c>
      <c r="EN56" s="32">
        <f t="shared" ca="1" si="95"/>
        <v>2366.44</v>
      </c>
      <c r="EO56" s="32">
        <f t="shared" ca="1" si="96"/>
        <v>684.81000000000017</v>
      </c>
      <c r="EP56" s="32">
        <f t="shared" ca="1" si="97"/>
        <v>1923.0399999999993</v>
      </c>
      <c r="EQ56" s="32">
        <f t="shared" ca="1" si="98"/>
        <v>9358.6900000000023</v>
      </c>
      <c r="ER56" s="32">
        <f t="shared" ca="1" si="99"/>
        <v>20893.599999999991</v>
      </c>
    </row>
    <row r="57" spans="1:148" x14ac:dyDescent="0.25">
      <c r="A57" t="s">
        <v>491</v>
      </c>
      <c r="B57" s="1" t="s">
        <v>60</v>
      </c>
      <c r="C57" t="s">
        <v>60</v>
      </c>
      <c r="D57" t="s">
        <v>227</v>
      </c>
      <c r="E57" s="51">
        <v>8441.1137730999999</v>
      </c>
      <c r="F57" s="51">
        <v>3762.0519313999998</v>
      </c>
      <c r="G57" s="51">
        <v>247.01448920000001</v>
      </c>
      <c r="H57" s="51">
        <v>0</v>
      </c>
      <c r="I57" s="51">
        <v>0</v>
      </c>
      <c r="J57" s="51">
        <v>0</v>
      </c>
      <c r="K57" s="51">
        <v>0</v>
      </c>
      <c r="L57" s="51">
        <v>0</v>
      </c>
      <c r="M57" s="51">
        <v>2178.9950508000002</v>
      </c>
      <c r="N57" s="51">
        <v>11667.0938078</v>
      </c>
      <c r="O57" s="51">
        <v>14153.6879317</v>
      </c>
      <c r="P57" s="51">
        <v>50228.612901799999</v>
      </c>
      <c r="Q57" s="32">
        <v>535840.34</v>
      </c>
      <c r="R57" s="32">
        <v>264913.13</v>
      </c>
      <c r="S57" s="32">
        <v>8422.11</v>
      </c>
      <c r="T57" s="32">
        <v>0</v>
      </c>
      <c r="U57" s="32">
        <v>0</v>
      </c>
      <c r="V57" s="32">
        <v>0</v>
      </c>
      <c r="W57" s="32">
        <v>0</v>
      </c>
      <c r="X57" s="32">
        <v>0</v>
      </c>
      <c r="Y57" s="32">
        <v>88619.12</v>
      </c>
      <c r="Z57" s="32">
        <v>578946.04</v>
      </c>
      <c r="AA57" s="32">
        <v>1877733.14</v>
      </c>
      <c r="AB57" s="32">
        <v>3632076.19</v>
      </c>
      <c r="AC57" s="2">
        <v>4.16</v>
      </c>
      <c r="AD57" s="2">
        <v>4.16</v>
      </c>
      <c r="AE57" s="2">
        <v>4.16</v>
      </c>
      <c r="AF57" s="2">
        <v>4.16</v>
      </c>
      <c r="AG57" s="2">
        <v>4.16</v>
      </c>
      <c r="AH57" s="2">
        <v>4.16</v>
      </c>
      <c r="AI57" s="2">
        <v>4.16</v>
      </c>
      <c r="AJ57" s="2">
        <v>4.16</v>
      </c>
      <c r="AK57" s="2">
        <v>4.16</v>
      </c>
      <c r="AL57" s="2">
        <v>4.16</v>
      </c>
      <c r="AM57" s="2">
        <v>4.16</v>
      </c>
      <c r="AN57" s="2">
        <v>4.16</v>
      </c>
      <c r="AO57" s="33">
        <v>22290.959999999999</v>
      </c>
      <c r="AP57" s="33">
        <v>11020.39</v>
      </c>
      <c r="AQ57" s="33">
        <v>350.36</v>
      </c>
      <c r="AR57" s="33">
        <v>0</v>
      </c>
      <c r="AS57" s="33">
        <v>0</v>
      </c>
      <c r="AT57" s="33">
        <v>0</v>
      </c>
      <c r="AU57" s="33">
        <v>0</v>
      </c>
      <c r="AV57" s="33">
        <v>0</v>
      </c>
      <c r="AW57" s="33">
        <v>3686.56</v>
      </c>
      <c r="AX57" s="33">
        <v>24084.16</v>
      </c>
      <c r="AY57" s="33">
        <v>78113.7</v>
      </c>
      <c r="AZ57" s="33">
        <v>151094.37</v>
      </c>
      <c r="BA57" s="31">
        <f t="shared" si="40"/>
        <v>-803.76</v>
      </c>
      <c r="BB57" s="31">
        <f t="shared" si="41"/>
        <v>-397.37</v>
      </c>
      <c r="BC57" s="31">
        <f t="shared" si="42"/>
        <v>-12.63</v>
      </c>
      <c r="BD57" s="31">
        <f t="shared" si="43"/>
        <v>0</v>
      </c>
      <c r="BE57" s="31">
        <f t="shared" si="44"/>
        <v>0</v>
      </c>
      <c r="BF57" s="31">
        <f t="shared" si="45"/>
        <v>0</v>
      </c>
      <c r="BG57" s="31">
        <f t="shared" si="46"/>
        <v>0</v>
      </c>
      <c r="BH57" s="31">
        <f t="shared" si="47"/>
        <v>0</v>
      </c>
      <c r="BI57" s="31">
        <f t="shared" si="48"/>
        <v>336.75</v>
      </c>
      <c r="BJ57" s="31">
        <f t="shared" si="49"/>
        <v>2778.94</v>
      </c>
      <c r="BK57" s="31">
        <f t="shared" si="50"/>
        <v>9013.1200000000008</v>
      </c>
      <c r="BL57" s="31">
        <f t="shared" si="51"/>
        <v>17433.97</v>
      </c>
      <c r="BM57" s="6">
        <v>5.3800000000000001E-2</v>
      </c>
      <c r="BN57" s="6">
        <v>5.3800000000000001E-2</v>
      </c>
      <c r="BO57" s="6">
        <v>5.3800000000000001E-2</v>
      </c>
      <c r="BP57" s="6">
        <v>5.3800000000000001E-2</v>
      </c>
      <c r="BQ57" s="6">
        <v>5.3800000000000001E-2</v>
      </c>
      <c r="BR57" s="6">
        <v>5.3800000000000001E-2</v>
      </c>
      <c r="BS57" s="6">
        <v>5.3800000000000001E-2</v>
      </c>
      <c r="BT57" s="6">
        <v>5.3800000000000001E-2</v>
      </c>
      <c r="BU57" s="6">
        <v>5.3800000000000001E-2</v>
      </c>
      <c r="BV57" s="6">
        <v>5.3800000000000001E-2</v>
      </c>
      <c r="BW57" s="6">
        <v>5.3800000000000001E-2</v>
      </c>
      <c r="BX57" s="6">
        <v>5.3800000000000001E-2</v>
      </c>
      <c r="BY57" s="31">
        <v>28828.21</v>
      </c>
      <c r="BZ57" s="31">
        <v>14252.33</v>
      </c>
      <c r="CA57" s="31">
        <v>453.11</v>
      </c>
      <c r="CB57" s="31">
        <v>0</v>
      </c>
      <c r="CC57" s="31">
        <v>0</v>
      </c>
      <c r="CD57" s="31">
        <v>0</v>
      </c>
      <c r="CE57" s="31">
        <v>0</v>
      </c>
      <c r="CF57" s="31">
        <v>0</v>
      </c>
      <c r="CG57" s="31">
        <v>4767.71</v>
      </c>
      <c r="CH57" s="31">
        <v>31147.3</v>
      </c>
      <c r="CI57" s="31">
        <v>101022.04</v>
      </c>
      <c r="CJ57" s="31">
        <v>195405.7</v>
      </c>
      <c r="CK57" s="32">
        <f t="shared" si="52"/>
        <v>1071.68</v>
      </c>
      <c r="CL57" s="32">
        <f t="shared" si="53"/>
        <v>529.83000000000004</v>
      </c>
      <c r="CM57" s="32">
        <f t="shared" si="54"/>
        <v>16.84</v>
      </c>
      <c r="CN57" s="32">
        <f t="shared" si="55"/>
        <v>0</v>
      </c>
      <c r="CO57" s="32">
        <f t="shared" si="56"/>
        <v>0</v>
      </c>
      <c r="CP57" s="32">
        <f t="shared" si="57"/>
        <v>0</v>
      </c>
      <c r="CQ57" s="32">
        <f t="shared" si="58"/>
        <v>0</v>
      </c>
      <c r="CR57" s="32">
        <f t="shared" si="59"/>
        <v>0</v>
      </c>
      <c r="CS57" s="32">
        <f t="shared" si="60"/>
        <v>177.24</v>
      </c>
      <c r="CT57" s="32">
        <f t="shared" si="61"/>
        <v>1157.8900000000001</v>
      </c>
      <c r="CU57" s="32">
        <f t="shared" si="62"/>
        <v>3755.47</v>
      </c>
      <c r="CV57" s="32">
        <f t="shared" si="63"/>
        <v>7264.15</v>
      </c>
      <c r="CW57" s="31">
        <f t="shared" si="184"/>
        <v>8412.69</v>
      </c>
      <c r="CX57" s="31">
        <f t="shared" si="185"/>
        <v>4159.1400000000003</v>
      </c>
      <c r="CY57" s="31">
        <f t="shared" si="186"/>
        <v>132.21999999999997</v>
      </c>
      <c r="CZ57" s="31">
        <f t="shared" si="187"/>
        <v>0</v>
      </c>
      <c r="DA57" s="31">
        <f t="shared" si="188"/>
        <v>0</v>
      </c>
      <c r="DB57" s="31">
        <f t="shared" si="189"/>
        <v>0</v>
      </c>
      <c r="DC57" s="31">
        <f t="shared" si="190"/>
        <v>0</v>
      </c>
      <c r="DD57" s="31">
        <f t="shared" si="191"/>
        <v>0</v>
      </c>
      <c r="DE57" s="31">
        <f t="shared" si="192"/>
        <v>921.63999999999987</v>
      </c>
      <c r="DF57" s="31">
        <f t="shared" si="193"/>
        <v>5442.0899999999983</v>
      </c>
      <c r="DG57" s="31">
        <f t="shared" si="194"/>
        <v>17650.689999999995</v>
      </c>
      <c r="DH57" s="31">
        <f t="shared" si="195"/>
        <v>34141.510000000009</v>
      </c>
      <c r="DI57" s="32">
        <f t="shared" si="64"/>
        <v>420.63</v>
      </c>
      <c r="DJ57" s="32">
        <f t="shared" si="65"/>
        <v>207.96</v>
      </c>
      <c r="DK57" s="32">
        <f t="shared" si="66"/>
        <v>6.61</v>
      </c>
      <c r="DL57" s="32">
        <f t="shared" si="67"/>
        <v>0</v>
      </c>
      <c r="DM57" s="32">
        <f t="shared" si="68"/>
        <v>0</v>
      </c>
      <c r="DN57" s="32">
        <f t="shared" si="69"/>
        <v>0</v>
      </c>
      <c r="DO57" s="32">
        <f t="shared" si="70"/>
        <v>0</v>
      </c>
      <c r="DP57" s="32">
        <f t="shared" si="71"/>
        <v>0</v>
      </c>
      <c r="DQ57" s="32">
        <f t="shared" si="72"/>
        <v>46.08</v>
      </c>
      <c r="DR57" s="32">
        <f t="shared" si="73"/>
        <v>272.10000000000002</v>
      </c>
      <c r="DS57" s="32">
        <f t="shared" si="74"/>
        <v>882.53</v>
      </c>
      <c r="DT57" s="32">
        <f t="shared" si="75"/>
        <v>1707.08</v>
      </c>
      <c r="DU57" s="31">
        <f t="shared" ca="1" si="76"/>
        <v>2489.0500000000002</v>
      </c>
      <c r="DV57" s="31">
        <f t="shared" ca="1" si="77"/>
        <v>1223.49</v>
      </c>
      <c r="DW57" s="31">
        <f t="shared" ca="1" si="78"/>
        <v>38.69</v>
      </c>
      <c r="DX57" s="31">
        <f t="shared" ca="1" si="79"/>
        <v>0</v>
      </c>
      <c r="DY57" s="31">
        <f t="shared" ca="1" si="80"/>
        <v>0</v>
      </c>
      <c r="DZ57" s="31">
        <f t="shared" ca="1" si="81"/>
        <v>0</v>
      </c>
      <c r="EA57" s="31">
        <f t="shared" ca="1" si="82"/>
        <v>0</v>
      </c>
      <c r="EB57" s="31">
        <f t="shared" ca="1" si="83"/>
        <v>0</v>
      </c>
      <c r="EC57" s="31">
        <f t="shared" ca="1" si="84"/>
        <v>259.44</v>
      </c>
      <c r="ED57" s="31">
        <f t="shared" ca="1" si="85"/>
        <v>1519.64</v>
      </c>
      <c r="EE57" s="31">
        <f t="shared" ca="1" si="86"/>
        <v>4887.53</v>
      </c>
      <c r="EF57" s="31">
        <f t="shared" ca="1" si="87"/>
        <v>9376.7199999999993</v>
      </c>
      <c r="EG57" s="32">
        <f t="shared" ca="1" si="88"/>
        <v>11322.369999999999</v>
      </c>
      <c r="EH57" s="32">
        <f t="shared" ca="1" si="89"/>
        <v>5590.59</v>
      </c>
      <c r="EI57" s="32">
        <f t="shared" ca="1" si="90"/>
        <v>177.51999999999998</v>
      </c>
      <c r="EJ57" s="32">
        <f t="shared" ca="1" si="91"/>
        <v>0</v>
      </c>
      <c r="EK57" s="32">
        <f t="shared" ca="1" si="92"/>
        <v>0</v>
      </c>
      <c r="EL57" s="32">
        <f t="shared" ca="1" si="93"/>
        <v>0</v>
      </c>
      <c r="EM57" s="32">
        <f t="shared" ca="1" si="94"/>
        <v>0</v>
      </c>
      <c r="EN57" s="32">
        <f t="shared" ca="1" si="95"/>
        <v>0</v>
      </c>
      <c r="EO57" s="32">
        <f t="shared" ca="1" si="96"/>
        <v>1227.1599999999999</v>
      </c>
      <c r="EP57" s="32">
        <f t="shared" ca="1" si="97"/>
        <v>7233.829999999999</v>
      </c>
      <c r="EQ57" s="32">
        <f t="shared" ca="1" si="98"/>
        <v>23420.749999999993</v>
      </c>
      <c r="ER57" s="32">
        <f t="shared" ca="1" si="99"/>
        <v>45225.310000000012</v>
      </c>
    </row>
    <row r="58" spans="1:148" x14ac:dyDescent="0.25">
      <c r="A58" t="s">
        <v>491</v>
      </c>
      <c r="B58" s="1" t="s">
        <v>61</v>
      </c>
      <c r="C58" t="s">
        <v>61</v>
      </c>
      <c r="D58" t="s">
        <v>228</v>
      </c>
      <c r="E58" s="51">
        <v>9389.3429567999992</v>
      </c>
      <c r="F58" s="51">
        <v>2869.2404026999998</v>
      </c>
      <c r="G58" s="51">
        <v>13511.1416921</v>
      </c>
      <c r="H58" s="51">
        <v>43418.162637699999</v>
      </c>
      <c r="I58" s="51">
        <v>30146.983086200002</v>
      </c>
      <c r="J58" s="51">
        <v>8349.2415586999996</v>
      </c>
      <c r="K58" s="51">
        <v>7967.1700996</v>
      </c>
      <c r="L58" s="51">
        <v>12115.433793599999</v>
      </c>
      <c r="M58" s="51">
        <v>10017.251435599999</v>
      </c>
      <c r="N58" s="51">
        <v>17060.107490099999</v>
      </c>
      <c r="O58" s="51">
        <v>16029.5281983</v>
      </c>
      <c r="P58" s="51">
        <v>42509.674481399998</v>
      </c>
      <c r="Q58" s="32">
        <v>572638.89</v>
      </c>
      <c r="R58" s="32">
        <v>144706.92000000001</v>
      </c>
      <c r="S58" s="32">
        <v>682488.04</v>
      </c>
      <c r="T58" s="32">
        <v>2531187.92</v>
      </c>
      <c r="U58" s="32">
        <v>7621911.8300000001</v>
      </c>
      <c r="V58" s="32">
        <v>947022.32</v>
      </c>
      <c r="W58" s="32">
        <v>620680.5</v>
      </c>
      <c r="X58" s="32">
        <v>858240.05</v>
      </c>
      <c r="Y58" s="32">
        <v>454910.01</v>
      </c>
      <c r="Z58" s="32">
        <v>718085.45</v>
      </c>
      <c r="AA58" s="32">
        <v>1820169.11</v>
      </c>
      <c r="AB58" s="32">
        <v>3176949.02</v>
      </c>
      <c r="AC58" s="2">
        <v>4.16</v>
      </c>
      <c r="AD58" s="2">
        <v>4.16</v>
      </c>
      <c r="AE58" s="2">
        <v>4.16</v>
      </c>
      <c r="AF58" s="2">
        <v>4.16</v>
      </c>
      <c r="AG58" s="2">
        <v>4.16</v>
      </c>
      <c r="AH58" s="2">
        <v>4.16</v>
      </c>
      <c r="AI58" s="2">
        <v>4.16</v>
      </c>
      <c r="AJ58" s="2">
        <v>4.16</v>
      </c>
      <c r="AK58" s="2">
        <v>4.16</v>
      </c>
      <c r="AL58" s="2">
        <v>4.16</v>
      </c>
      <c r="AM58" s="2">
        <v>4.16</v>
      </c>
      <c r="AN58" s="2">
        <v>4.16</v>
      </c>
      <c r="AO58" s="33">
        <v>23821.78</v>
      </c>
      <c r="AP58" s="33">
        <v>6019.81</v>
      </c>
      <c r="AQ58" s="33">
        <v>28391.5</v>
      </c>
      <c r="AR58" s="33">
        <v>105297.42</v>
      </c>
      <c r="AS58" s="33">
        <v>317071.53000000003</v>
      </c>
      <c r="AT58" s="33">
        <v>39396.129999999997</v>
      </c>
      <c r="AU58" s="33">
        <v>25820.31</v>
      </c>
      <c r="AV58" s="33">
        <v>35702.79</v>
      </c>
      <c r="AW58" s="33">
        <v>18924.259999999998</v>
      </c>
      <c r="AX58" s="33">
        <v>29872.35</v>
      </c>
      <c r="AY58" s="33">
        <v>75719.03</v>
      </c>
      <c r="AZ58" s="33">
        <v>132161.07999999999</v>
      </c>
      <c r="BA58" s="31">
        <f t="shared" si="40"/>
        <v>-858.96</v>
      </c>
      <c r="BB58" s="31">
        <f t="shared" si="41"/>
        <v>-217.06</v>
      </c>
      <c r="BC58" s="31">
        <f t="shared" si="42"/>
        <v>-1023.73</v>
      </c>
      <c r="BD58" s="31">
        <f t="shared" si="43"/>
        <v>-2024.95</v>
      </c>
      <c r="BE58" s="31">
        <f t="shared" si="44"/>
        <v>-6097.53</v>
      </c>
      <c r="BF58" s="31">
        <f t="shared" si="45"/>
        <v>-757.62</v>
      </c>
      <c r="BG58" s="31">
        <f t="shared" si="46"/>
        <v>2358.59</v>
      </c>
      <c r="BH58" s="31">
        <f t="shared" si="47"/>
        <v>3261.31</v>
      </c>
      <c r="BI58" s="31">
        <f t="shared" si="48"/>
        <v>1728.66</v>
      </c>
      <c r="BJ58" s="31">
        <f t="shared" si="49"/>
        <v>3446.81</v>
      </c>
      <c r="BK58" s="31">
        <f t="shared" si="50"/>
        <v>8736.81</v>
      </c>
      <c r="BL58" s="31">
        <f t="shared" si="51"/>
        <v>15249.36</v>
      </c>
      <c r="BM58" s="6">
        <v>5.2200000000000003E-2</v>
      </c>
      <c r="BN58" s="6">
        <v>5.2200000000000003E-2</v>
      </c>
      <c r="BO58" s="6">
        <v>5.2200000000000003E-2</v>
      </c>
      <c r="BP58" s="6">
        <v>5.2200000000000003E-2</v>
      </c>
      <c r="BQ58" s="6">
        <v>5.2200000000000003E-2</v>
      </c>
      <c r="BR58" s="6">
        <v>5.2200000000000003E-2</v>
      </c>
      <c r="BS58" s="6">
        <v>5.2200000000000003E-2</v>
      </c>
      <c r="BT58" s="6">
        <v>5.2200000000000003E-2</v>
      </c>
      <c r="BU58" s="6">
        <v>5.2200000000000003E-2</v>
      </c>
      <c r="BV58" s="6">
        <v>5.2200000000000003E-2</v>
      </c>
      <c r="BW58" s="6">
        <v>5.2200000000000003E-2</v>
      </c>
      <c r="BX58" s="6">
        <v>5.2200000000000003E-2</v>
      </c>
      <c r="BY58" s="31">
        <v>29891.75</v>
      </c>
      <c r="BZ58" s="31">
        <v>7553.7</v>
      </c>
      <c r="CA58" s="31">
        <v>35625.879999999997</v>
      </c>
      <c r="CB58" s="31">
        <v>132128.01</v>
      </c>
      <c r="CC58" s="31">
        <v>397863.8</v>
      </c>
      <c r="CD58" s="31">
        <v>49434.57</v>
      </c>
      <c r="CE58" s="31">
        <v>32399.52</v>
      </c>
      <c r="CF58" s="31">
        <v>44800.13</v>
      </c>
      <c r="CG58" s="31">
        <v>23746.3</v>
      </c>
      <c r="CH58" s="31">
        <v>37484.06</v>
      </c>
      <c r="CI58" s="31">
        <v>95012.83</v>
      </c>
      <c r="CJ58" s="31">
        <v>165836.74</v>
      </c>
      <c r="CK58" s="32">
        <f t="shared" si="52"/>
        <v>1145.28</v>
      </c>
      <c r="CL58" s="32">
        <f t="shared" si="53"/>
        <v>289.41000000000003</v>
      </c>
      <c r="CM58" s="32">
        <f t="shared" si="54"/>
        <v>1364.98</v>
      </c>
      <c r="CN58" s="32">
        <f t="shared" si="55"/>
        <v>5062.38</v>
      </c>
      <c r="CO58" s="32">
        <f t="shared" si="56"/>
        <v>15243.82</v>
      </c>
      <c r="CP58" s="32">
        <f t="shared" si="57"/>
        <v>1894.04</v>
      </c>
      <c r="CQ58" s="32">
        <f t="shared" si="58"/>
        <v>1241.3599999999999</v>
      </c>
      <c r="CR58" s="32">
        <f t="shared" si="59"/>
        <v>1716.48</v>
      </c>
      <c r="CS58" s="32">
        <f t="shared" si="60"/>
        <v>909.82</v>
      </c>
      <c r="CT58" s="32">
        <f t="shared" si="61"/>
        <v>1436.17</v>
      </c>
      <c r="CU58" s="32">
        <f t="shared" si="62"/>
        <v>3640.34</v>
      </c>
      <c r="CV58" s="32">
        <f t="shared" si="63"/>
        <v>6353.9</v>
      </c>
      <c r="CW58" s="31">
        <f t="shared" si="184"/>
        <v>8074.21</v>
      </c>
      <c r="CX58" s="31">
        <f t="shared" si="185"/>
        <v>2040.3599999999992</v>
      </c>
      <c r="CY58" s="31">
        <f t="shared" si="186"/>
        <v>9623.09</v>
      </c>
      <c r="CZ58" s="31">
        <f t="shared" si="187"/>
        <v>33917.920000000013</v>
      </c>
      <c r="DA58" s="31">
        <f t="shared" si="188"/>
        <v>102133.61999999997</v>
      </c>
      <c r="DB58" s="31">
        <f t="shared" si="189"/>
        <v>12690.100000000004</v>
      </c>
      <c r="DC58" s="31">
        <f t="shared" si="190"/>
        <v>5461.9799999999959</v>
      </c>
      <c r="DD58" s="31">
        <f t="shared" si="191"/>
        <v>7552.51</v>
      </c>
      <c r="DE58" s="31">
        <f t="shared" si="192"/>
        <v>4003.2000000000007</v>
      </c>
      <c r="DF58" s="31">
        <f t="shared" si="193"/>
        <v>5601.0699999999979</v>
      </c>
      <c r="DG58" s="31">
        <f t="shared" si="194"/>
        <v>14197.33</v>
      </c>
      <c r="DH58" s="31">
        <f t="shared" si="195"/>
        <v>24780.199999999997</v>
      </c>
      <c r="DI58" s="32">
        <f t="shared" si="64"/>
        <v>403.71</v>
      </c>
      <c r="DJ58" s="32">
        <f t="shared" si="65"/>
        <v>102.02</v>
      </c>
      <c r="DK58" s="32">
        <f t="shared" si="66"/>
        <v>481.15</v>
      </c>
      <c r="DL58" s="32">
        <f t="shared" si="67"/>
        <v>1695.9</v>
      </c>
      <c r="DM58" s="32">
        <f t="shared" si="68"/>
        <v>5106.68</v>
      </c>
      <c r="DN58" s="32">
        <f t="shared" si="69"/>
        <v>634.51</v>
      </c>
      <c r="DO58" s="32">
        <f t="shared" si="70"/>
        <v>273.10000000000002</v>
      </c>
      <c r="DP58" s="32">
        <f t="shared" si="71"/>
        <v>377.63</v>
      </c>
      <c r="DQ58" s="32">
        <f t="shared" si="72"/>
        <v>200.16</v>
      </c>
      <c r="DR58" s="32">
        <f t="shared" si="73"/>
        <v>280.05</v>
      </c>
      <c r="DS58" s="32">
        <f t="shared" si="74"/>
        <v>709.87</v>
      </c>
      <c r="DT58" s="32">
        <f t="shared" si="75"/>
        <v>1239.01</v>
      </c>
      <c r="DU58" s="31">
        <f t="shared" ca="1" si="76"/>
        <v>2388.91</v>
      </c>
      <c r="DV58" s="31">
        <f t="shared" ca="1" si="77"/>
        <v>600.21</v>
      </c>
      <c r="DW58" s="31">
        <f t="shared" ca="1" si="78"/>
        <v>2816.06</v>
      </c>
      <c r="DX58" s="31">
        <f t="shared" ca="1" si="79"/>
        <v>9867.99</v>
      </c>
      <c r="DY58" s="31">
        <f t="shared" ca="1" si="80"/>
        <v>29546.59</v>
      </c>
      <c r="DZ58" s="31">
        <f t="shared" ca="1" si="81"/>
        <v>3649.61</v>
      </c>
      <c r="EA58" s="31">
        <f t="shared" ca="1" si="82"/>
        <v>1560.74</v>
      </c>
      <c r="EB58" s="31">
        <f t="shared" ca="1" si="83"/>
        <v>2142.06</v>
      </c>
      <c r="EC58" s="31">
        <f t="shared" ca="1" si="84"/>
        <v>1126.9000000000001</v>
      </c>
      <c r="ED58" s="31">
        <f t="shared" ca="1" si="85"/>
        <v>1564.04</v>
      </c>
      <c r="EE58" s="31">
        <f t="shared" ca="1" si="86"/>
        <v>3931.28</v>
      </c>
      <c r="EF58" s="31">
        <f t="shared" ca="1" si="87"/>
        <v>6805.7</v>
      </c>
      <c r="EG58" s="32">
        <f t="shared" ca="1" si="88"/>
        <v>10866.83</v>
      </c>
      <c r="EH58" s="32">
        <f t="shared" ca="1" si="89"/>
        <v>2742.5899999999992</v>
      </c>
      <c r="EI58" s="32">
        <f t="shared" ca="1" si="90"/>
        <v>12920.3</v>
      </c>
      <c r="EJ58" s="32">
        <f t="shared" ca="1" si="91"/>
        <v>45481.810000000012</v>
      </c>
      <c r="EK58" s="32">
        <f t="shared" ca="1" si="92"/>
        <v>136786.88999999996</v>
      </c>
      <c r="EL58" s="32">
        <f t="shared" ca="1" si="93"/>
        <v>16974.220000000005</v>
      </c>
      <c r="EM58" s="32">
        <f t="shared" ca="1" si="94"/>
        <v>7295.8199999999961</v>
      </c>
      <c r="EN58" s="32">
        <f t="shared" ca="1" si="95"/>
        <v>10072.200000000001</v>
      </c>
      <c r="EO58" s="32">
        <f t="shared" ca="1" si="96"/>
        <v>5330.26</v>
      </c>
      <c r="EP58" s="32">
        <f t="shared" ca="1" si="97"/>
        <v>7445.159999999998</v>
      </c>
      <c r="EQ58" s="32">
        <f t="shared" ca="1" si="98"/>
        <v>18838.48</v>
      </c>
      <c r="ER58" s="32">
        <f t="shared" ca="1" si="99"/>
        <v>32824.909999999996</v>
      </c>
    </row>
    <row r="59" spans="1:148" x14ac:dyDescent="0.25">
      <c r="A59" t="s">
        <v>452</v>
      </c>
      <c r="B59" s="1" t="s">
        <v>135</v>
      </c>
      <c r="C59" t="s">
        <v>293</v>
      </c>
      <c r="D59" t="s">
        <v>294</v>
      </c>
      <c r="E59" s="51">
        <v>1770</v>
      </c>
      <c r="F59" s="51">
        <v>1870</v>
      </c>
      <c r="G59" s="51">
        <v>2640</v>
      </c>
      <c r="H59" s="51">
        <v>6634</v>
      </c>
      <c r="I59" s="51">
        <v>8062</v>
      </c>
      <c r="J59" s="51">
        <v>31535</v>
      </c>
      <c r="K59" s="51">
        <v>5519</v>
      </c>
      <c r="L59" s="51">
        <v>2336</v>
      </c>
      <c r="M59" s="51">
        <v>362</v>
      </c>
      <c r="N59" s="51">
        <v>3040</v>
      </c>
      <c r="O59" s="51">
        <v>6531</v>
      </c>
      <c r="P59" s="51">
        <v>13459</v>
      </c>
      <c r="Q59" s="32">
        <v>117019.85</v>
      </c>
      <c r="R59" s="32">
        <v>90037.3</v>
      </c>
      <c r="S59" s="32">
        <v>333293.40000000002</v>
      </c>
      <c r="T59" s="32">
        <v>454837.02</v>
      </c>
      <c r="U59" s="32">
        <v>1045441.43</v>
      </c>
      <c r="V59" s="32">
        <v>2036989.72</v>
      </c>
      <c r="W59" s="32">
        <v>523548.15</v>
      </c>
      <c r="X59" s="32">
        <v>235675.28</v>
      </c>
      <c r="Y59" s="32">
        <v>30143</v>
      </c>
      <c r="Z59" s="32">
        <v>183092.1</v>
      </c>
      <c r="AA59" s="32">
        <v>1437090.9</v>
      </c>
      <c r="AB59" s="32">
        <v>2442541.27</v>
      </c>
      <c r="AC59" s="2">
        <v>1.0900000000000001</v>
      </c>
      <c r="AD59" s="2">
        <v>1.0900000000000001</v>
      </c>
      <c r="AE59" s="2">
        <v>1.0900000000000001</v>
      </c>
      <c r="AF59" s="2">
        <v>1.0900000000000001</v>
      </c>
      <c r="AG59" s="2">
        <v>1.0900000000000001</v>
      </c>
      <c r="AH59" s="2">
        <v>1.0900000000000001</v>
      </c>
      <c r="AI59" s="2">
        <v>1.0900000000000001</v>
      </c>
      <c r="AJ59" s="2">
        <v>1.0900000000000001</v>
      </c>
      <c r="AK59" s="2">
        <v>1.0900000000000001</v>
      </c>
      <c r="AL59" s="2">
        <v>1.0900000000000001</v>
      </c>
      <c r="AM59" s="2">
        <v>1.0900000000000001</v>
      </c>
      <c r="AN59" s="2">
        <v>1.0900000000000001</v>
      </c>
      <c r="AO59" s="33">
        <v>1275.52</v>
      </c>
      <c r="AP59" s="33">
        <v>981.41</v>
      </c>
      <c r="AQ59" s="33">
        <v>3632.9</v>
      </c>
      <c r="AR59" s="33">
        <v>4957.72</v>
      </c>
      <c r="AS59" s="33">
        <v>11395.31</v>
      </c>
      <c r="AT59" s="33">
        <v>22203.19</v>
      </c>
      <c r="AU59" s="33">
        <v>5706.67</v>
      </c>
      <c r="AV59" s="33">
        <v>2568.86</v>
      </c>
      <c r="AW59" s="33">
        <v>328.56</v>
      </c>
      <c r="AX59" s="33">
        <v>1995.7</v>
      </c>
      <c r="AY59" s="33">
        <v>15664.29</v>
      </c>
      <c r="AZ59" s="33">
        <v>26623.7</v>
      </c>
      <c r="BA59" s="31">
        <f t="shared" si="40"/>
        <v>-175.53</v>
      </c>
      <c r="BB59" s="31">
        <f t="shared" si="41"/>
        <v>-135.06</v>
      </c>
      <c r="BC59" s="31">
        <f t="shared" si="42"/>
        <v>-499.94</v>
      </c>
      <c r="BD59" s="31">
        <f t="shared" si="43"/>
        <v>-363.87</v>
      </c>
      <c r="BE59" s="31">
        <f t="shared" si="44"/>
        <v>-836.35</v>
      </c>
      <c r="BF59" s="31">
        <f t="shared" si="45"/>
        <v>-1629.59</v>
      </c>
      <c r="BG59" s="31">
        <f t="shared" si="46"/>
        <v>1989.48</v>
      </c>
      <c r="BH59" s="31">
        <f t="shared" si="47"/>
        <v>895.57</v>
      </c>
      <c r="BI59" s="31">
        <f t="shared" si="48"/>
        <v>114.54</v>
      </c>
      <c r="BJ59" s="31">
        <f t="shared" si="49"/>
        <v>878.84</v>
      </c>
      <c r="BK59" s="31">
        <f t="shared" si="50"/>
        <v>6898.04</v>
      </c>
      <c r="BL59" s="31">
        <f t="shared" si="51"/>
        <v>11724.2</v>
      </c>
      <c r="BM59" s="6">
        <v>-1.4200000000000001E-2</v>
      </c>
      <c r="BN59" s="6">
        <v>-1.4200000000000001E-2</v>
      </c>
      <c r="BO59" s="6">
        <v>-1.4200000000000001E-2</v>
      </c>
      <c r="BP59" s="6">
        <v>-1.4200000000000001E-2</v>
      </c>
      <c r="BQ59" s="6">
        <v>-1.4200000000000001E-2</v>
      </c>
      <c r="BR59" s="6">
        <v>-1.4200000000000001E-2</v>
      </c>
      <c r="BS59" s="6">
        <v>-1.4200000000000001E-2</v>
      </c>
      <c r="BT59" s="6">
        <v>-1.4200000000000001E-2</v>
      </c>
      <c r="BU59" s="6">
        <v>-1.4200000000000001E-2</v>
      </c>
      <c r="BV59" s="6">
        <v>-1.4200000000000001E-2</v>
      </c>
      <c r="BW59" s="6">
        <v>-1.4200000000000001E-2</v>
      </c>
      <c r="BX59" s="6">
        <v>-1.4200000000000001E-2</v>
      </c>
      <c r="BY59" s="31">
        <v>-1661.68</v>
      </c>
      <c r="BZ59" s="31">
        <v>-1278.53</v>
      </c>
      <c r="CA59" s="31">
        <v>-4732.7700000000004</v>
      </c>
      <c r="CB59" s="31">
        <v>-6458.69</v>
      </c>
      <c r="CC59" s="31">
        <v>-14845.27</v>
      </c>
      <c r="CD59" s="31">
        <v>-28925.25</v>
      </c>
      <c r="CE59" s="31">
        <v>-7434.38</v>
      </c>
      <c r="CF59" s="31">
        <v>-3346.59</v>
      </c>
      <c r="CG59" s="31">
        <v>-428.03</v>
      </c>
      <c r="CH59" s="31">
        <v>-2599.91</v>
      </c>
      <c r="CI59" s="31">
        <v>-20406.689999999999</v>
      </c>
      <c r="CJ59" s="31">
        <v>-34684.089999999997</v>
      </c>
      <c r="CK59" s="32">
        <f t="shared" si="52"/>
        <v>234.04</v>
      </c>
      <c r="CL59" s="32">
        <f t="shared" si="53"/>
        <v>180.07</v>
      </c>
      <c r="CM59" s="32">
        <f t="shared" si="54"/>
        <v>666.59</v>
      </c>
      <c r="CN59" s="32">
        <f t="shared" si="55"/>
        <v>909.67</v>
      </c>
      <c r="CO59" s="32">
        <f t="shared" si="56"/>
        <v>2090.88</v>
      </c>
      <c r="CP59" s="32">
        <f t="shared" si="57"/>
        <v>4073.98</v>
      </c>
      <c r="CQ59" s="32">
        <f t="shared" si="58"/>
        <v>1047.0999999999999</v>
      </c>
      <c r="CR59" s="32">
        <f t="shared" si="59"/>
        <v>471.35</v>
      </c>
      <c r="CS59" s="32">
        <f t="shared" si="60"/>
        <v>60.29</v>
      </c>
      <c r="CT59" s="32">
        <f t="shared" si="61"/>
        <v>366.18</v>
      </c>
      <c r="CU59" s="32">
        <f t="shared" si="62"/>
        <v>2874.18</v>
      </c>
      <c r="CV59" s="32">
        <f t="shared" si="63"/>
        <v>4885.08</v>
      </c>
      <c r="CW59" s="31">
        <f t="shared" si="184"/>
        <v>-2527.6299999999997</v>
      </c>
      <c r="CX59" s="31">
        <f t="shared" si="185"/>
        <v>-1944.81</v>
      </c>
      <c r="CY59" s="31">
        <f t="shared" si="186"/>
        <v>-7199.14</v>
      </c>
      <c r="CZ59" s="31">
        <f t="shared" si="187"/>
        <v>-10142.869999999999</v>
      </c>
      <c r="DA59" s="31">
        <f t="shared" si="188"/>
        <v>-23313.35</v>
      </c>
      <c r="DB59" s="31">
        <f t="shared" si="189"/>
        <v>-45424.87</v>
      </c>
      <c r="DC59" s="31">
        <f t="shared" si="190"/>
        <v>-14083.43</v>
      </c>
      <c r="DD59" s="31">
        <f t="shared" si="191"/>
        <v>-6339.67</v>
      </c>
      <c r="DE59" s="31">
        <f t="shared" si="192"/>
        <v>-810.83999999999992</v>
      </c>
      <c r="DF59" s="31">
        <f t="shared" si="193"/>
        <v>-5108.2700000000004</v>
      </c>
      <c r="DG59" s="31">
        <f t="shared" si="194"/>
        <v>-40094.840000000004</v>
      </c>
      <c r="DH59" s="31">
        <f t="shared" si="195"/>
        <v>-68146.909999999989</v>
      </c>
      <c r="DI59" s="32">
        <f t="shared" si="64"/>
        <v>-126.38</v>
      </c>
      <c r="DJ59" s="32">
        <f t="shared" si="65"/>
        <v>-97.24</v>
      </c>
      <c r="DK59" s="32">
        <f t="shared" si="66"/>
        <v>-359.96</v>
      </c>
      <c r="DL59" s="32">
        <f t="shared" si="67"/>
        <v>-507.14</v>
      </c>
      <c r="DM59" s="32">
        <f t="shared" si="68"/>
        <v>-1165.67</v>
      </c>
      <c r="DN59" s="32">
        <f t="shared" si="69"/>
        <v>-2271.2399999999998</v>
      </c>
      <c r="DO59" s="32">
        <f t="shared" si="70"/>
        <v>-704.17</v>
      </c>
      <c r="DP59" s="32">
        <f t="shared" si="71"/>
        <v>-316.98</v>
      </c>
      <c r="DQ59" s="32">
        <f t="shared" si="72"/>
        <v>-40.54</v>
      </c>
      <c r="DR59" s="32">
        <f t="shared" si="73"/>
        <v>-255.41</v>
      </c>
      <c r="DS59" s="32">
        <f t="shared" si="74"/>
        <v>-2004.74</v>
      </c>
      <c r="DT59" s="32">
        <f t="shared" si="75"/>
        <v>-3407.35</v>
      </c>
      <c r="DU59" s="31">
        <f t="shared" ca="1" si="76"/>
        <v>-747.85</v>
      </c>
      <c r="DV59" s="31">
        <f t="shared" ca="1" si="77"/>
        <v>-572.11</v>
      </c>
      <c r="DW59" s="31">
        <f t="shared" ca="1" si="78"/>
        <v>-2106.73</v>
      </c>
      <c r="DX59" s="31">
        <f t="shared" ca="1" si="79"/>
        <v>-2950.94</v>
      </c>
      <c r="DY59" s="31">
        <f t="shared" ca="1" si="80"/>
        <v>-6744.4</v>
      </c>
      <c r="DZ59" s="31">
        <f t="shared" ca="1" si="81"/>
        <v>-13063.96</v>
      </c>
      <c r="EA59" s="31">
        <f t="shared" ca="1" si="82"/>
        <v>-4024.28</v>
      </c>
      <c r="EB59" s="31">
        <f t="shared" ca="1" si="83"/>
        <v>-1798.07</v>
      </c>
      <c r="EC59" s="31">
        <f t="shared" ca="1" si="84"/>
        <v>-228.25</v>
      </c>
      <c r="ED59" s="31">
        <f t="shared" ca="1" si="85"/>
        <v>-1426.43</v>
      </c>
      <c r="EE59" s="31">
        <f t="shared" ca="1" si="86"/>
        <v>-11102.38</v>
      </c>
      <c r="EF59" s="31">
        <f t="shared" ca="1" si="87"/>
        <v>-18716.060000000001</v>
      </c>
      <c r="EG59" s="32">
        <f t="shared" ca="1" si="88"/>
        <v>-3401.8599999999997</v>
      </c>
      <c r="EH59" s="32">
        <f t="shared" ca="1" si="89"/>
        <v>-2614.16</v>
      </c>
      <c r="EI59" s="32">
        <f t="shared" ca="1" si="90"/>
        <v>-9665.83</v>
      </c>
      <c r="EJ59" s="32">
        <f t="shared" ca="1" si="91"/>
        <v>-13600.949999999999</v>
      </c>
      <c r="EK59" s="32">
        <f t="shared" ca="1" si="92"/>
        <v>-31223.42</v>
      </c>
      <c r="EL59" s="32">
        <f t="shared" ca="1" si="93"/>
        <v>-60760.07</v>
      </c>
      <c r="EM59" s="32">
        <f t="shared" ca="1" si="94"/>
        <v>-18811.88</v>
      </c>
      <c r="EN59" s="32">
        <f t="shared" ca="1" si="95"/>
        <v>-8454.7199999999993</v>
      </c>
      <c r="EO59" s="32">
        <f t="shared" ca="1" si="96"/>
        <v>-1079.6299999999999</v>
      </c>
      <c r="EP59" s="32">
        <f t="shared" ca="1" si="97"/>
        <v>-6790.1100000000006</v>
      </c>
      <c r="EQ59" s="32">
        <f t="shared" ca="1" si="98"/>
        <v>-53201.96</v>
      </c>
      <c r="ER59" s="32">
        <f t="shared" ca="1" si="99"/>
        <v>-90270.319999999992</v>
      </c>
    </row>
    <row r="60" spans="1:148" x14ac:dyDescent="0.25">
      <c r="A60" t="s">
        <v>452</v>
      </c>
      <c r="B60" s="1" t="s">
        <v>137</v>
      </c>
      <c r="C60" t="s">
        <v>291</v>
      </c>
      <c r="D60" t="s">
        <v>292</v>
      </c>
      <c r="E60" s="51">
        <v>2301.25</v>
      </c>
      <c r="F60" s="51">
        <v>1729.75</v>
      </c>
      <c r="G60" s="51">
        <v>5594.5</v>
      </c>
      <c r="H60" s="51">
        <v>1925</v>
      </c>
      <c r="I60" s="51">
        <v>75</v>
      </c>
      <c r="K60" s="51">
        <v>1921.25</v>
      </c>
      <c r="L60" s="51">
        <v>718.75</v>
      </c>
      <c r="M60" s="51">
        <v>4601.5</v>
      </c>
      <c r="N60" s="51">
        <v>1850</v>
      </c>
      <c r="O60" s="51">
        <v>4248.75</v>
      </c>
      <c r="P60" s="51">
        <v>2824.25</v>
      </c>
      <c r="Q60" s="32">
        <v>79756.14</v>
      </c>
      <c r="R60" s="32">
        <v>50991.19</v>
      </c>
      <c r="S60" s="32">
        <v>136629.78</v>
      </c>
      <c r="T60" s="32">
        <v>63420.56</v>
      </c>
      <c r="U60" s="32">
        <v>1168.5</v>
      </c>
      <c r="V60" s="32"/>
      <c r="W60" s="32">
        <v>42591.28</v>
      </c>
      <c r="X60" s="32">
        <v>16593.560000000001</v>
      </c>
      <c r="Y60" s="32">
        <v>131065.26</v>
      </c>
      <c r="Z60" s="32">
        <v>43246.25</v>
      </c>
      <c r="AA60" s="32">
        <v>94781.119999999995</v>
      </c>
      <c r="AB60" s="32">
        <v>79065.86</v>
      </c>
      <c r="AC60" s="2">
        <v>0.95</v>
      </c>
      <c r="AD60" s="2">
        <v>0.95</v>
      </c>
      <c r="AE60" s="2">
        <v>0.95</v>
      </c>
      <c r="AF60" s="2">
        <v>0.95</v>
      </c>
      <c r="AG60" s="2">
        <v>0.95</v>
      </c>
      <c r="AI60" s="2">
        <v>0.95</v>
      </c>
      <c r="AJ60" s="2">
        <v>0.95</v>
      </c>
      <c r="AK60" s="2">
        <v>0.95</v>
      </c>
      <c r="AL60" s="2">
        <v>0.95</v>
      </c>
      <c r="AM60" s="2">
        <v>0.95</v>
      </c>
      <c r="AN60" s="2">
        <v>0.95</v>
      </c>
      <c r="AO60" s="33">
        <v>757.68</v>
      </c>
      <c r="AP60" s="33">
        <v>484.42</v>
      </c>
      <c r="AQ60" s="33">
        <v>1297.98</v>
      </c>
      <c r="AR60" s="33">
        <v>602.5</v>
      </c>
      <c r="AS60" s="33">
        <v>11.1</v>
      </c>
      <c r="AT60" s="33"/>
      <c r="AU60" s="33">
        <v>404.62</v>
      </c>
      <c r="AV60" s="33">
        <v>157.63999999999999</v>
      </c>
      <c r="AW60" s="33">
        <v>1245.1199999999999</v>
      </c>
      <c r="AX60" s="33">
        <v>410.84</v>
      </c>
      <c r="AY60" s="33">
        <v>900.42</v>
      </c>
      <c r="AZ60" s="33">
        <v>751.13</v>
      </c>
      <c r="BA60" s="31">
        <f t="shared" si="40"/>
        <v>-119.63</v>
      </c>
      <c r="BB60" s="31">
        <f t="shared" si="41"/>
        <v>-76.489999999999995</v>
      </c>
      <c r="BC60" s="31">
        <f t="shared" si="42"/>
        <v>-204.94</v>
      </c>
      <c r="BD60" s="31">
        <f t="shared" si="43"/>
        <v>-50.74</v>
      </c>
      <c r="BE60" s="31">
        <f t="shared" si="44"/>
        <v>-0.93</v>
      </c>
      <c r="BF60" s="31">
        <f t="shared" si="45"/>
        <v>0</v>
      </c>
      <c r="BG60" s="31">
        <f t="shared" si="46"/>
        <v>161.85</v>
      </c>
      <c r="BH60" s="31">
        <f t="shared" si="47"/>
        <v>63.06</v>
      </c>
      <c r="BI60" s="31">
        <f t="shared" si="48"/>
        <v>498.05</v>
      </c>
      <c r="BJ60" s="31">
        <f t="shared" si="49"/>
        <v>207.58</v>
      </c>
      <c r="BK60" s="31">
        <f t="shared" si="50"/>
        <v>454.95</v>
      </c>
      <c r="BL60" s="31">
        <f t="shared" si="51"/>
        <v>379.52</v>
      </c>
      <c r="BM60" s="6">
        <v>1.06E-2</v>
      </c>
      <c r="BN60" s="6">
        <v>1.06E-2</v>
      </c>
      <c r="BO60" s="6">
        <v>1.06E-2</v>
      </c>
      <c r="BP60" s="6">
        <v>1.06E-2</v>
      </c>
      <c r="BQ60" s="6">
        <v>1.06E-2</v>
      </c>
      <c r="BR60" s="6">
        <v>1.06E-2</v>
      </c>
      <c r="BS60" s="6">
        <v>1.06E-2</v>
      </c>
      <c r="BT60" s="6">
        <v>1.06E-2</v>
      </c>
      <c r="BU60" s="6">
        <v>1.06E-2</v>
      </c>
      <c r="BV60" s="6">
        <v>1.06E-2</v>
      </c>
      <c r="BW60" s="6">
        <v>1.06E-2</v>
      </c>
      <c r="BX60" s="6">
        <v>1.06E-2</v>
      </c>
      <c r="BY60" s="31">
        <v>845.42</v>
      </c>
      <c r="BZ60" s="31">
        <v>540.51</v>
      </c>
      <c r="CA60" s="31">
        <v>1448.28</v>
      </c>
      <c r="CB60" s="31">
        <v>672.26</v>
      </c>
      <c r="CC60" s="31">
        <v>12.39</v>
      </c>
      <c r="CD60" s="31">
        <v>0</v>
      </c>
      <c r="CE60" s="31">
        <v>451.47</v>
      </c>
      <c r="CF60" s="31">
        <v>175.89</v>
      </c>
      <c r="CG60" s="31">
        <v>1389.29</v>
      </c>
      <c r="CH60" s="31">
        <v>458.41</v>
      </c>
      <c r="CI60" s="31">
        <v>1004.68</v>
      </c>
      <c r="CJ60" s="31">
        <v>838.1</v>
      </c>
      <c r="CK60" s="32">
        <f t="shared" si="52"/>
        <v>159.51</v>
      </c>
      <c r="CL60" s="32">
        <f t="shared" si="53"/>
        <v>101.98</v>
      </c>
      <c r="CM60" s="32">
        <f t="shared" si="54"/>
        <v>273.26</v>
      </c>
      <c r="CN60" s="32">
        <f t="shared" si="55"/>
        <v>126.84</v>
      </c>
      <c r="CO60" s="32">
        <f t="shared" si="56"/>
        <v>2.34</v>
      </c>
      <c r="CP60" s="32">
        <f t="shared" si="57"/>
        <v>0</v>
      </c>
      <c r="CQ60" s="32">
        <f t="shared" si="58"/>
        <v>85.18</v>
      </c>
      <c r="CR60" s="32">
        <f t="shared" si="59"/>
        <v>33.19</v>
      </c>
      <c r="CS60" s="32">
        <f t="shared" si="60"/>
        <v>262.13</v>
      </c>
      <c r="CT60" s="32">
        <f t="shared" si="61"/>
        <v>86.49</v>
      </c>
      <c r="CU60" s="32">
        <f t="shared" si="62"/>
        <v>189.56</v>
      </c>
      <c r="CV60" s="32">
        <f t="shared" si="63"/>
        <v>158.13</v>
      </c>
      <c r="CW60" s="31">
        <f t="shared" si="184"/>
        <v>366.88</v>
      </c>
      <c r="CX60" s="31">
        <f t="shared" si="185"/>
        <v>234.56</v>
      </c>
      <c r="CY60" s="31">
        <f t="shared" si="186"/>
        <v>628.5</v>
      </c>
      <c r="CZ60" s="31">
        <f t="shared" si="187"/>
        <v>247.34000000000003</v>
      </c>
      <c r="DA60" s="31">
        <f t="shared" si="188"/>
        <v>4.5600000000000005</v>
      </c>
      <c r="DB60" s="31">
        <f t="shared" si="189"/>
        <v>0</v>
      </c>
      <c r="DC60" s="31">
        <f t="shared" si="190"/>
        <v>-29.819999999999908</v>
      </c>
      <c r="DD60" s="31">
        <f t="shared" si="191"/>
        <v>-11.620000000000005</v>
      </c>
      <c r="DE60" s="31">
        <f t="shared" si="192"/>
        <v>-91.749999999999829</v>
      </c>
      <c r="DF60" s="31">
        <f t="shared" si="193"/>
        <v>-73.52000000000001</v>
      </c>
      <c r="DG60" s="31">
        <f t="shared" si="194"/>
        <v>-161.12999999999994</v>
      </c>
      <c r="DH60" s="31">
        <f t="shared" si="195"/>
        <v>-134.41999999999996</v>
      </c>
      <c r="DI60" s="32">
        <f t="shared" si="64"/>
        <v>18.34</v>
      </c>
      <c r="DJ60" s="32">
        <f t="shared" si="65"/>
        <v>11.73</v>
      </c>
      <c r="DK60" s="32">
        <f t="shared" si="66"/>
        <v>31.43</v>
      </c>
      <c r="DL60" s="32">
        <f t="shared" si="67"/>
        <v>12.37</v>
      </c>
      <c r="DM60" s="32">
        <f t="shared" si="68"/>
        <v>0.23</v>
      </c>
      <c r="DN60" s="32">
        <f t="shared" si="69"/>
        <v>0</v>
      </c>
      <c r="DO60" s="32">
        <f t="shared" si="70"/>
        <v>-1.49</v>
      </c>
      <c r="DP60" s="32">
        <f t="shared" si="71"/>
        <v>-0.57999999999999996</v>
      </c>
      <c r="DQ60" s="32">
        <f t="shared" si="72"/>
        <v>-4.59</v>
      </c>
      <c r="DR60" s="32">
        <f t="shared" si="73"/>
        <v>-3.68</v>
      </c>
      <c r="DS60" s="32">
        <f t="shared" si="74"/>
        <v>-8.06</v>
      </c>
      <c r="DT60" s="32">
        <f t="shared" si="75"/>
        <v>-6.72</v>
      </c>
      <c r="DU60" s="31">
        <f t="shared" ca="1" si="76"/>
        <v>108.55</v>
      </c>
      <c r="DV60" s="31">
        <f t="shared" ca="1" si="77"/>
        <v>69</v>
      </c>
      <c r="DW60" s="31">
        <f t="shared" ca="1" si="78"/>
        <v>183.92</v>
      </c>
      <c r="DX60" s="31">
        <f t="shared" ca="1" si="79"/>
        <v>71.959999999999994</v>
      </c>
      <c r="DY60" s="31">
        <f t="shared" ca="1" si="80"/>
        <v>1.32</v>
      </c>
      <c r="DZ60" s="31">
        <f t="shared" ca="1" si="81"/>
        <v>0</v>
      </c>
      <c r="EA60" s="31">
        <f t="shared" ca="1" si="82"/>
        <v>-8.52</v>
      </c>
      <c r="EB60" s="31">
        <f t="shared" ca="1" si="83"/>
        <v>-3.3</v>
      </c>
      <c r="EC60" s="31">
        <f t="shared" ca="1" si="84"/>
        <v>-25.83</v>
      </c>
      <c r="ED60" s="31">
        <f t="shared" ca="1" si="85"/>
        <v>-20.53</v>
      </c>
      <c r="EE60" s="31">
        <f t="shared" ca="1" si="86"/>
        <v>-44.62</v>
      </c>
      <c r="EF60" s="31">
        <f t="shared" ca="1" si="87"/>
        <v>-36.92</v>
      </c>
      <c r="EG60" s="32">
        <f t="shared" ca="1" si="88"/>
        <v>493.77</v>
      </c>
      <c r="EH60" s="32">
        <f t="shared" ca="1" si="89"/>
        <v>315.28999999999996</v>
      </c>
      <c r="EI60" s="32">
        <f t="shared" ca="1" si="90"/>
        <v>843.84999999999991</v>
      </c>
      <c r="EJ60" s="32">
        <f t="shared" ca="1" si="91"/>
        <v>331.67</v>
      </c>
      <c r="EK60" s="32">
        <f t="shared" ca="1" si="92"/>
        <v>6.1100000000000012</v>
      </c>
      <c r="EL60" s="32">
        <f t="shared" ca="1" si="93"/>
        <v>0</v>
      </c>
      <c r="EM60" s="32">
        <f t="shared" ca="1" si="94"/>
        <v>-39.829999999999906</v>
      </c>
      <c r="EN60" s="32">
        <f t="shared" ca="1" si="95"/>
        <v>-15.500000000000004</v>
      </c>
      <c r="EO60" s="32">
        <f t="shared" ca="1" si="96"/>
        <v>-122.16999999999983</v>
      </c>
      <c r="EP60" s="32">
        <f t="shared" ca="1" si="97"/>
        <v>-97.730000000000018</v>
      </c>
      <c r="EQ60" s="32">
        <f t="shared" ca="1" si="98"/>
        <v>-213.80999999999995</v>
      </c>
      <c r="ER60" s="32">
        <f t="shared" ca="1" si="99"/>
        <v>-178.05999999999995</v>
      </c>
    </row>
    <row r="61" spans="1:148" x14ac:dyDescent="0.25">
      <c r="A61" t="s">
        <v>453</v>
      </c>
      <c r="B61" s="1" t="s">
        <v>106</v>
      </c>
      <c r="C61" t="s">
        <v>106</v>
      </c>
      <c r="D61" t="s">
        <v>230</v>
      </c>
      <c r="E61" s="51">
        <v>9766.51152</v>
      </c>
      <c r="F61" s="51">
        <v>9726.0139199999994</v>
      </c>
      <c r="G61" s="51">
        <v>13051.58568</v>
      </c>
      <c r="H61" s="51">
        <v>10133.98992</v>
      </c>
      <c r="I61" s="51">
        <v>15344.520479999999</v>
      </c>
      <c r="J61" s="51">
        <v>14356.02216</v>
      </c>
      <c r="K61" s="51">
        <v>13601.5692</v>
      </c>
      <c r="L61" s="51">
        <v>14051.71896</v>
      </c>
      <c r="M61" s="51">
        <v>9148.2859200000003</v>
      </c>
      <c r="N61" s="51">
        <v>13592.24208</v>
      </c>
      <c r="O61" s="51">
        <v>9926.7602399999996</v>
      </c>
      <c r="P61" s="51">
        <v>9640.0137599999998</v>
      </c>
      <c r="Q61" s="32">
        <v>416952.43</v>
      </c>
      <c r="R61" s="32">
        <v>422704.29</v>
      </c>
      <c r="S61" s="32">
        <v>455463.05</v>
      </c>
      <c r="T61" s="32">
        <v>502729.29</v>
      </c>
      <c r="U61" s="32">
        <v>2129240.5299999998</v>
      </c>
      <c r="V61" s="32">
        <v>794091.93</v>
      </c>
      <c r="W61" s="32">
        <v>521237.47</v>
      </c>
      <c r="X61" s="32">
        <v>537471.78</v>
      </c>
      <c r="Y61" s="32">
        <v>249661.06</v>
      </c>
      <c r="Z61" s="32">
        <v>419392.06</v>
      </c>
      <c r="AA61" s="32">
        <v>516855.66</v>
      </c>
      <c r="AB61" s="32">
        <v>581789.28</v>
      </c>
      <c r="AC61" s="2">
        <v>9.85</v>
      </c>
      <c r="AD61" s="2">
        <v>9.85</v>
      </c>
      <c r="AE61" s="2">
        <v>9.85</v>
      </c>
      <c r="AF61" s="2">
        <v>9.85</v>
      </c>
      <c r="AG61" s="2">
        <v>9.85</v>
      </c>
      <c r="AH61" s="2">
        <v>9.85</v>
      </c>
      <c r="AI61" s="2">
        <v>9.85</v>
      </c>
      <c r="AJ61" s="2">
        <v>9.85</v>
      </c>
      <c r="AK61" s="2">
        <v>9.85</v>
      </c>
      <c r="AL61" s="2">
        <v>9.85</v>
      </c>
      <c r="AM61" s="2">
        <v>9.85</v>
      </c>
      <c r="AN61" s="2">
        <v>9.85</v>
      </c>
      <c r="AO61" s="33">
        <v>41069.81</v>
      </c>
      <c r="AP61" s="33">
        <v>41636.370000000003</v>
      </c>
      <c r="AQ61" s="33">
        <v>44863.11</v>
      </c>
      <c r="AR61" s="33">
        <v>49518.84</v>
      </c>
      <c r="AS61" s="33">
        <v>209730.19</v>
      </c>
      <c r="AT61" s="33">
        <v>78218.05</v>
      </c>
      <c r="AU61" s="33">
        <v>51341.89</v>
      </c>
      <c r="AV61" s="33">
        <v>52940.97</v>
      </c>
      <c r="AW61" s="33">
        <v>24591.61</v>
      </c>
      <c r="AX61" s="33">
        <v>41310.120000000003</v>
      </c>
      <c r="AY61" s="33">
        <v>50910.28</v>
      </c>
      <c r="AZ61" s="33">
        <v>57306.239999999998</v>
      </c>
      <c r="BA61" s="31">
        <f t="shared" si="40"/>
        <v>-625.42999999999995</v>
      </c>
      <c r="BB61" s="31">
        <f t="shared" si="41"/>
        <v>-634.05999999999995</v>
      </c>
      <c r="BC61" s="31">
        <f t="shared" si="42"/>
        <v>-683.19</v>
      </c>
      <c r="BD61" s="31">
        <f t="shared" si="43"/>
        <v>-402.18</v>
      </c>
      <c r="BE61" s="31">
        <f t="shared" si="44"/>
        <v>-1703.39</v>
      </c>
      <c r="BF61" s="31">
        <f t="shared" si="45"/>
        <v>-635.27</v>
      </c>
      <c r="BG61" s="31">
        <f t="shared" si="46"/>
        <v>1980.7</v>
      </c>
      <c r="BH61" s="31">
        <f t="shared" si="47"/>
        <v>2042.39</v>
      </c>
      <c r="BI61" s="31">
        <f t="shared" si="48"/>
        <v>948.71</v>
      </c>
      <c r="BJ61" s="31">
        <f t="shared" si="49"/>
        <v>2013.08</v>
      </c>
      <c r="BK61" s="31">
        <f t="shared" si="50"/>
        <v>2480.91</v>
      </c>
      <c r="BL61" s="31">
        <f t="shared" si="51"/>
        <v>2792.59</v>
      </c>
      <c r="BM61" s="6">
        <v>-3.2599999999999997E-2</v>
      </c>
      <c r="BN61" s="6">
        <v>-3.2599999999999997E-2</v>
      </c>
      <c r="BO61" s="6">
        <v>-3.2599999999999997E-2</v>
      </c>
      <c r="BP61" s="6">
        <v>-3.2599999999999997E-2</v>
      </c>
      <c r="BQ61" s="6">
        <v>-3.2599999999999997E-2</v>
      </c>
      <c r="BR61" s="6">
        <v>-3.2599999999999997E-2</v>
      </c>
      <c r="BS61" s="6">
        <v>-3.2599999999999997E-2</v>
      </c>
      <c r="BT61" s="6">
        <v>-3.2599999999999997E-2</v>
      </c>
      <c r="BU61" s="6">
        <v>-3.2599999999999997E-2</v>
      </c>
      <c r="BV61" s="6">
        <v>-3.2599999999999997E-2</v>
      </c>
      <c r="BW61" s="6">
        <v>-3.2599999999999997E-2</v>
      </c>
      <c r="BX61" s="6">
        <v>-3.2599999999999997E-2</v>
      </c>
      <c r="BY61" s="31">
        <v>-13592.65</v>
      </c>
      <c r="BZ61" s="31">
        <v>-13780.16</v>
      </c>
      <c r="CA61" s="31">
        <v>-14848.1</v>
      </c>
      <c r="CB61" s="31">
        <v>-16388.97</v>
      </c>
      <c r="CC61" s="31">
        <v>-69413.240000000005</v>
      </c>
      <c r="CD61" s="31">
        <v>-25887.4</v>
      </c>
      <c r="CE61" s="31">
        <v>-16992.34</v>
      </c>
      <c r="CF61" s="31">
        <v>-17521.580000000002</v>
      </c>
      <c r="CG61" s="31">
        <v>-8138.95</v>
      </c>
      <c r="CH61" s="31">
        <v>-13672.18</v>
      </c>
      <c r="CI61" s="31">
        <v>-16849.490000000002</v>
      </c>
      <c r="CJ61" s="31">
        <v>-18966.330000000002</v>
      </c>
      <c r="CK61" s="32">
        <f t="shared" si="52"/>
        <v>833.9</v>
      </c>
      <c r="CL61" s="32">
        <f t="shared" si="53"/>
        <v>845.41</v>
      </c>
      <c r="CM61" s="32">
        <f t="shared" si="54"/>
        <v>910.93</v>
      </c>
      <c r="CN61" s="32">
        <f t="shared" si="55"/>
        <v>1005.46</v>
      </c>
      <c r="CO61" s="32">
        <f t="shared" si="56"/>
        <v>4258.4799999999996</v>
      </c>
      <c r="CP61" s="32">
        <f t="shared" si="57"/>
        <v>1588.18</v>
      </c>
      <c r="CQ61" s="32">
        <f t="shared" si="58"/>
        <v>1042.47</v>
      </c>
      <c r="CR61" s="32">
        <f t="shared" si="59"/>
        <v>1074.94</v>
      </c>
      <c r="CS61" s="32">
        <f t="shared" si="60"/>
        <v>499.32</v>
      </c>
      <c r="CT61" s="32">
        <f t="shared" si="61"/>
        <v>838.78</v>
      </c>
      <c r="CU61" s="32">
        <f t="shared" si="62"/>
        <v>1033.71</v>
      </c>
      <c r="CV61" s="32">
        <f t="shared" si="63"/>
        <v>1163.58</v>
      </c>
      <c r="CW61" s="31">
        <f t="shared" si="184"/>
        <v>-53203.13</v>
      </c>
      <c r="CX61" s="31">
        <f t="shared" si="185"/>
        <v>-53937.060000000005</v>
      </c>
      <c r="CY61" s="31">
        <f t="shared" si="186"/>
        <v>-58117.09</v>
      </c>
      <c r="CZ61" s="31">
        <f t="shared" si="187"/>
        <v>-64500.17</v>
      </c>
      <c r="DA61" s="31">
        <f t="shared" si="188"/>
        <v>-273181.56</v>
      </c>
      <c r="DB61" s="31">
        <f t="shared" si="189"/>
        <v>-101882</v>
      </c>
      <c r="DC61" s="31">
        <f t="shared" si="190"/>
        <v>-69272.459999999992</v>
      </c>
      <c r="DD61" s="31">
        <f t="shared" si="191"/>
        <v>-71430</v>
      </c>
      <c r="DE61" s="31">
        <f t="shared" si="192"/>
        <v>-33179.950000000004</v>
      </c>
      <c r="DF61" s="31">
        <f t="shared" si="193"/>
        <v>-56156.600000000006</v>
      </c>
      <c r="DG61" s="31">
        <f t="shared" si="194"/>
        <v>-69206.97</v>
      </c>
      <c r="DH61" s="31">
        <f t="shared" si="195"/>
        <v>-77901.579999999987</v>
      </c>
      <c r="DI61" s="32">
        <f t="shared" si="64"/>
        <v>-2660.16</v>
      </c>
      <c r="DJ61" s="32">
        <f t="shared" si="65"/>
        <v>-2696.85</v>
      </c>
      <c r="DK61" s="32">
        <f t="shared" si="66"/>
        <v>-2905.85</v>
      </c>
      <c r="DL61" s="32">
        <f t="shared" si="67"/>
        <v>-3225.01</v>
      </c>
      <c r="DM61" s="32">
        <f t="shared" si="68"/>
        <v>-13659.08</v>
      </c>
      <c r="DN61" s="32">
        <f t="shared" si="69"/>
        <v>-5094.1000000000004</v>
      </c>
      <c r="DO61" s="32">
        <f t="shared" si="70"/>
        <v>-3463.62</v>
      </c>
      <c r="DP61" s="32">
        <f t="shared" si="71"/>
        <v>-3571.5</v>
      </c>
      <c r="DQ61" s="32">
        <f t="shared" si="72"/>
        <v>-1659</v>
      </c>
      <c r="DR61" s="32">
        <f t="shared" si="73"/>
        <v>-2807.83</v>
      </c>
      <c r="DS61" s="32">
        <f t="shared" si="74"/>
        <v>-3460.35</v>
      </c>
      <c r="DT61" s="32">
        <f t="shared" si="75"/>
        <v>-3895.08</v>
      </c>
      <c r="DU61" s="31">
        <f t="shared" ca="1" si="76"/>
        <v>-15741.15</v>
      </c>
      <c r="DV61" s="31">
        <f t="shared" ca="1" si="77"/>
        <v>-15866.67</v>
      </c>
      <c r="DW61" s="31">
        <f t="shared" ca="1" si="78"/>
        <v>-17007.150000000001</v>
      </c>
      <c r="DX61" s="31">
        <f t="shared" ca="1" si="79"/>
        <v>-18765.509999999998</v>
      </c>
      <c r="DY61" s="31">
        <f t="shared" ca="1" si="80"/>
        <v>-79029.64</v>
      </c>
      <c r="DZ61" s="31">
        <f t="shared" ca="1" si="81"/>
        <v>-29300.74</v>
      </c>
      <c r="EA61" s="31">
        <f t="shared" ca="1" si="82"/>
        <v>-19794.3</v>
      </c>
      <c r="EB61" s="31">
        <f t="shared" ca="1" si="83"/>
        <v>-20259.14</v>
      </c>
      <c r="EC61" s="31">
        <f t="shared" ca="1" si="84"/>
        <v>-9340.1200000000008</v>
      </c>
      <c r="ED61" s="31">
        <f t="shared" ca="1" si="85"/>
        <v>-15681.09</v>
      </c>
      <c r="EE61" s="31">
        <f t="shared" ca="1" si="86"/>
        <v>-19163.62</v>
      </c>
      <c r="EF61" s="31">
        <f t="shared" ca="1" si="87"/>
        <v>-21395.11</v>
      </c>
      <c r="EG61" s="32">
        <f t="shared" ca="1" si="88"/>
        <v>-71604.439999999988</v>
      </c>
      <c r="EH61" s="32">
        <f t="shared" ca="1" si="89"/>
        <v>-72500.58</v>
      </c>
      <c r="EI61" s="32">
        <f t="shared" ca="1" si="90"/>
        <v>-78030.09</v>
      </c>
      <c r="EJ61" s="32">
        <f t="shared" ca="1" si="91"/>
        <v>-86490.689999999988</v>
      </c>
      <c r="EK61" s="32">
        <f t="shared" ca="1" si="92"/>
        <v>-365870.28</v>
      </c>
      <c r="EL61" s="32">
        <f t="shared" ca="1" si="93"/>
        <v>-136276.84</v>
      </c>
      <c r="EM61" s="32">
        <f t="shared" ca="1" si="94"/>
        <v>-92530.37999999999</v>
      </c>
      <c r="EN61" s="32">
        <f t="shared" ca="1" si="95"/>
        <v>-95260.64</v>
      </c>
      <c r="EO61" s="32">
        <f t="shared" ca="1" si="96"/>
        <v>-44179.070000000007</v>
      </c>
      <c r="EP61" s="32">
        <f t="shared" ca="1" si="97"/>
        <v>-74645.52</v>
      </c>
      <c r="EQ61" s="32">
        <f t="shared" ca="1" si="98"/>
        <v>-91830.94</v>
      </c>
      <c r="ER61" s="32">
        <f t="shared" ca="1" si="99"/>
        <v>-103191.76999999999</v>
      </c>
    </row>
    <row r="62" spans="1:148" x14ac:dyDescent="0.25">
      <c r="A62" t="s">
        <v>440</v>
      </c>
      <c r="B62" s="1" t="s">
        <v>127</v>
      </c>
      <c r="C62" t="s">
        <v>127</v>
      </c>
      <c r="D62" t="s">
        <v>232</v>
      </c>
      <c r="E62" s="51">
        <v>9901.9023041</v>
      </c>
      <c r="F62" s="51">
        <v>8371.6268409000004</v>
      </c>
      <c r="G62" s="51">
        <v>8428.9487788999995</v>
      </c>
      <c r="H62" s="51">
        <v>7731.8883237</v>
      </c>
      <c r="I62" s="51">
        <v>11715.565163499999</v>
      </c>
      <c r="J62" s="51">
        <v>21856.655726000001</v>
      </c>
      <c r="K62" s="51">
        <v>21283.937910000001</v>
      </c>
      <c r="L62" s="51">
        <v>14891.4756543</v>
      </c>
      <c r="M62" s="51">
        <v>11912.9491822</v>
      </c>
      <c r="N62" s="51">
        <v>13615.3908271</v>
      </c>
      <c r="O62" s="51">
        <v>9909.6579008999997</v>
      </c>
      <c r="P62" s="51">
        <v>10908.745536</v>
      </c>
      <c r="Q62" s="32">
        <v>485106.13</v>
      </c>
      <c r="R62" s="32">
        <v>400468.91</v>
      </c>
      <c r="S62" s="32">
        <v>350209.84</v>
      </c>
      <c r="T62" s="32">
        <v>491056.7</v>
      </c>
      <c r="U62" s="32">
        <v>1953961.58</v>
      </c>
      <c r="V62" s="32">
        <v>1447430.25</v>
      </c>
      <c r="W62" s="32">
        <v>977050.34</v>
      </c>
      <c r="X62" s="32">
        <v>684003.34</v>
      </c>
      <c r="Y62" s="32">
        <v>382239.8</v>
      </c>
      <c r="Z62" s="32">
        <v>457169.17</v>
      </c>
      <c r="AA62" s="32">
        <v>602704.14</v>
      </c>
      <c r="AB62" s="32">
        <v>861727.34</v>
      </c>
      <c r="AC62" s="2">
        <v>-1.1299999999999999</v>
      </c>
      <c r="AD62" s="2">
        <v>-1.1299999999999999</v>
      </c>
      <c r="AE62" s="2">
        <v>-1.1299999999999999</v>
      </c>
      <c r="AF62" s="2">
        <v>-1.1299999999999999</v>
      </c>
      <c r="AG62" s="2">
        <v>-1.1299999999999999</v>
      </c>
      <c r="AH62" s="2">
        <v>-1.1299999999999999</v>
      </c>
      <c r="AI62" s="2">
        <v>-1.1299999999999999</v>
      </c>
      <c r="AJ62" s="2">
        <v>-1.1299999999999999</v>
      </c>
      <c r="AK62" s="2">
        <v>-1.1299999999999999</v>
      </c>
      <c r="AL62" s="2">
        <v>-1.1299999999999999</v>
      </c>
      <c r="AM62" s="2">
        <v>-1.1299999999999999</v>
      </c>
      <c r="AN62" s="2">
        <v>-1.1299999999999999</v>
      </c>
      <c r="AO62" s="33">
        <v>-5481.7</v>
      </c>
      <c r="AP62" s="33">
        <v>-4525.3</v>
      </c>
      <c r="AQ62" s="33">
        <v>-3957.37</v>
      </c>
      <c r="AR62" s="33">
        <v>-5548.94</v>
      </c>
      <c r="AS62" s="33">
        <v>-22079.77</v>
      </c>
      <c r="AT62" s="33">
        <v>-16355.96</v>
      </c>
      <c r="AU62" s="33">
        <v>-11040.67</v>
      </c>
      <c r="AV62" s="33">
        <v>-7729.24</v>
      </c>
      <c r="AW62" s="33">
        <v>-4319.3100000000004</v>
      </c>
      <c r="AX62" s="33">
        <v>-5166.01</v>
      </c>
      <c r="AY62" s="33">
        <v>-6810.56</v>
      </c>
      <c r="AZ62" s="33">
        <v>-9737.52</v>
      </c>
      <c r="BA62" s="31">
        <f t="shared" si="40"/>
        <v>-727.66</v>
      </c>
      <c r="BB62" s="31">
        <f t="shared" si="41"/>
        <v>-600.70000000000005</v>
      </c>
      <c r="BC62" s="31">
        <f t="shared" si="42"/>
        <v>-525.30999999999995</v>
      </c>
      <c r="BD62" s="31">
        <f t="shared" si="43"/>
        <v>-392.85</v>
      </c>
      <c r="BE62" s="31">
        <f t="shared" si="44"/>
        <v>-1563.17</v>
      </c>
      <c r="BF62" s="31">
        <f t="shared" si="45"/>
        <v>-1157.94</v>
      </c>
      <c r="BG62" s="31">
        <f t="shared" si="46"/>
        <v>3712.79</v>
      </c>
      <c r="BH62" s="31">
        <f t="shared" si="47"/>
        <v>2599.21</v>
      </c>
      <c r="BI62" s="31">
        <f t="shared" si="48"/>
        <v>1452.51</v>
      </c>
      <c r="BJ62" s="31">
        <f t="shared" si="49"/>
        <v>2194.41</v>
      </c>
      <c r="BK62" s="31">
        <f t="shared" si="50"/>
        <v>2892.98</v>
      </c>
      <c r="BL62" s="31">
        <f t="shared" si="51"/>
        <v>4136.29</v>
      </c>
      <c r="BM62" s="6">
        <v>-5.3699999999999998E-2</v>
      </c>
      <c r="BN62" s="6">
        <v>-5.3699999999999998E-2</v>
      </c>
      <c r="BO62" s="6">
        <v>-5.3699999999999998E-2</v>
      </c>
      <c r="BP62" s="6">
        <v>-5.3699999999999998E-2</v>
      </c>
      <c r="BQ62" s="6">
        <v>-5.3699999999999998E-2</v>
      </c>
      <c r="BR62" s="6">
        <v>-5.3699999999999998E-2</v>
      </c>
      <c r="BS62" s="6">
        <v>-5.3699999999999998E-2</v>
      </c>
      <c r="BT62" s="6">
        <v>-5.3699999999999998E-2</v>
      </c>
      <c r="BU62" s="6">
        <v>-5.3699999999999998E-2</v>
      </c>
      <c r="BV62" s="6">
        <v>-5.3699999999999998E-2</v>
      </c>
      <c r="BW62" s="6">
        <v>-5.3699999999999998E-2</v>
      </c>
      <c r="BX62" s="6">
        <v>-5.3699999999999998E-2</v>
      </c>
      <c r="BY62" s="31">
        <v>-26050.2</v>
      </c>
      <c r="BZ62" s="31">
        <v>-21505.18</v>
      </c>
      <c r="CA62" s="31">
        <v>-18806.27</v>
      </c>
      <c r="CB62" s="31">
        <v>-26369.74</v>
      </c>
      <c r="CC62" s="31">
        <v>-104927.74</v>
      </c>
      <c r="CD62" s="31">
        <v>-77727</v>
      </c>
      <c r="CE62" s="31">
        <v>-52467.6</v>
      </c>
      <c r="CF62" s="31">
        <v>-36730.980000000003</v>
      </c>
      <c r="CG62" s="31">
        <v>-20526.28</v>
      </c>
      <c r="CH62" s="31">
        <v>-24549.98</v>
      </c>
      <c r="CI62" s="31">
        <v>-32365.21</v>
      </c>
      <c r="CJ62" s="31">
        <v>-46274.76</v>
      </c>
      <c r="CK62" s="32">
        <f t="shared" si="52"/>
        <v>970.21</v>
      </c>
      <c r="CL62" s="32">
        <f t="shared" si="53"/>
        <v>800.94</v>
      </c>
      <c r="CM62" s="32">
        <f t="shared" si="54"/>
        <v>700.42</v>
      </c>
      <c r="CN62" s="32">
        <f t="shared" si="55"/>
        <v>982.11</v>
      </c>
      <c r="CO62" s="32">
        <f t="shared" si="56"/>
        <v>3907.92</v>
      </c>
      <c r="CP62" s="32">
        <f t="shared" si="57"/>
        <v>2894.86</v>
      </c>
      <c r="CQ62" s="32">
        <f t="shared" si="58"/>
        <v>1954.1</v>
      </c>
      <c r="CR62" s="32">
        <f t="shared" si="59"/>
        <v>1368.01</v>
      </c>
      <c r="CS62" s="32">
        <f t="shared" si="60"/>
        <v>764.48</v>
      </c>
      <c r="CT62" s="32">
        <f t="shared" si="61"/>
        <v>914.34</v>
      </c>
      <c r="CU62" s="32">
        <f t="shared" si="62"/>
        <v>1205.4100000000001</v>
      </c>
      <c r="CV62" s="32">
        <f t="shared" si="63"/>
        <v>1723.45</v>
      </c>
      <c r="CW62" s="31">
        <f t="shared" si="184"/>
        <v>-18870.63</v>
      </c>
      <c r="CX62" s="31">
        <f t="shared" si="185"/>
        <v>-15578.240000000002</v>
      </c>
      <c r="CY62" s="31">
        <f t="shared" si="186"/>
        <v>-13623.170000000004</v>
      </c>
      <c r="CZ62" s="31">
        <f t="shared" si="187"/>
        <v>-19445.840000000004</v>
      </c>
      <c r="DA62" s="31">
        <f t="shared" si="188"/>
        <v>-77376.88</v>
      </c>
      <c r="DB62" s="31">
        <f t="shared" si="189"/>
        <v>-57318.239999999998</v>
      </c>
      <c r="DC62" s="31">
        <f t="shared" si="190"/>
        <v>-43185.62</v>
      </c>
      <c r="DD62" s="31">
        <f t="shared" si="191"/>
        <v>-30232.940000000002</v>
      </c>
      <c r="DE62" s="31">
        <f t="shared" si="192"/>
        <v>-16894.999999999996</v>
      </c>
      <c r="DF62" s="31">
        <f t="shared" si="193"/>
        <v>-20664.039999999997</v>
      </c>
      <c r="DG62" s="31">
        <f t="shared" si="194"/>
        <v>-27242.219999999998</v>
      </c>
      <c r="DH62" s="31">
        <f t="shared" si="195"/>
        <v>-38950.080000000009</v>
      </c>
      <c r="DI62" s="32">
        <f t="shared" si="64"/>
        <v>-943.53</v>
      </c>
      <c r="DJ62" s="32">
        <f t="shared" si="65"/>
        <v>-778.91</v>
      </c>
      <c r="DK62" s="32">
        <f t="shared" si="66"/>
        <v>-681.16</v>
      </c>
      <c r="DL62" s="32">
        <f t="shared" si="67"/>
        <v>-972.29</v>
      </c>
      <c r="DM62" s="32">
        <f t="shared" si="68"/>
        <v>-3868.84</v>
      </c>
      <c r="DN62" s="32">
        <f t="shared" si="69"/>
        <v>-2865.91</v>
      </c>
      <c r="DO62" s="32">
        <f t="shared" si="70"/>
        <v>-2159.2800000000002</v>
      </c>
      <c r="DP62" s="32">
        <f t="shared" si="71"/>
        <v>-1511.65</v>
      </c>
      <c r="DQ62" s="32">
        <f t="shared" si="72"/>
        <v>-844.75</v>
      </c>
      <c r="DR62" s="32">
        <f t="shared" si="73"/>
        <v>-1033.2</v>
      </c>
      <c r="DS62" s="32">
        <f t="shared" si="74"/>
        <v>-1362.11</v>
      </c>
      <c r="DT62" s="32">
        <f t="shared" si="75"/>
        <v>-1947.5</v>
      </c>
      <c r="DU62" s="31">
        <f t="shared" ca="1" si="76"/>
        <v>-5583.23</v>
      </c>
      <c r="DV62" s="31">
        <f t="shared" ca="1" si="77"/>
        <v>-4582.6499999999996</v>
      </c>
      <c r="DW62" s="31">
        <f t="shared" ca="1" si="78"/>
        <v>-3986.63</v>
      </c>
      <c r="DX62" s="31">
        <f t="shared" ca="1" si="79"/>
        <v>-5657.52</v>
      </c>
      <c r="DY62" s="31">
        <f t="shared" ca="1" si="80"/>
        <v>-22384.63</v>
      </c>
      <c r="DZ62" s="31">
        <f t="shared" ca="1" si="81"/>
        <v>-16484.43</v>
      </c>
      <c r="EA62" s="31">
        <f t="shared" ca="1" si="82"/>
        <v>-12340.1</v>
      </c>
      <c r="EB62" s="31">
        <f t="shared" ca="1" si="83"/>
        <v>-8574.73</v>
      </c>
      <c r="EC62" s="31">
        <f t="shared" ca="1" si="84"/>
        <v>-4755.92</v>
      </c>
      <c r="ED62" s="31">
        <f t="shared" ca="1" si="85"/>
        <v>-5770.2</v>
      </c>
      <c r="EE62" s="31">
        <f t="shared" ca="1" si="86"/>
        <v>-7543.45</v>
      </c>
      <c r="EF62" s="31">
        <f t="shared" ca="1" si="87"/>
        <v>-10697.36</v>
      </c>
      <c r="EG62" s="32">
        <f t="shared" ca="1" si="88"/>
        <v>-25397.39</v>
      </c>
      <c r="EH62" s="32">
        <f t="shared" ca="1" si="89"/>
        <v>-20939.800000000003</v>
      </c>
      <c r="EI62" s="32">
        <f t="shared" ca="1" si="90"/>
        <v>-18290.960000000003</v>
      </c>
      <c r="EJ62" s="32">
        <f t="shared" ca="1" si="91"/>
        <v>-26075.650000000005</v>
      </c>
      <c r="EK62" s="32">
        <f t="shared" ca="1" si="92"/>
        <v>-103630.35</v>
      </c>
      <c r="EL62" s="32">
        <f t="shared" ca="1" si="93"/>
        <v>-76668.579999999987</v>
      </c>
      <c r="EM62" s="32">
        <f t="shared" ca="1" si="94"/>
        <v>-57685</v>
      </c>
      <c r="EN62" s="32">
        <f t="shared" ca="1" si="95"/>
        <v>-40319.320000000007</v>
      </c>
      <c r="EO62" s="32">
        <f t="shared" ca="1" si="96"/>
        <v>-22495.67</v>
      </c>
      <c r="EP62" s="32">
        <f t="shared" ca="1" si="97"/>
        <v>-27467.439999999999</v>
      </c>
      <c r="EQ62" s="32">
        <f t="shared" ca="1" si="98"/>
        <v>-36147.78</v>
      </c>
      <c r="ER62" s="32">
        <f t="shared" ca="1" si="99"/>
        <v>-51594.94000000001</v>
      </c>
    </row>
    <row r="63" spans="1:148" x14ac:dyDescent="0.25">
      <c r="A63" t="s">
        <v>454</v>
      </c>
      <c r="B63" s="1" t="s">
        <v>46</v>
      </c>
      <c r="C63" t="s">
        <v>46</v>
      </c>
      <c r="D63" t="s">
        <v>233</v>
      </c>
      <c r="E63" s="51">
        <v>277112.48556</v>
      </c>
      <c r="F63" s="51">
        <v>249383.27235690001</v>
      </c>
      <c r="G63" s="51">
        <v>286800.04349880002</v>
      </c>
      <c r="H63" s="51">
        <v>277367.98943339998</v>
      </c>
      <c r="I63" s="51">
        <v>243096.90139750001</v>
      </c>
      <c r="J63" s="51">
        <v>258797.24959309999</v>
      </c>
      <c r="K63" s="51">
        <v>277276.11166220001</v>
      </c>
      <c r="L63" s="51">
        <v>288780.71901549998</v>
      </c>
      <c r="M63" s="51">
        <v>275318.99836660002</v>
      </c>
      <c r="N63" s="51">
        <v>289894.05973570002</v>
      </c>
      <c r="O63" s="51">
        <v>280642.16633949999</v>
      </c>
      <c r="P63" s="51">
        <v>283345.58439700003</v>
      </c>
      <c r="Q63" s="32">
        <v>11928410.74</v>
      </c>
      <c r="R63" s="32">
        <v>10817816.199999999</v>
      </c>
      <c r="S63" s="32">
        <v>10159267.92</v>
      </c>
      <c r="T63" s="32">
        <v>13456590.09</v>
      </c>
      <c r="U63" s="32">
        <v>34818431.539999999</v>
      </c>
      <c r="V63" s="32">
        <v>13805134</v>
      </c>
      <c r="W63" s="32">
        <v>11328710.140000001</v>
      </c>
      <c r="X63" s="32">
        <v>11163456.99</v>
      </c>
      <c r="Y63" s="32">
        <v>7838060.9199999999</v>
      </c>
      <c r="Z63" s="32">
        <v>8968709.3699999992</v>
      </c>
      <c r="AA63" s="32">
        <v>13491355.66</v>
      </c>
      <c r="AB63" s="32">
        <v>16697440.83</v>
      </c>
      <c r="AC63" s="2">
        <v>5.33</v>
      </c>
      <c r="AD63" s="2">
        <v>5.33</v>
      </c>
      <c r="AE63" s="2">
        <v>5.33</v>
      </c>
      <c r="AF63" s="2">
        <v>5.33</v>
      </c>
      <c r="AG63" s="2">
        <v>5.33</v>
      </c>
      <c r="AH63" s="2">
        <v>5.33</v>
      </c>
      <c r="AI63" s="2">
        <v>5.33</v>
      </c>
      <c r="AJ63" s="2">
        <v>5.33</v>
      </c>
      <c r="AK63" s="2">
        <v>5.33</v>
      </c>
      <c r="AL63" s="2">
        <v>5.33</v>
      </c>
      <c r="AM63" s="2">
        <v>5.33</v>
      </c>
      <c r="AN63" s="2">
        <v>5.33</v>
      </c>
      <c r="AO63" s="33">
        <v>635784.29</v>
      </c>
      <c r="AP63" s="33">
        <v>576589.6</v>
      </c>
      <c r="AQ63" s="33">
        <v>541488.98</v>
      </c>
      <c r="AR63" s="33">
        <v>717236.25</v>
      </c>
      <c r="AS63" s="33">
        <v>1855822.4</v>
      </c>
      <c r="AT63" s="33">
        <v>735813.64</v>
      </c>
      <c r="AU63" s="33">
        <v>603820.25</v>
      </c>
      <c r="AV63" s="33">
        <v>595012.26</v>
      </c>
      <c r="AW63" s="33">
        <v>417768.65</v>
      </c>
      <c r="AX63" s="33">
        <v>478032.21</v>
      </c>
      <c r="AY63" s="33">
        <v>719089.26</v>
      </c>
      <c r="AZ63" s="33">
        <v>889973.6</v>
      </c>
      <c r="BA63" s="31">
        <f t="shared" si="40"/>
        <v>-17892.62</v>
      </c>
      <c r="BB63" s="31">
        <f t="shared" si="41"/>
        <v>-16226.72</v>
      </c>
      <c r="BC63" s="31">
        <f t="shared" si="42"/>
        <v>-15238.9</v>
      </c>
      <c r="BD63" s="31">
        <f t="shared" si="43"/>
        <v>-10765.27</v>
      </c>
      <c r="BE63" s="31">
        <f t="shared" si="44"/>
        <v>-27854.75</v>
      </c>
      <c r="BF63" s="31">
        <f t="shared" si="45"/>
        <v>-11044.11</v>
      </c>
      <c r="BG63" s="31">
        <f t="shared" si="46"/>
        <v>43049.1</v>
      </c>
      <c r="BH63" s="31">
        <f t="shared" si="47"/>
        <v>42421.14</v>
      </c>
      <c r="BI63" s="31">
        <f t="shared" si="48"/>
        <v>29784.63</v>
      </c>
      <c r="BJ63" s="31">
        <f t="shared" si="49"/>
        <v>43049.8</v>
      </c>
      <c r="BK63" s="31">
        <f t="shared" si="50"/>
        <v>64758.51</v>
      </c>
      <c r="BL63" s="31">
        <f t="shared" si="51"/>
        <v>80147.72</v>
      </c>
      <c r="BM63" s="6">
        <v>6.6199999999999995E-2</v>
      </c>
      <c r="BN63" s="6">
        <v>6.6199999999999995E-2</v>
      </c>
      <c r="BO63" s="6">
        <v>6.6199999999999995E-2</v>
      </c>
      <c r="BP63" s="6">
        <v>6.6199999999999995E-2</v>
      </c>
      <c r="BQ63" s="6">
        <v>6.6199999999999995E-2</v>
      </c>
      <c r="BR63" s="6">
        <v>6.6199999999999995E-2</v>
      </c>
      <c r="BS63" s="6">
        <v>6.6199999999999995E-2</v>
      </c>
      <c r="BT63" s="6">
        <v>6.6199999999999995E-2</v>
      </c>
      <c r="BU63" s="6">
        <v>6.6199999999999995E-2</v>
      </c>
      <c r="BV63" s="6">
        <v>6.6199999999999995E-2</v>
      </c>
      <c r="BW63" s="6">
        <v>6.6199999999999995E-2</v>
      </c>
      <c r="BX63" s="6">
        <v>6.6199999999999995E-2</v>
      </c>
      <c r="BY63" s="31">
        <v>789660.79</v>
      </c>
      <c r="BZ63" s="31">
        <v>716139.43</v>
      </c>
      <c r="CA63" s="31">
        <v>672543.54</v>
      </c>
      <c r="CB63" s="31">
        <v>890826.26</v>
      </c>
      <c r="CC63" s="31">
        <v>2304980.17</v>
      </c>
      <c r="CD63" s="31">
        <v>913899.87</v>
      </c>
      <c r="CE63" s="31">
        <v>749960.61</v>
      </c>
      <c r="CF63" s="31">
        <v>739020.85</v>
      </c>
      <c r="CG63" s="31">
        <v>518879.63</v>
      </c>
      <c r="CH63" s="31">
        <v>593728.56000000006</v>
      </c>
      <c r="CI63" s="31">
        <v>893127.74</v>
      </c>
      <c r="CJ63" s="31">
        <v>1105370.58</v>
      </c>
      <c r="CK63" s="32">
        <f t="shared" si="52"/>
        <v>23856.82</v>
      </c>
      <c r="CL63" s="32">
        <f t="shared" si="53"/>
        <v>21635.63</v>
      </c>
      <c r="CM63" s="32">
        <f t="shared" si="54"/>
        <v>20318.54</v>
      </c>
      <c r="CN63" s="32">
        <f t="shared" si="55"/>
        <v>26913.18</v>
      </c>
      <c r="CO63" s="32">
        <f t="shared" si="56"/>
        <v>69636.86</v>
      </c>
      <c r="CP63" s="32">
        <f t="shared" si="57"/>
        <v>27610.27</v>
      </c>
      <c r="CQ63" s="32">
        <f t="shared" si="58"/>
        <v>22657.42</v>
      </c>
      <c r="CR63" s="32">
        <f t="shared" si="59"/>
        <v>22326.91</v>
      </c>
      <c r="CS63" s="32">
        <f t="shared" si="60"/>
        <v>15676.12</v>
      </c>
      <c r="CT63" s="32">
        <f t="shared" si="61"/>
        <v>17937.419999999998</v>
      </c>
      <c r="CU63" s="32">
        <f t="shared" si="62"/>
        <v>26982.71</v>
      </c>
      <c r="CV63" s="32">
        <f t="shared" si="63"/>
        <v>33394.879999999997</v>
      </c>
      <c r="CW63" s="31">
        <f t="shared" si="184"/>
        <v>195625.93999999994</v>
      </c>
      <c r="CX63" s="31">
        <f t="shared" si="185"/>
        <v>177412.18000000008</v>
      </c>
      <c r="CY63" s="31">
        <f t="shared" si="186"/>
        <v>166612.00000000009</v>
      </c>
      <c r="CZ63" s="31">
        <f t="shared" si="187"/>
        <v>211268.46000000005</v>
      </c>
      <c r="DA63" s="31">
        <f t="shared" si="188"/>
        <v>546649.37999999989</v>
      </c>
      <c r="DB63" s="31">
        <f t="shared" si="189"/>
        <v>216740.61</v>
      </c>
      <c r="DC63" s="31">
        <f t="shared" si="190"/>
        <v>125748.68000000002</v>
      </c>
      <c r="DD63" s="31">
        <f t="shared" si="191"/>
        <v>123914.36</v>
      </c>
      <c r="DE63" s="31">
        <f t="shared" si="192"/>
        <v>87002.469999999972</v>
      </c>
      <c r="DF63" s="31">
        <f t="shared" si="193"/>
        <v>90583.970000000074</v>
      </c>
      <c r="DG63" s="31">
        <f t="shared" si="194"/>
        <v>136262.67999999993</v>
      </c>
      <c r="DH63" s="31">
        <f t="shared" si="195"/>
        <v>168644.13999999998</v>
      </c>
      <c r="DI63" s="32">
        <f t="shared" si="64"/>
        <v>9781.2999999999993</v>
      </c>
      <c r="DJ63" s="32">
        <f t="shared" si="65"/>
        <v>8870.61</v>
      </c>
      <c r="DK63" s="32">
        <f t="shared" si="66"/>
        <v>8330.6</v>
      </c>
      <c r="DL63" s="32">
        <f t="shared" si="67"/>
        <v>10563.42</v>
      </c>
      <c r="DM63" s="32">
        <f t="shared" si="68"/>
        <v>27332.47</v>
      </c>
      <c r="DN63" s="32">
        <f t="shared" si="69"/>
        <v>10837.03</v>
      </c>
      <c r="DO63" s="32">
        <f t="shared" si="70"/>
        <v>6287.43</v>
      </c>
      <c r="DP63" s="32">
        <f t="shared" si="71"/>
        <v>6195.72</v>
      </c>
      <c r="DQ63" s="32">
        <f t="shared" si="72"/>
        <v>4350.12</v>
      </c>
      <c r="DR63" s="32">
        <f t="shared" si="73"/>
        <v>4529.2</v>
      </c>
      <c r="DS63" s="32">
        <f t="shared" si="74"/>
        <v>6813.13</v>
      </c>
      <c r="DT63" s="32">
        <f t="shared" si="75"/>
        <v>8432.2099999999991</v>
      </c>
      <c r="DU63" s="31">
        <f t="shared" ca="1" si="76"/>
        <v>57879.62</v>
      </c>
      <c r="DV63" s="31">
        <f t="shared" ca="1" si="77"/>
        <v>52189.37</v>
      </c>
      <c r="DW63" s="31">
        <f t="shared" ca="1" si="78"/>
        <v>48756.66</v>
      </c>
      <c r="DX63" s="31">
        <f t="shared" ca="1" si="79"/>
        <v>61465.88</v>
      </c>
      <c r="DY63" s="31">
        <f t="shared" ca="1" si="80"/>
        <v>158142.1</v>
      </c>
      <c r="DZ63" s="31">
        <f t="shared" ca="1" si="81"/>
        <v>62333.48</v>
      </c>
      <c r="EA63" s="31">
        <f t="shared" ca="1" si="82"/>
        <v>35932.120000000003</v>
      </c>
      <c r="EB63" s="31">
        <f t="shared" ca="1" si="83"/>
        <v>35144.870000000003</v>
      </c>
      <c r="EC63" s="31">
        <f t="shared" ca="1" si="84"/>
        <v>24491.1</v>
      </c>
      <c r="ED63" s="31">
        <f t="shared" ca="1" si="85"/>
        <v>25294.55</v>
      </c>
      <c r="EE63" s="31">
        <f t="shared" ca="1" si="86"/>
        <v>37731.550000000003</v>
      </c>
      <c r="EF63" s="31">
        <f t="shared" ca="1" si="87"/>
        <v>46316.9</v>
      </c>
      <c r="EG63" s="32">
        <f t="shared" ca="1" si="88"/>
        <v>263286.85999999993</v>
      </c>
      <c r="EH63" s="32">
        <f t="shared" ca="1" si="89"/>
        <v>238472.16000000009</v>
      </c>
      <c r="EI63" s="32">
        <f t="shared" ca="1" si="90"/>
        <v>223699.2600000001</v>
      </c>
      <c r="EJ63" s="32">
        <f t="shared" ca="1" si="91"/>
        <v>283297.76000000007</v>
      </c>
      <c r="EK63" s="32">
        <f t="shared" ca="1" si="92"/>
        <v>732123.94999999984</v>
      </c>
      <c r="EL63" s="32">
        <f t="shared" ca="1" si="93"/>
        <v>289911.12</v>
      </c>
      <c r="EM63" s="32">
        <f t="shared" ca="1" si="94"/>
        <v>167968.23</v>
      </c>
      <c r="EN63" s="32">
        <f t="shared" ca="1" si="95"/>
        <v>165254.95000000001</v>
      </c>
      <c r="EO63" s="32">
        <f t="shared" ca="1" si="96"/>
        <v>115843.68999999997</v>
      </c>
      <c r="EP63" s="32">
        <f t="shared" ca="1" si="97"/>
        <v>120407.72000000007</v>
      </c>
      <c r="EQ63" s="32">
        <f t="shared" ca="1" si="98"/>
        <v>180807.35999999993</v>
      </c>
      <c r="ER63" s="32">
        <f t="shared" ca="1" si="99"/>
        <v>223393.24999999997</v>
      </c>
    </row>
    <row r="64" spans="1:148" x14ac:dyDescent="0.25">
      <c r="A64" t="s">
        <v>454</v>
      </c>
      <c r="B64" s="1" t="s">
        <v>47</v>
      </c>
      <c r="C64" t="s">
        <v>47</v>
      </c>
      <c r="D64" t="s">
        <v>234</v>
      </c>
      <c r="E64" s="51">
        <v>289827.60404000001</v>
      </c>
      <c r="F64" s="51">
        <v>262054.1052431</v>
      </c>
      <c r="G64" s="51">
        <v>273618.2253012</v>
      </c>
      <c r="H64" s="51">
        <v>262265.02996660001</v>
      </c>
      <c r="I64" s="51">
        <v>64690.439402600001</v>
      </c>
      <c r="J64" s="51">
        <v>243162.92000690001</v>
      </c>
      <c r="K64" s="51">
        <v>279889.32673779997</v>
      </c>
      <c r="L64" s="51">
        <v>288959.2009845</v>
      </c>
      <c r="M64" s="51">
        <v>255448.70223339999</v>
      </c>
      <c r="N64" s="51">
        <v>288872.27966519998</v>
      </c>
      <c r="O64" s="51">
        <v>251570.86876049999</v>
      </c>
      <c r="P64" s="51">
        <v>285182.46120299998</v>
      </c>
      <c r="Q64" s="32">
        <v>12594810.68</v>
      </c>
      <c r="R64" s="32">
        <v>11503686.75</v>
      </c>
      <c r="S64" s="32">
        <v>8528696.9499999993</v>
      </c>
      <c r="T64" s="32">
        <v>12296796.33</v>
      </c>
      <c r="U64" s="32">
        <v>2698265.32</v>
      </c>
      <c r="V64" s="32">
        <v>13077085.15</v>
      </c>
      <c r="W64" s="32">
        <v>11416453.08</v>
      </c>
      <c r="X64" s="32">
        <v>11166010.58</v>
      </c>
      <c r="Y64" s="32">
        <v>6930115.1399999997</v>
      </c>
      <c r="Z64" s="32">
        <v>8939407.7799999993</v>
      </c>
      <c r="AA64" s="32">
        <v>11890963.939999999</v>
      </c>
      <c r="AB64" s="32">
        <v>16817731.579999998</v>
      </c>
      <c r="AC64" s="2">
        <v>5.33</v>
      </c>
      <c r="AD64" s="2">
        <v>5.33</v>
      </c>
      <c r="AE64" s="2">
        <v>5.33</v>
      </c>
      <c r="AF64" s="2">
        <v>5.33</v>
      </c>
      <c r="AG64" s="2">
        <v>5.33</v>
      </c>
      <c r="AH64" s="2">
        <v>5.33</v>
      </c>
      <c r="AI64" s="2">
        <v>5.33</v>
      </c>
      <c r="AJ64" s="2">
        <v>5.33</v>
      </c>
      <c r="AK64" s="2">
        <v>5.33</v>
      </c>
      <c r="AL64" s="2">
        <v>5.33</v>
      </c>
      <c r="AM64" s="2">
        <v>5.33</v>
      </c>
      <c r="AN64" s="2">
        <v>5.33</v>
      </c>
      <c r="AO64" s="33">
        <v>671303.41</v>
      </c>
      <c r="AP64" s="33">
        <v>613146.5</v>
      </c>
      <c r="AQ64" s="33">
        <v>454579.55</v>
      </c>
      <c r="AR64" s="33">
        <v>655419.24</v>
      </c>
      <c r="AS64" s="33">
        <v>143817.54</v>
      </c>
      <c r="AT64" s="33">
        <v>697008.64000000001</v>
      </c>
      <c r="AU64" s="33">
        <v>608496.94999999995</v>
      </c>
      <c r="AV64" s="33">
        <v>595148.36</v>
      </c>
      <c r="AW64" s="33">
        <v>369375.14</v>
      </c>
      <c r="AX64" s="33">
        <v>476470.43</v>
      </c>
      <c r="AY64" s="33">
        <v>633788.38</v>
      </c>
      <c r="AZ64" s="33">
        <v>896385.09</v>
      </c>
      <c r="BA64" s="31">
        <f t="shared" si="40"/>
        <v>-18892.22</v>
      </c>
      <c r="BB64" s="31">
        <f t="shared" si="41"/>
        <v>-17255.53</v>
      </c>
      <c r="BC64" s="31">
        <f t="shared" si="42"/>
        <v>-12793.05</v>
      </c>
      <c r="BD64" s="31">
        <f t="shared" si="43"/>
        <v>-9837.44</v>
      </c>
      <c r="BE64" s="31">
        <f t="shared" si="44"/>
        <v>-2158.61</v>
      </c>
      <c r="BF64" s="31">
        <f t="shared" si="45"/>
        <v>-10461.67</v>
      </c>
      <c r="BG64" s="31">
        <f t="shared" si="46"/>
        <v>43382.52</v>
      </c>
      <c r="BH64" s="31">
        <f t="shared" si="47"/>
        <v>42430.84</v>
      </c>
      <c r="BI64" s="31">
        <f t="shared" si="48"/>
        <v>26334.44</v>
      </c>
      <c r="BJ64" s="31">
        <f t="shared" si="49"/>
        <v>42909.16</v>
      </c>
      <c r="BK64" s="31">
        <f t="shared" si="50"/>
        <v>57076.63</v>
      </c>
      <c r="BL64" s="31">
        <f t="shared" si="51"/>
        <v>80725.11</v>
      </c>
      <c r="BM64" s="6">
        <v>6.7400000000000002E-2</v>
      </c>
      <c r="BN64" s="6">
        <v>6.7400000000000002E-2</v>
      </c>
      <c r="BO64" s="6">
        <v>6.7400000000000002E-2</v>
      </c>
      <c r="BP64" s="6">
        <v>6.7400000000000002E-2</v>
      </c>
      <c r="BQ64" s="6">
        <v>6.7400000000000002E-2</v>
      </c>
      <c r="BR64" s="6">
        <v>6.7400000000000002E-2</v>
      </c>
      <c r="BS64" s="6">
        <v>6.7400000000000002E-2</v>
      </c>
      <c r="BT64" s="6">
        <v>6.7400000000000002E-2</v>
      </c>
      <c r="BU64" s="6">
        <v>6.7400000000000002E-2</v>
      </c>
      <c r="BV64" s="6">
        <v>6.7400000000000002E-2</v>
      </c>
      <c r="BW64" s="6">
        <v>6.7400000000000002E-2</v>
      </c>
      <c r="BX64" s="6">
        <v>6.7400000000000002E-2</v>
      </c>
      <c r="BY64" s="31">
        <v>848890.24</v>
      </c>
      <c r="BZ64" s="31">
        <v>775348.49</v>
      </c>
      <c r="CA64" s="31">
        <v>574834.17000000004</v>
      </c>
      <c r="CB64" s="31">
        <v>828804.07</v>
      </c>
      <c r="CC64" s="31">
        <v>181863.08</v>
      </c>
      <c r="CD64" s="31">
        <v>881395.54</v>
      </c>
      <c r="CE64" s="31">
        <v>769468.94</v>
      </c>
      <c r="CF64" s="31">
        <v>752589.11</v>
      </c>
      <c r="CG64" s="31">
        <v>467089.76</v>
      </c>
      <c r="CH64" s="31">
        <v>602516.07999999996</v>
      </c>
      <c r="CI64" s="31">
        <v>801450.97</v>
      </c>
      <c r="CJ64" s="31">
        <v>1133515.1100000001</v>
      </c>
      <c r="CK64" s="32">
        <f t="shared" si="52"/>
        <v>25189.62</v>
      </c>
      <c r="CL64" s="32">
        <f t="shared" si="53"/>
        <v>23007.37</v>
      </c>
      <c r="CM64" s="32">
        <f t="shared" si="54"/>
        <v>17057.39</v>
      </c>
      <c r="CN64" s="32">
        <f t="shared" si="55"/>
        <v>24593.59</v>
      </c>
      <c r="CO64" s="32">
        <f t="shared" si="56"/>
        <v>5396.53</v>
      </c>
      <c r="CP64" s="32">
        <f t="shared" si="57"/>
        <v>26154.17</v>
      </c>
      <c r="CQ64" s="32">
        <f t="shared" si="58"/>
        <v>22832.91</v>
      </c>
      <c r="CR64" s="32">
        <f t="shared" si="59"/>
        <v>22332.02</v>
      </c>
      <c r="CS64" s="32">
        <f t="shared" si="60"/>
        <v>13860.23</v>
      </c>
      <c r="CT64" s="32">
        <f t="shared" si="61"/>
        <v>17878.82</v>
      </c>
      <c r="CU64" s="32">
        <f t="shared" si="62"/>
        <v>23781.93</v>
      </c>
      <c r="CV64" s="32">
        <f t="shared" si="63"/>
        <v>33635.46</v>
      </c>
      <c r="CW64" s="31">
        <f t="shared" si="184"/>
        <v>221668.66999999995</v>
      </c>
      <c r="CX64" s="31">
        <f t="shared" si="185"/>
        <v>202464.88999999998</v>
      </c>
      <c r="CY64" s="31">
        <f t="shared" si="186"/>
        <v>150105.06000000006</v>
      </c>
      <c r="CZ64" s="31">
        <f t="shared" si="187"/>
        <v>207815.85999999993</v>
      </c>
      <c r="DA64" s="31">
        <f t="shared" si="188"/>
        <v>45600.679999999978</v>
      </c>
      <c r="DB64" s="31">
        <f t="shared" si="189"/>
        <v>221002.74000000008</v>
      </c>
      <c r="DC64" s="31">
        <f t="shared" si="190"/>
        <v>140422.38000000003</v>
      </c>
      <c r="DD64" s="31">
        <f t="shared" si="191"/>
        <v>137341.93000000002</v>
      </c>
      <c r="DE64" s="31">
        <f t="shared" si="192"/>
        <v>85240.409999999974</v>
      </c>
      <c r="DF64" s="31">
        <f t="shared" si="193"/>
        <v>101015.30999999991</v>
      </c>
      <c r="DG64" s="31">
        <f t="shared" si="194"/>
        <v>134367.89000000001</v>
      </c>
      <c r="DH64" s="31">
        <f t="shared" si="195"/>
        <v>190040.37000000011</v>
      </c>
      <c r="DI64" s="32">
        <f t="shared" si="64"/>
        <v>11083.43</v>
      </c>
      <c r="DJ64" s="32">
        <f t="shared" si="65"/>
        <v>10123.24</v>
      </c>
      <c r="DK64" s="32">
        <f t="shared" si="66"/>
        <v>7505.25</v>
      </c>
      <c r="DL64" s="32">
        <f t="shared" si="67"/>
        <v>10390.790000000001</v>
      </c>
      <c r="DM64" s="32">
        <f t="shared" si="68"/>
        <v>2280.0300000000002</v>
      </c>
      <c r="DN64" s="32">
        <f t="shared" si="69"/>
        <v>11050.14</v>
      </c>
      <c r="DO64" s="32">
        <f t="shared" si="70"/>
        <v>7021.12</v>
      </c>
      <c r="DP64" s="32">
        <f t="shared" si="71"/>
        <v>6867.1</v>
      </c>
      <c r="DQ64" s="32">
        <f t="shared" si="72"/>
        <v>4262.0200000000004</v>
      </c>
      <c r="DR64" s="32">
        <f t="shared" si="73"/>
        <v>5050.7700000000004</v>
      </c>
      <c r="DS64" s="32">
        <f t="shared" si="74"/>
        <v>6718.39</v>
      </c>
      <c r="DT64" s="32">
        <f t="shared" si="75"/>
        <v>9502.02</v>
      </c>
      <c r="DU64" s="31">
        <f t="shared" ca="1" si="76"/>
        <v>65584.850000000006</v>
      </c>
      <c r="DV64" s="31">
        <f t="shared" ca="1" si="77"/>
        <v>59559.13</v>
      </c>
      <c r="DW64" s="31">
        <f t="shared" ca="1" si="78"/>
        <v>43926.14</v>
      </c>
      <c r="DX64" s="31">
        <f t="shared" ca="1" si="79"/>
        <v>60461.39</v>
      </c>
      <c r="DY64" s="31">
        <f t="shared" ca="1" si="80"/>
        <v>13191.98</v>
      </c>
      <c r="DZ64" s="31">
        <f t="shared" ca="1" si="81"/>
        <v>63559.25</v>
      </c>
      <c r="EA64" s="31">
        <f t="shared" ca="1" si="82"/>
        <v>40125.07</v>
      </c>
      <c r="EB64" s="31">
        <f t="shared" ca="1" si="83"/>
        <v>38953.230000000003</v>
      </c>
      <c r="EC64" s="31">
        <f t="shared" ca="1" si="84"/>
        <v>23995.09</v>
      </c>
      <c r="ED64" s="31">
        <f t="shared" ca="1" si="85"/>
        <v>28207.38</v>
      </c>
      <c r="EE64" s="31">
        <f t="shared" ca="1" si="86"/>
        <v>37206.879999999997</v>
      </c>
      <c r="EF64" s="31">
        <f t="shared" ca="1" si="87"/>
        <v>52193.22</v>
      </c>
      <c r="EG64" s="32">
        <f t="shared" ca="1" si="88"/>
        <v>298336.94999999995</v>
      </c>
      <c r="EH64" s="32">
        <f t="shared" ca="1" si="89"/>
        <v>272147.25999999995</v>
      </c>
      <c r="EI64" s="32">
        <f t="shared" ca="1" si="90"/>
        <v>201536.45000000007</v>
      </c>
      <c r="EJ64" s="32">
        <f t="shared" ca="1" si="91"/>
        <v>278668.03999999992</v>
      </c>
      <c r="EK64" s="32">
        <f t="shared" ca="1" si="92"/>
        <v>61072.689999999973</v>
      </c>
      <c r="EL64" s="32">
        <f t="shared" ca="1" si="93"/>
        <v>295612.13000000006</v>
      </c>
      <c r="EM64" s="32">
        <f t="shared" ca="1" si="94"/>
        <v>187568.57000000004</v>
      </c>
      <c r="EN64" s="32">
        <f t="shared" ca="1" si="95"/>
        <v>183162.26000000004</v>
      </c>
      <c r="EO64" s="32">
        <f t="shared" ca="1" si="96"/>
        <v>113497.51999999997</v>
      </c>
      <c r="EP64" s="32">
        <f t="shared" ca="1" si="97"/>
        <v>134273.4599999999</v>
      </c>
      <c r="EQ64" s="32">
        <f t="shared" ca="1" si="98"/>
        <v>178293.16000000003</v>
      </c>
      <c r="ER64" s="32">
        <f t="shared" ca="1" si="99"/>
        <v>251735.6100000001</v>
      </c>
    </row>
    <row r="65" spans="1:148" x14ac:dyDescent="0.25">
      <c r="A65" t="s">
        <v>455</v>
      </c>
      <c r="B65" s="1" t="s">
        <v>79</v>
      </c>
      <c r="C65" t="s">
        <v>79</v>
      </c>
      <c r="D65" t="s">
        <v>236</v>
      </c>
      <c r="E65" s="51">
        <v>332125.36410000001</v>
      </c>
      <c r="F65" s="51">
        <v>301436.51319999999</v>
      </c>
      <c r="G65" s="51">
        <v>331245.6385</v>
      </c>
      <c r="H65" s="51">
        <v>281386.25150000001</v>
      </c>
      <c r="I65" s="51">
        <v>280606.55589999998</v>
      </c>
      <c r="J65" s="51">
        <v>302126.29509999999</v>
      </c>
      <c r="K65" s="51">
        <v>317499.14630000002</v>
      </c>
      <c r="L65" s="51">
        <v>330979.2255</v>
      </c>
      <c r="M65" s="51">
        <v>308742.364</v>
      </c>
      <c r="N65" s="51">
        <v>0</v>
      </c>
      <c r="O65" s="51">
        <v>205035.47459999999</v>
      </c>
      <c r="P65" s="51">
        <v>323296.8322</v>
      </c>
      <c r="Q65" s="32">
        <v>14407798</v>
      </c>
      <c r="R65" s="32">
        <v>13234203.73</v>
      </c>
      <c r="S65" s="32">
        <v>11726909.539999999</v>
      </c>
      <c r="T65" s="32">
        <v>13389892.630000001</v>
      </c>
      <c r="U65" s="32">
        <v>40456564.729999997</v>
      </c>
      <c r="V65" s="32">
        <v>15917413.91</v>
      </c>
      <c r="W65" s="32">
        <v>12843860.09</v>
      </c>
      <c r="X65" s="32">
        <v>12808191.85</v>
      </c>
      <c r="Y65" s="32">
        <v>8733436.75</v>
      </c>
      <c r="Z65" s="32">
        <v>0</v>
      </c>
      <c r="AA65" s="32">
        <v>10859523.33</v>
      </c>
      <c r="AB65" s="32">
        <v>18549224.309999999</v>
      </c>
      <c r="AC65" s="2">
        <v>5.33</v>
      </c>
      <c r="AD65" s="2">
        <v>5.33</v>
      </c>
      <c r="AE65" s="2">
        <v>5.33</v>
      </c>
      <c r="AF65" s="2">
        <v>5.33</v>
      </c>
      <c r="AG65" s="2">
        <v>5.33</v>
      </c>
      <c r="AH65" s="2">
        <v>5.33</v>
      </c>
      <c r="AI65" s="2">
        <v>5.33</v>
      </c>
      <c r="AJ65" s="2">
        <v>5.33</v>
      </c>
      <c r="AK65" s="2">
        <v>5.33</v>
      </c>
      <c r="AL65" s="2">
        <v>5.33</v>
      </c>
      <c r="AM65" s="2">
        <v>5.33</v>
      </c>
      <c r="AN65" s="2">
        <v>5.33</v>
      </c>
      <c r="AO65" s="33">
        <v>767935.63</v>
      </c>
      <c r="AP65" s="33">
        <v>705383.06</v>
      </c>
      <c r="AQ65" s="33">
        <v>625044.28</v>
      </c>
      <c r="AR65" s="33">
        <v>713681.28</v>
      </c>
      <c r="AS65" s="33">
        <v>2156334.9</v>
      </c>
      <c r="AT65" s="33">
        <v>848398.16</v>
      </c>
      <c r="AU65" s="33">
        <v>684577.74</v>
      </c>
      <c r="AV65" s="33">
        <v>682676.63</v>
      </c>
      <c r="AW65" s="33">
        <v>465492.18</v>
      </c>
      <c r="AX65" s="33">
        <v>0</v>
      </c>
      <c r="AY65" s="33">
        <v>578812.59</v>
      </c>
      <c r="AZ65" s="33">
        <v>988673.66</v>
      </c>
      <c r="BA65" s="31">
        <f t="shared" si="40"/>
        <v>-21611.7</v>
      </c>
      <c r="BB65" s="31">
        <f t="shared" si="41"/>
        <v>-19851.310000000001</v>
      </c>
      <c r="BC65" s="31">
        <f t="shared" si="42"/>
        <v>-17590.36</v>
      </c>
      <c r="BD65" s="31">
        <f t="shared" si="43"/>
        <v>-10711.91</v>
      </c>
      <c r="BE65" s="31">
        <f t="shared" si="44"/>
        <v>-32365.25</v>
      </c>
      <c r="BF65" s="31">
        <f t="shared" si="45"/>
        <v>-12733.93</v>
      </c>
      <c r="BG65" s="31">
        <f t="shared" si="46"/>
        <v>48806.67</v>
      </c>
      <c r="BH65" s="31">
        <f t="shared" si="47"/>
        <v>48671.13</v>
      </c>
      <c r="BI65" s="31">
        <f t="shared" si="48"/>
        <v>33187.06</v>
      </c>
      <c r="BJ65" s="31">
        <f t="shared" si="49"/>
        <v>0</v>
      </c>
      <c r="BK65" s="31">
        <f t="shared" si="50"/>
        <v>52125.71</v>
      </c>
      <c r="BL65" s="31">
        <f t="shared" si="51"/>
        <v>89036.28</v>
      </c>
      <c r="BM65" s="6">
        <v>6.7400000000000002E-2</v>
      </c>
      <c r="BN65" s="6">
        <v>6.7400000000000002E-2</v>
      </c>
      <c r="BO65" s="6">
        <v>6.7400000000000002E-2</v>
      </c>
      <c r="BP65" s="6">
        <v>6.7400000000000002E-2</v>
      </c>
      <c r="BQ65" s="6">
        <v>6.7400000000000002E-2</v>
      </c>
      <c r="BR65" s="6">
        <v>6.7400000000000002E-2</v>
      </c>
      <c r="BS65" s="6">
        <v>6.7400000000000002E-2</v>
      </c>
      <c r="BT65" s="6">
        <v>6.7400000000000002E-2</v>
      </c>
      <c r="BU65" s="6">
        <v>6.7400000000000002E-2</v>
      </c>
      <c r="BV65" s="6">
        <v>6.7400000000000002E-2</v>
      </c>
      <c r="BW65" s="6">
        <v>6.7400000000000002E-2</v>
      </c>
      <c r="BX65" s="6">
        <v>6.7400000000000002E-2</v>
      </c>
      <c r="BY65" s="31">
        <v>971085.59</v>
      </c>
      <c r="BZ65" s="31">
        <v>891985.33</v>
      </c>
      <c r="CA65" s="31">
        <v>790393.7</v>
      </c>
      <c r="CB65" s="31">
        <v>902478.76</v>
      </c>
      <c r="CC65" s="31">
        <v>2726772.46</v>
      </c>
      <c r="CD65" s="31">
        <v>1072833.7</v>
      </c>
      <c r="CE65" s="31">
        <v>865676.17</v>
      </c>
      <c r="CF65" s="31">
        <v>863272.13</v>
      </c>
      <c r="CG65" s="31">
        <v>588633.64</v>
      </c>
      <c r="CH65" s="31">
        <v>0</v>
      </c>
      <c r="CI65" s="31">
        <v>731931.87</v>
      </c>
      <c r="CJ65" s="31">
        <v>1250217.72</v>
      </c>
      <c r="CK65" s="32">
        <f t="shared" si="52"/>
        <v>28815.599999999999</v>
      </c>
      <c r="CL65" s="32">
        <f t="shared" si="53"/>
        <v>26468.41</v>
      </c>
      <c r="CM65" s="32">
        <f t="shared" si="54"/>
        <v>23453.82</v>
      </c>
      <c r="CN65" s="32">
        <f t="shared" si="55"/>
        <v>26779.79</v>
      </c>
      <c r="CO65" s="32">
        <f t="shared" si="56"/>
        <v>80913.13</v>
      </c>
      <c r="CP65" s="32">
        <f t="shared" si="57"/>
        <v>31834.83</v>
      </c>
      <c r="CQ65" s="32">
        <f t="shared" si="58"/>
        <v>25687.72</v>
      </c>
      <c r="CR65" s="32">
        <f t="shared" si="59"/>
        <v>25616.38</v>
      </c>
      <c r="CS65" s="32">
        <f t="shared" si="60"/>
        <v>17466.87</v>
      </c>
      <c r="CT65" s="32">
        <f t="shared" si="61"/>
        <v>0</v>
      </c>
      <c r="CU65" s="32">
        <f t="shared" si="62"/>
        <v>21719.05</v>
      </c>
      <c r="CV65" s="32">
        <f t="shared" si="63"/>
        <v>37098.449999999997</v>
      </c>
      <c r="CW65" s="31">
        <f t="shared" si="184"/>
        <v>253577.25999999995</v>
      </c>
      <c r="CX65" s="31">
        <f t="shared" si="185"/>
        <v>232921.98999999993</v>
      </c>
      <c r="CY65" s="31">
        <f t="shared" si="186"/>
        <v>206393.59999999986</v>
      </c>
      <c r="CZ65" s="31">
        <f t="shared" si="187"/>
        <v>226289.18000000002</v>
      </c>
      <c r="DA65" s="31">
        <f t="shared" si="188"/>
        <v>683715.94</v>
      </c>
      <c r="DB65" s="31">
        <f t="shared" si="189"/>
        <v>269004.3</v>
      </c>
      <c r="DC65" s="31">
        <f t="shared" si="190"/>
        <v>157979.48000000004</v>
      </c>
      <c r="DD65" s="31">
        <f t="shared" si="191"/>
        <v>157540.75</v>
      </c>
      <c r="DE65" s="31">
        <f t="shared" si="192"/>
        <v>107421.27000000002</v>
      </c>
      <c r="DF65" s="31">
        <f t="shared" si="193"/>
        <v>0</v>
      </c>
      <c r="DG65" s="31">
        <f t="shared" si="194"/>
        <v>122712.62000000008</v>
      </c>
      <c r="DH65" s="31">
        <f t="shared" si="195"/>
        <v>209606.22999999989</v>
      </c>
      <c r="DI65" s="32">
        <f t="shared" si="64"/>
        <v>12678.86</v>
      </c>
      <c r="DJ65" s="32">
        <f t="shared" si="65"/>
        <v>11646.1</v>
      </c>
      <c r="DK65" s="32">
        <f t="shared" si="66"/>
        <v>10319.68</v>
      </c>
      <c r="DL65" s="32">
        <f t="shared" si="67"/>
        <v>11314.46</v>
      </c>
      <c r="DM65" s="32">
        <f t="shared" si="68"/>
        <v>34185.800000000003</v>
      </c>
      <c r="DN65" s="32">
        <f t="shared" si="69"/>
        <v>13450.22</v>
      </c>
      <c r="DO65" s="32">
        <f t="shared" si="70"/>
        <v>7898.97</v>
      </c>
      <c r="DP65" s="32">
        <f t="shared" si="71"/>
        <v>7877.04</v>
      </c>
      <c r="DQ65" s="32">
        <f t="shared" si="72"/>
        <v>5371.06</v>
      </c>
      <c r="DR65" s="32">
        <f t="shared" si="73"/>
        <v>0</v>
      </c>
      <c r="DS65" s="32">
        <f t="shared" si="74"/>
        <v>6135.63</v>
      </c>
      <c r="DT65" s="32">
        <f t="shared" si="75"/>
        <v>10480.31</v>
      </c>
      <c r="DU65" s="31">
        <f t="shared" ca="1" si="76"/>
        <v>75025.600000000006</v>
      </c>
      <c r="DV65" s="31">
        <f t="shared" ca="1" si="77"/>
        <v>68518.7</v>
      </c>
      <c r="DW65" s="31">
        <f t="shared" ca="1" si="78"/>
        <v>60398.18</v>
      </c>
      <c r="DX65" s="31">
        <f t="shared" ca="1" si="79"/>
        <v>65835.960000000006</v>
      </c>
      <c r="DY65" s="31">
        <f t="shared" ca="1" si="80"/>
        <v>197794.56</v>
      </c>
      <c r="DZ65" s="31">
        <f t="shared" ca="1" si="81"/>
        <v>77364.25</v>
      </c>
      <c r="EA65" s="31">
        <f t="shared" ca="1" si="82"/>
        <v>45141.93</v>
      </c>
      <c r="EB65" s="31">
        <f t="shared" ca="1" si="83"/>
        <v>44682.06</v>
      </c>
      <c r="EC65" s="31">
        <f t="shared" ca="1" si="84"/>
        <v>30238.97</v>
      </c>
      <c r="ED65" s="31">
        <f t="shared" ca="1" si="85"/>
        <v>0</v>
      </c>
      <c r="EE65" s="31">
        <f t="shared" ca="1" si="86"/>
        <v>33979.5</v>
      </c>
      <c r="EF65" s="31">
        <f t="shared" ca="1" si="87"/>
        <v>57566.84</v>
      </c>
      <c r="EG65" s="32">
        <f t="shared" ca="1" si="88"/>
        <v>341281.72</v>
      </c>
      <c r="EH65" s="32">
        <f t="shared" ca="1" si="89"/>
        <v>313086.78999999992</v>
      </c>
      <c r="EI65" s="32">
        <f t="shared" ca="1" si="90"/>
        <v>277111.45999999985</v>
      </c>
      <c r="EJ65" s="32">
        <f t="shared" ca="1" si="91"/>
        <v>303439.60000000003</v>
      </c>
      <c r="EK65" s="32">
        <f t="shared" ca="1" si="92"/>
        <v>915696.3</v>
      </c>
      <c r="EL65" s="32">
        <f t="shared" ca="1" si="93"/>
        <v>359818.76999999996</v>
      </c>
      <c r="EM65" s="32">
        <f t="shared" ca="1" si="94"/>
        <v>211020.38000000003</v>
      </c>
      <c r="EN65" s="32">
        <f t="shared" ca="1" si="95"/>
        <v>210099.85</v>
      </c>
      <c r="EO65" s="32">
        <f t="shared" ca="1" si="96"/>
        <v>143031.30000000002</v>
      </c>
      <c r="EP65" s="32">
        <f t="shared" ca="1" si="97"/>
        <v>0</v>
      </c>
      <c r="EQ65" s="32">
        <f t="shared" ca="1" si="98"/>
        <v>162827.75000000009</v>
      </c>
      <c r="ER65" s="32">
        <f t="shared" ca="1" si="99"/>
        <v>277653.37999999989</v>
      </c>
    </row>
    <row r="66" spans="1:148" x14ac:dyDescent="0.25">
      <c r="A66" t="s">
        <v>543</v>
      </c>
      <c r="B66" s="1" t="s">
        <v>43</v>
      </c>
      <c r="C66" t="s">
        <v>43</v>
      </c>
      <c r="D66" t="s">
        <v>509</v>
      </c>
      <c r="E66" s="51">
        <v>6910.35</v>
      </c>
      <c r="F66" s="51">
        <v>8797.1506000000008</v>
      </c>
      <c r="G66" s="51">
        <v>9649.2387999999992</v>
      </c>
      <c r="H66" s="51">
        <v>8526.7890000000007</v>
      </c>
      <c r="I66" s="51">
        <v>8413.7994999999992</v>
      </c>
      <c r="J66" s="51">
        <v>9280.3741000000009</v>
      </c>
      <c r="K66" s="51">
        <v>8631.9027000000006</v>
      </c>
      <c r="L66" s="51">
        <v>7506.2647999999999</v>
      </c>
      <c r="M66" s="51">
        <v>7754.6004999999996</v>
      </c>
      <c r="N66" s="51">
        <v>5942.8882999999996</v>
      </c>
      <c r="O66" s="51">
        <v>8681.3541999999998</v>
      </c>
      <c r="P66" s="51">
        <v>7677.8365999999996</v>
      </c>
      <c r="Q66" s="32">
        <v>300280.59000000003</v>
      </c>
      <c r="R66" s="32">
        <v>381595.37</v>
      </c>
      <c r="S66" s="32">
        <v>329537.61</v>
      </c>
      <c r="T66" s="32">
        <v>407384.8</v>
      </c>
      <c r="U66" s="32">
        <v>767389.21</v>
      </c>
      <c r="V66" s="32">
        <v>532103.74</v>
      </c>
      <c r="W66" s="32">
        <v>338394.92</v>
      </c>
      <c r="X66" s="32">
        <v>286436.77</v>
      </c>
      <c r="Y66" s="32">
        <v>218425.26</v>
      </c>
      <c r="Z66" s="32">
        <v>181842.48</v>
      </c>
      <c r="AA66" s="32">
        <v>412397.1</v>
      </c>
      <c r="AB66" s="32">
        <v>440045.67</v>
      </c>
      <c r="AC66" s="2">
        <v>-2.1</v>
      </c>
      <c r="AD66" s="2">
        <v>-2.1</v>
      </c>
      <c r="AE66" s="2">
        <v>-2.1</v>
      </c>
      <c r="AF66" s="2">
        <v>-2.1</v>
      </c>
      <c r="AG66" s="2">
        <v>-2.1</v>
      </c>
      <c r="AH66" s="2">
        <v>-2.1</v>
      </c>
      <c r="AI66" s="2">
        <v>-2.1</v>
      </c>
      <c r="AJ66" s="2">
        <v>-2.1</v>
      </c>
      <c r="AK66" s="2">
        <v>-2.1</v>
      </c>
      <c r="AL66" s="2">
        <v>-2.1</v>
      </c>
      <c r="AM66" s="2">
        <v>-2.1</v>
      </c>
      <c r="AN66" s="2">
        <v>-2.1</v>
      </c>
      <c r="AO66" s="33">
        <v>-6305.89</v>
      </c>
      <c r="AP66" s="33">
        <v>-8013.5</v>
      </c>
      <c r="AQ66" s="33">
        <v>-6920.29</v>
      </c>
      <c r="AR66" s="33">
        <v>-8555.08</v>
      </c>
      <c r="AS66" s="33">
        <v>-16115.17</v>
      </c>
      <c r="AT66" s="33">
        <v>-11174.18</v>
      </c>
      <c r="AU66" s="33">
        <v>-7106.29</v>
      </c>
      <c r="AV66" s="33">
        <v>-6015.17</v>
      </c>
      <c r="AW66" s="33">
        <v>-4586.93</v>
      </c>
      <c r="AX66" s="33">
        <v>-3818.69</v>
      </c>
      <c r="AY66" s="33">
        <v>-8660.34</v>
      </c>
      <c r="AZ66" s="33">
        <v>-9240.9599999999991</v>
      </c>
      <c r="BA66" s="31">
        <f t="shared" si="40"/>
        <v>-450.42</v>
      </c>
      <c r="BB66" s="31">
        <f t="shared" si="41"/>
        <v>-572.39</v>
      </c>
      <c r="BC66" s="31">
        <f t="shared" si="42"/>
        <v>-494.31</v>
      </c>
      <c r="BD66" s="31">
        <f t="shared" si="43"/>
        <v>-325.91000000000003</v>
      </c>
      <c r="BE66" s="31">
        <f t="shared" si="44"/>
        <v>-613.91</v>
      </c>
      <c r="BF66" s="31">
        <f t="shared" si="45"/>
        <v>-425.68</v>
      </c>
      <c r="BG66" s="31">
        <f t="shared" si="46"/>
        <v>1285.9000000000001</v>
      </c>
      <c r="BH66" s="31">
        <f t="shared" si="47"/>
        <v>1088.46</v>
      </c>
      <c r="BI66" s="31">
        <f t="shared" si="48"/>
        <v>830.02</v>
      </c>
      <c r="BJ66" s="31">
        <f t="shared" si="49"/>
        <v>872.84</v>
      </c>
      <c r="BK66" s="31">
        <f t="shared" si="50"/>
        <v>1979.51</v>
      </c>
      <c r="BL66" s="31">
        <f t="shared" si="51"/>
        <v>2112.2199999999998</v>
      </c>
      <c r="BM66" s="6">
        <v>-8.7300000000000003E-2</v>
      </c>
      <c r="BN66" s="6">
        <v>-8.7300000000000003E-2</v>
      </c>
      <c r="BO66" s="6">
        <v>-8.7300000000000003E-2</v>
      </c>
      <c r="BP66" s="6">
        <v>-8.7300000000000003E-2</v>
      </c>
      <c r="BQ66" s="6">
        <v>-8.7300000000000003E-2</v>
      </c>
      <c r="BR66" s="6">
        <v>-8.7300000000000003E-2</v>
      </c>
      <c r="BS66" s="6">
        <v>-8.7300000000000003E-2</v>
      </c>
      <c r="BT66" s="6">
        <v>-8.7300000000000003E-2</v>
      </c>
      <c r="BU66" s="6">
        <v>-8.7300000000000003E-2</v>
      </c>
      <c r="BV66" s="6">
        <v>-8.7300000000000003E-2</v>
      </c>
      <c r="BW66" s="6">
        <v>-8.7300000000000003E-2</v>
      </c>
      <c r="BX66" s="6">
        <v>-8.7300000000000003E-2</v>
      </c>
      <c r="BY66" s="31">
        <v>-26214.5</v>
      </c>
      <c r="BZ66" s="31">
        <v>-33313.279999999999</v>
      </c>
      <c r="CA66" s="31">
        <v>-28768.63</v>
      </c>
      <c r="CB66" s="31">
        <v>-35564.69</v>
      </c>
      <c r="CC66" s="31">
        <v>-66993.08</v>
      </c>
      <c r="CD66" s="31">
        <v>-46452.66</v>
      </c>
      <c r="CE66" s="31">
        <v>-29541.88</v>
      </c>
      <c r="CF66" s="31">
        <v>-25005.93</v>
      </c>
      <c r="CG66" s="31">
        <v>-19068.53</v>
      </c>
      <c r="CH66" s="31">
        <v>-15874.85</v>
      </c>
      <c r="CI66" s="31">
        <v>-36002.269999999997</v>
      </c>
      <c r="CJ66" s="31">
        <v>-38415.99</v>
      </c>
      <c r="CK66" s="32">
        <f t="shared" si="52"/>
        <v>600.55999999999995</v>
      </c>
      <c r="CL66" s="32">
        <f t="shared" si="53"/>
        <v>763.19</v>
      </c>
      <c r="CM66" s="32">
        <f t="shared" si="54"/>
        <v>659.08</v>
      </c>
      <c r="CN66" s="32">
        <f t="shared" si="55"/>
        <v>814.77</v>
      </c>
      <c r="CO66" s="32">
        <f t="shared" si="56"/>
        <v>1534.78</v>
      </c>
      <c r="CP66" s="32">
        <f t="shared" si="57"/>
        <v>1064.21</v>
      </c>
      <c r="CQ66" s="32">
        <f t="shared" si="58"/>
        <v>676.79</v>
      </c>
      <c r="CR66" s="32">
        <f t="shared" si="59"/>
        <v>572.87</v>
      </c>
      <c r="CS66" s="32">
        <f t="shared" si="60"/>
        <v>436.85</v>
      </c>
      <c r="CT66" s="32">
        <f t="shared" si="61"/>
        <v>363.68</v>
      </c>
      <c r="CU66" s="32">
        <f t="shared" si="62"/>
        <v>824.79</v>
      </c>
      <c r="CV66" s="32">
        <f t="shared" si="63"/>
        <v>880.09</v>
      </c>
      <c r="CW66" s="31">
        <f t="shared" si="184"/>
        <v>-18857.63</v>
      </c>
      <c r="CX66" s="31">
        <f t="shared" si="185"/>
        <v>-23964.2</v>
      </c>
      <c r="CY66" s="31">
        <f t="shared" si="186"/>
        <v>-20694.949999999997</v>
      </c>
      <c r="CZ66" s="31">
        <f t="shared" si="187"/>
        <v>-25868.930000000004</v>
      </c>
      <c r="DA66" s="31">
        <f t="shared" si="188"/>
        <v>-48729.22</v>
      </c>
      <c r="DB66" s="31">
        <f t="shared" si="189"/>
        <v>-33788.590000000004</v>
      </c>
      <c r="DC66" s="31">
        <f t="shared" si="190"/>
        <v>-23044.7</v>
      </c>
      <c r="DD66" s="31">
        <f t="shared" si="191"/>
        <v>-19506.349999999999</v>
      </c>
      <c r="DE66" s="31">
        <f t="shared" si="192"/>
        <v>-14874.77</v>
      </c>
      <c r="DF66" s="31">
        <f t="shared" si="193"/>
        <v>-12565.32</v>
      </c>
      <c r="DG66" s="31">
        <f t="shared" si="194"/>
        <v>-28496.649999999994</v>
      </c>
      <c r="DH66" s="31">
        <f t="shared" si="195"/>
        <v>-30407.160000000003</v>
      </c>
      <c r="DI66" s="32">
        <f t="shared" si="64"/>
        <v>-942.88</v>
      </c>
      <c r="DJ66" s="32">
        <f t="shared" si="65"/>
        <v>-1198.21</v>
      </c>
      <c r="DK66" s="32">
        <f t="shared" si="66"/>
        <v>-1034.75</v>
      </c>
      <c r="DL66" s="32">
        <f t="shared" si="67"/>
        <v>-1293.45</v>
      </c>
      <c r="DM66" s="32">
        <f t="shared" si="68"/>
        <v>-2436.46</v>
      </c>
      <c r="DN66" s="32">
        <f t="shared" si="69"/>
        <v>-1689.43</v>
      </c>
      <c r="DO66" s="32">
        <f t="shared" si="70"/>
        <v>-1152.24</v>
      </c>
      <c r="DP66" s="32">
        <f t="shared" si="71"/>
        <v>-975.32</v>
      </c>
      <c r="DQ66" s="32">
        <f t="shared" si="72"/>
        <v>-743.74</v>
      </c>
      <c r="DR66" s="32">
        <f t="shared" si="73"/>
        <v>-628.27</v>
      </c>
      <c r="DS66" s="32">
        <f t="shared" si="74"/>
        <v>-1424.83</v>
      </c>
      <c r="DT66" s="32">
        <f t="shared" si="75"/>
        <v>-1520.36</v>
      </c>
      <c r="DU66" s="31">
        <f t="shared" ca="1" si="76"/>
        <v>-5579.38</v>
      </c>
      <c r="DV66" s="31">
        <f t="shared" ca="1" si="77"/>
        <v>-7049.55</v>
      </c>
      <c r="DW66" s="31">
        <f t="shared" ca="1" si="78"/>
        <v>-6056.09</v>
      </c>
      <c r="DX66" s="31">
        <f t="shared" ca="1" si="79"/>
        <v>-7526.24</v>
      </c>
      <c r="DY66" s="31">
        <f t="shared" ca="1" si="80"/>
        <v>-14097.05</v>
      </c>
      <c r="DZ66" s="31">
        <f t="shared" ca="1" si="81"/>
        <v>-9717.42</v>
      </c>
      <c r="EA66" s="31">
        <f t="shared" ca="1" si="82"/>
        <v>-6584.92</v>
      </c>
      <c r="EB66" s="31">
        <f t="shared" ca="1" si="83"/>
        <v>-5532.43</v>
      </c>
      <c r="EC66" s="31">
        <f t="shared" ca="1" si="84"/>
        <v>-4187.2299999999996</v>
      </c>
      <c r="ED66" s="31">
        <f t="shared" ca="1" si="85"/>
        <v>-3508.72</v>
      </c>
      <c r="EE66" s="31">
        <f t="shared" ca="1" si="86"/>
        <v>-7890.81</v>
      </c>
      <c r="EF66" s="31">
        <f t="shared" ca="1" si="87"/>
        <v>-8351.11</v>
      </c>
      <c r="EG66" s="32">
        <f t="shared" ca="1" si="88"/>
        <v>-25379.890000000003</v>
      </c>
      <c r="EH66" s="32">
        <f t="shared" ca="1" si="89"/>
        <v>-32211.96</v>
      </c>
      <c r="EI66" s="32">
        <f t="shared" ca="1" si="90"/>
        <v>-27785.789999999997</v>
      </c>
      <c r="EJ66" s="32">
        <f t="shared" ca="1" si="91"/>
        <v>-34688.620000000003</v>
      </c>
      <c r="EK66" s="32">
        <f t="shared" ca="1" si="92"/>
        <v>-65262.729999999996</v>
      </c>
      <c r="EL66" s="32">
        <f t="shared" ca="1" si="93"/>
        <v>-45195.44</v>
      </c>
      <c r="EM66" s="32">
        <f t="shared" ca="1" si="94"/>
        <v>-30781.86</v>
      </c>
      <c r="EN66" s="32">
        <f t="shared" ca="1" si="95"/>
        <v>-26014.1</v>
      </c>
      <c r="EO66" s="32">
        <f t="shared" ca="1" si="96"/>
        <v>-19805.739999999998</v>
      </c>
      <c r="EP66" s="32">
        <f t="shared" ca="1" si="97"/>
        <v>-16702.310000000001</v>
      </c>
      <c r="EQ66" s="32">
        <f t="shared" ca="1" si="98"/>
        <v>-37812.289999999994</v>
      </c>
      <c r="ER66" s="32">
        <f t="shared" ca="1" si="99"/>
        <v>-40278.630000000005</v>
      </c>
    </row>
    <row r="67" spans="1:148" x14ac:dyDescent="0.25">
      <c r="A67" t="s">
        <v>467</v>
      </c>
      <c r="B67" s="1" t="s">
        <v>119</v>
      </c>
      <c r="C67" t="s">
        <v>119</v>
      </c>
      <c r="D67" t="s">
        <v>237</v>
      </c>
      <c r="E67" s="51">
        <v>16236.697200000001</v>
      </c>
      <c r="F67" s="51">
        <v>16082.9918</v>
      </c>
      <c r="G67" s="51">
        <v>24796.452000000001</v>
      </c>
      <c r="H67" s="51">
        <v>18890.2647</v>
      </c>
      <c r="I67" s="51">
        <v>13843.591</v>
      </c>
      <c r="J67" s="51">
        <v>15622.169400000001</v>
      </c>
      <c r="K67" s="51">
        <v>14976.3447</v>
      </c>
      <c r="L67" s="51">
        <v>12846.3436</v>
      </c>
      <c r="M67" s="51">
        <v>11692.3825</v>
      </c>
      <c r="N67" s="51">
        <v>18106.5278</v>
      </c>
      <c r="O67" s="51">
        <v>22992.1031</v>
      </c>
      <c r="P67" s="51">
        <v>17063.758300000001</v>
      </c>
      <c r="Q67" s="32">
        <v>641314.82999999996</v>
      </c>
      <c r="R67" s="32">
        <v>646116.29</v>
      </c>
      <c r="S67" s="32">
        <v>729145</v>
      </c>
      <c r="T67" s="32">
        <v>817224.26</v>
      </c>
      <c r="U67" s="32">
        <v>927284.36</v>
      </c>
      <c r="V67" s="32">
        <v>538689.18999999994</v>
      </c>
      <c r="W67" s="32">
        <v>475904.26</v>
      </c>
      <c r="X67" s="32">
        <v>437098.59</v>
      </c>
      <c r="Y67" s="32">
        <v>289588.92</v>
      </c>
      <c r="Z67" s="32">
        <v>505509.12</v>
      </c>
      <c r="AA67" s="32">
        <v>765090.94</v>
      </c>
      <c r="AB67" s="32">
        <v>924772.94</v>
      </c>
      <c r="AC67" s="2">
        <v>2.2999999999999998</v>
      </c>
      <c r="AD67" s="2">
        <v>2.2999999999999998</v>
      </c>
      <c r="AE67" s="2">
        <v>2.2999999999999998</v>
      </c>
      <c r="AF67" s="2">
        <v>2.2999999999999998</v>
      </c>
      <c r="AG67" s="2">
        <v>2.2999999999999998</v>
      </c>
      <c r="AH67" s="2">
        <v>2.2999999999999998</v>
      </c>
      <c r="AI67" s="2">
        <v>2.2999999999999998</v>
      </c>
      <c r="AJ67" s="2">
        <v>2.2999999999999998</v>
      </c>
      <c r="AK67" s="2">
        <v>2.2999999999999998</v>
      </c>
      <c r="AL67" s="2">
        <v>2.2999999999999998</v>
      </c>
      <c r="AM67" s="2">
        <v>2.2999999999999998</v>
      </c>
      <c r="AN67" s="2">
        <v>2.2999999999999998</v>
      </c>
      <c r="AO67" s="33">
        <v>14750.24</v>
      </c>
      <c r="AP67" s="33">
        <v>14860.67</v>
      </c>
      <c r="AQ67" s="33">
        <v>16770.34</v>
      </c>
      <c r="AR67" s="33">
        <v>18796.16</v>
      </c>
      <c r="AS67" s="33">
        <v>21327.54</v>
      </c>
      <c r="AT67" s="33">
        <v>12389.85</v>
      </c>
      <c r="AU67" s="33">
        <v>10945.8</v>
      </c>
      <c r="AV67" s="33">
        <v>10053.27</v>
      </c>
      <c r="AW67" s="33">
        <v>6660.55</v>
      </c>
      <c r="AX67" s="33">
        <v>11626.71</v>
      </c>
      <c r="AY67" s="33">
        <v>17597.09</v>
      </c>
      <c r="AZ67" s="33">
        <v>21269.78</v>
      </c>
      <c r="BA67" s="31">
        <f t="shared" si="40"/>
        <v>-961.97</v>
      </c>
      <c r="BB67" s="31">
        <f t="shared" si="41"/>
        <v>-969.17</v>
      </c>
      <c r="BC67" s="31">
        <f t="shared" si="42"/>
        <v>-1093.72</v>
      </c>
      <c r="BD67" s="31">
        <f t="shared" si="43"/>
        <v>-653.78</v>
      </c>
      <c r="BE67" s="31">
        <f t="shared" si="44"/>
        <v>-741.83</v>
      </c>
      <c r="BF67" s="31">
        <f t="shared" si="45"/>
        <v>-430.95</v>
      </c>
      <c r="BG67" s="31">
        <f t="shared" si="46"/>
        <v>1808.44</v>
      </c>
      <c r="BH67" s="31">
        <f t="shared" si="47"/>
        <v>1660.97</v>
      </c>
      <c r="BI67" s="31">
        <f t="shared" si="48"/>
        <v>1100.44</v>
      </c>
      <c r="BJ67" s="31">
        <f t="shared" si="49"/>
        <v>2426.44</v>
      </c>
      <c r="BK67" s="31">
        <f t="shared" si="50"/>
        <v>3672.44</v>
      </c>
      <c r="BL67" s="31">
        <f t="shared" si="51"/>
        <v>4438.91</v>
      </c>
      <c r="BM67" s="6">
        <v>1.89E-2</v>
      </c>
      <c r="BN67" s="6">
        <v>1.89E-2</v>
      </c>
      <c r="BO67" s="6">
        <v>1.89E-2</v>
      </c>
      <c r="BP67" s="6">
        <v>1.89E-2</v>
      </c>
      <c r="BQ67" s="6">
        <v>1.89E-2</v>
      </c>
      <c r="BR67" s="6">
        <v>1.89E-2</v>
      </c>
      <c r="BS67" s="6">
        <v>1.89E-2</v>
      </c>
      <c r="BT67" s="6">
        <v>1.89E-2</v>
      </c>
      <c r="BU67" s="6">
        <v>1.89E-2</v>
      </c>
      <c r="BV67" s="6">
        <v>1.89E-2</v>
      </c>
      <c r="BW67" s="6">
        <v>1.89E-2</v>
      </c>
      <c r="BX67" s="6">
        <v>1.89E-2</v>
      </c>
      <c r="BY67" s="31">
        <v>12120.85</v>
      </c>
      <c r="BZ67" s="31">
        <v>12211.6</v>
      </c>
      <c r="CA67" s="31">
        <v>13780.84</v>
      </c>
      <c r="CB67" s="31">
        <v>15445.54</v>
      </c>
      <c r="CC67" s="31">
        <v>17525.669999999998</v>
      </c>
      <c r="CD67" s="31">
        <v>10181.23</v>
      </c>
      <c r="CE67" s="31">
        <v>8994.59</v>
      </c>
      <c r="CF67" s="31">
        <v>8261.16</v>
      </c>
      <c r="CG67" s="31">
        <v>5473.23</v>
      </c>
      <c r="CH67" s="31">
        <v>9554.1200000000008</v>
      </c>
      <c r="CI67" s="31">
        <v>14460.22</v>
      </c>
      <c r="CJ67" s="31">
        <v>17478.21</v>
      </c>
      <c r="CK67" s="32">
        <f t="shared" si="52"/>
        <v>1282.6300000000001</v>
      </c>
      <c r="CL67" s="32">
        <f t="shared" si="53"/>
        <v>1292.23</v>
      </c>
      <c r="CM67" s="32">
        <f t="shared" si="54"/>
        <v>1458.29</v>
      </c>
      <c r="CN67" s="32">
        <f t="shared" si="55"/>
        <v>1634.45</v>
      </c>
      <c r="CO67" s="32">
        <f t="shared" si="56"/>
        <v>1854.57</v>
      </c>
      <c r="CP67" s="32">
        <f t="shared" si="57"/>
        <v>1077.3800000000001</v>
      </c>
      <c r="CQ67" s="32">
        <f t="shared" si="58"/>
        <v>951.81</v>
      </c>
      <c r="CR67" s="32">
        <f t="shared" si="59"/>
        <v>874.2</v>
      </c>
      <c r="CS67" s="32">
        <f t="shared" si="60"/>
        <v>579.17999999999995</v>
      </c>
      <c r="CT67" s="32">
        <f t="shared" si="61"/>
        <v>1011.02</v>
      </c>
      <c r="CU67" s="32">
        <f t="shared" si="62"/>
        <v>1530.18</v>
      </c>
      <c r="CV67" s="32">
        <f t="shared" si="63"/>
        <v>1849.55</v>
      </c>
      <c r="CW67" s="31">
        <f t="shared" si="184"/>
        <v>-384.79000000000019</v>
      </c>
      <c r="CX67" s="31">
        <f t="shared" si="185"/>
        <v>-387.67000000000019</v>
      </c>
      <c r="CY67" s="31">
        <f t="shared" si="186"/>
        <v>-437.4899999999991</v>
      </c>
      <c r="CZ67" s="31">
        <f t="shared" si="187"/>
        <v>-1062.3899999999983</v>
      </c>
      <c r="DA67" s="31">
        <f t="shared" si="188"/>
        <v>-1205.470000000003</v>
      </c>
      <c r="DB67" s="31">
        <f t="shared" si="189"/>
        <v>-700.28999999999974</v>
      </c>
      <c r="DC67" s="31">
        <f t="shared" si="190"/>
        <v>-2807.8399999999997</v>
      </c>
      <c r="DD67" s="31">
        <f t="shared" si="191"/>
        <v>-2578.88</v>
      </c>
      <c r="DE67" s="31">
        <f t="shared" si="192"/>
        <v>-1708.5800000000004</v>
      </c>
      <c r="DF67" s="31">
        <f t="shared" si="193"/>
        <v>-3488.0099999999979</v>
      </c>
      <c r="DG67" s="31">
        <f t="shared" si="194"/>
        <v>-5279.130000000001</v>
      </c>
      <c r="DH67" s="31">
        <f t="shared" si="195"/>
        <v>-6380.93</v>
      </c>
      <c r="DI67" s="32">
        <f t="shared" si="64"/>
        <v>-19.239999999999998</v>
      </c>
      <c r="DJ67" s="32">
        <f t="shared" si="65"/>
        <v>-19.38</v>
      </c>
      <c r="DK67" s="32">
        <f t="shared" si="66"/>
        <v>-21.87</v>
      </c>
      <c r="DL67" s="32">
        <f t="shared" si="67"/>
        <v>-53.12</v>
      </c>
      <c r="DM67" s="32">
        <f t="shared" si="68"/>
        <v>-60.27</v>
      </c>
      <c r="DN67" s="32">
        <f t="shared" si="69"/>
        <v>-35.01</v>
      </c>
      <c r="DO67" s="32">
        <f t="shared" si="70"/>
        <v>-140.38999999999999</v>
      </c>
      <c r="DP67" s="32">
        <f t="shared" si="71"/>
        <v>-128.94</v>
      </c>
      <c r="DQ67" s="32">
        <f t="shared" si="72"/>
        <v>-85.43</v>
      </c>
      <c r="DR67" s="32">
        <f t="shared" si="73"/>
        <v>-174.4</v>
      </c>
      <c r="DS67" s="32">
        <f t="shared" si="74"/>
        <v>-263.95999999999998</v>
      </c>
      <c r="DT67" s="32">
        <f t="shared" si="75"/>
        <v>-319.05</v>
      </c>
      <c r="DU67" s="31">
        <f t="shared" ca="1" si="76"/>
        <v>-113.85</v>
      </c>
      <c r="DV67" s="31">
        <f t="shared" ca="1" si="77"/>
        <v>-114.04</v>
      </c>
      <c r="DW67" s="31">
        <f t="shared" ca="1" si="78"/>
        <v>-128.03</v>
      </c>
      <c r="DX67" s="31">
        <f t="shared" ca="1" si="79"/>
        <v>-309.08999999999997</v>
      </c>
      <c r="DY67" s="31">
        <f t="shared" ca="1" si="80"/>
        <v>-348.73</v>
      </c>
      <c r="DZ67" s="31">
        <f t="shared" ca="1" si="81"/>
        <v>-201.4</v>
      </c>
      <c r="EA67" s="31">
        <f t="shared" ca="1" si="82"/>
        <v>-802.33</v>
      </c>
      <c r="EB67" s="31">
        <f t="shared" ca="1" si="83"/>
        <v>-731.43</v>
      </c>
      <c r="EC67" s="31">
        <f t="shared" ca="1" si="84"/>
        <v>-480.96</v>
      </c>
      <c r="ED67" s="31">
        <f t="shared" ca="1" si="85"/>
        <v>-973.99</v>
      </c>
      <c r="EE67" s="31">
        <f t="shared" ca="1" si="86"/>
        <v>-1461.81</v>
      </c>
      <c r="EF67" s="31">
        <f t="shared" ca="1" si="87"/>
        <v>-1752.48</v>
      </c>
      <c r="EG67" s="32">
        <f t="shared" ca="1" si="88"/>
        <v>-517.88000000000022</v>
      </c>
      <c r="EH67" s="32">
        <f t="shared" ca="1" si="89"/>
        <v>-521.09000000000015</v>
      </c>
      <c r="EI67" s="32">
        <f t="shared" ca="1" si="90"/>
        <v>-587.38999999999908</v>
      </c>
      <c r="EJ67" s="32">
        <f t="shared" ca="1" si="91"/>
        <v>-1424.5999999999981</v>
      </c>
      <c r="EK67" s="32">
        <f t="shared" ca="1" si="92"/>
        <v>-1614.470000000003</v>
      </c>
      <c r="EL67" s="32">
        <f t="shared" ca="1" si="93"/>
        <v>-936.6999999999997</v>
      </c>
      <c r="EM67" s="32">
        <f t="shared" ca="1" si="94"/>
        <v>-3750.5599999999995</v>
      </c>
      <c r="EN67" s="32">
        <f t="shared" ca="1" si="95"/>
        <v>-3439.25</v>
      </c>
      <c r="EO67" s="32">
        <f t="shared" ca="1" si="96"/>
        <v>-2274.9700000000003</v>
      </c>
      <c r="EP67" s="32">
        <f t="shared" ca="1" si="97"/>
        <v>-4636.3999999999978</v>
      </c>
      <c r="EQ67" s="32">
        <f t="shared" ca="1" si="98"/>
        <v>-7004.9000000000015</v>
      </c>
      <c r="ER67" s="32">
        <f t="shared" ca="1" si="99"/>
        <v>-8452.4600000000009</v>
      </c>
    </row>
    <row r="68" spans="1:148" x14ac:dyDescent="0.25">
      <c r="A68" t="s">
        <v>456</v>
      </c>
      <c r="B68" s="1" t="s">
        <v>92</v>
      </c>
      <c r="C68" t="s">
        <v>92</v>
      </c>
      <c r="D68" t="s">
        <v>238</v>
      </c>
      <c r="E68" s="51">
        <v>87423.649663000004</v>
      </c>
      <c r="F68" s="51">
        <v>69348.388229999997</v>
      </c>
      <c r="G68" s="51">
        <v>79458.492543999993</v>
      </c>
      <c r="H68" s="51">
        <v>76347.996115999995</v>
      </c>
      <c r="I68" s="51">
        <v>85888.614994999996</v>
      </c>
      <c r="J68" s="51">
        <v>29963.065279999999</v>
      </c>
      <c r="K68" s="51">
        <v>72887.529521000004</v>
      </c>
      <c r="L68" s="51">
        <v>64983.589688</v>
      </c>
      <c r="M68" s="51">
        <v>70767.061705999993</v>
      </c>
      <c r="N68" s="51">
        <v>53841.332484999999</v>
      </c>
      <c r="O68" s="51">
        <v>43153.465404000002</v>
      </c>
      <c r="P68" s="51">
        <v>60328.209688000003</v>
      </c>
      <c r="Q68" s="32">
        <v>3904642.97</v>
      </c>
      <c r="R68" s="32">
        <v>3146250.94</v>
      </c>
      <c r="S68" s="32">
        <v>3058424.68</v>
      </c>
      <c r="T68" s="32">
        <v>3470868.25</v>
      </c>
      <c r="U68" s="32">
        <v>12760030.439999999</v>
      </c>
      <c r="V68" s="32">
        <v>1697829.18</v>
      </c>
      <c r="W68" s="32">
        <v>3204905.83</v>
      </c>
      <c r="X68" s="32">
        <v>2759541.28</v>
      </c>
      <c r="Y68" s="32">
        <v>2100004.44</v>
      </c>
      <c r="Z68" s="32">
        <v>1767444.41</v>
      </c>
      <c r="AA68" s="32">
        <v>3159939.38</v>
      </c>
      <c r="AB68" s="32">
        <v>4705117.7</v>
      </c>
      <c r="AC68" s="2">
        <v>1.49</v>
      </c>
      <c r="AD68" s="2">
        <v>1.49</v>
      </c>
      <c r="AE68" s="2">
        <v>1.49</v>
      </c>
      <c r="AF68" s="2">
        <v>1.49</v>
      </c>
      <c r="AG68" s="2">
        <v>1.49</v>
      </c>
      <c r="AH68" s="2">
        <v>1.49</v>
      </c>
      <c r="AI68" s="2">
        <v>1.49</v>
      </c>
      <c r="AJ68" s="2">
        <v>1.49</v>
      </c>
      <c r="AK68" s="2">
        <v>1.49</v>
      </c>
      <c r="AL68" s="2">
        <v>1.49</v>
      </c>
      <c r="AM68" s="2">
        <v>1.49</v>
      </c>
      <c r="AN68" s="2">
        <v>1.49</v>
      </c>
      <c r="AO68" s="33">
        <v>58179.18</v>
      </c>
      <c r="AP68" s="33">
        <v>46879.14</v>
      </c>
      <c r="AQ68" s="33">
        <v>45570.53</v>
      </c>
      <c r="AR68" s="33">
        <v>51715.94</v>
      </c>
      <c r="AS68" s="33">
        <v>190124.45</v>
      </c>
      <c r="AT68" s="33">
        <v>25297.65</v>
      </c>
      <c r="AU68" s="33">
        <v>47753.1</v>
      </c>
      <c r="AV68" s="33">
        <v>41117.17</v>
      </c>
      <c r="AW68" s="33">
        <v>31290.07</v>
      </c>
      <c r="AX68" s="33">
        <v>26334.92</v>
      </c>
      <c r="AY68" s="33">
        <v>47083.1</v>
      </c>
      <c r="AZ68" s="33">
        <v>70106.25</v>
      </c>
      <c r="BA68" s="31">
        <f t="shared" si="40"/>
        <v>-5856.96</v>
      </c>
      <c r="BB68" s="31">
        <f t="shared" si="41"/>
        <v>-4719.38</v>
      </c>
      <c r="BC68" s="31">
        <f t="shared" si="42"/>
        <v>-4587.6400000000003</v>
      </c>
      <c r="BD68" s="31">
        <f t="shared" si="43"/>
        <v>-2776.69</v>
      </c>
      <c r="BE68" s="31">
        <f t="shared" si="44"/>
        <v>-10208.02</v>
      </c>
      <c r="BF68" s="31">
        <f t="shared" si="45"/>
        <v>-1358.26</v>
      </c>
      <c r="BG68" s="31">
        <f t="shared" si="46"/>
        <v>12178.64</v>
      </c>
      <c r="BH68" s="31">
        <f t="shared" si="47"/>
        <v>10486.26</v>
      </c>
      <c r="BI68" s="31">
        <f t="shared" si="48"/>
        <v>7980.02</v>
      </c>
      <c r="BJ68" s="31">
        <f t="shared" si="49"/>
        <v>8483.73</v>
      </c>
      <c r="BK68" s="31">
        <f t="shared" si="50"/>
        <v>15167.71</v>
      </c>
      <c r="BL68" s="31">
        <f t="shared" si="51"/>
        <v>22584.560000000001</v>
      </c>
      <c r="BM68" s="6">
        <v>-5.8400000000000001E-2</v>
      </c>
      <c r="BN68" s="6">
        <v>-5.8400000000000001E-2</v>
      </c>
      <c r="BO68" s="6">
        <v>-5.8400000000000001E-2</v>
      </c>
      <c r="BP68" s="6">
        <v>-5.8400000000000001E-2</v>
      </c>
      <c r="BQ68" s="6">
        <v>-5.8400000000000001E-2</v>
      </c>
      <c r="BR68" s="6">
        <v>-5.8400000000000001E-2</v>
      </c>
      <c r="BS68" s="6">
        <v>-5.8400000000000001E-2</v>
      </c>
      <c r="BT68" s="6">
        <v>-5.8400000000000001E-2</v>
      </c>
      <c r="BU68" s="6">
        <v>-5.8400000000000001E-2</v>
      </c>
      <c r="BV68" s="6">
        <v>-5.8400000000000001E-2</v>
      </c>
      <c r="BW68" s="6">
        <v>-5.8400000000000001E-2</v>
      </c>
      <c r="BX68" s="6">
        <v>-5.8400000000000001E-2</v>
      </c>
      <c r="BY68" s="31">
        <v>-228031.15</v>
      </c>
      <c r="BZ68" s="31">
        <v>-183741.05</v>
      </c>
      <c r="CA68" s="31">
        <v>-178612</v>
      </c>
      <c r="CB68" s="31">
        <v>-202698.71</v>
      </c>
      <c r="CC68" s="31">
        <v>-745185.78</v>
      </c>
      <c r="CD68" s="31">
        <v>-99153.22</v>
      </c>
      <c r="CE68" s="31">
        <v>-187166.5</v>
      </c>
      <c r="CF68" s="31">
        <v>-161157.21</v>
      </c>
      <c r="CG68" s="31">
        <v>-122640.26</v>
      </c>
      <c r="CH68" s="31">
        <v>-103218.75</v>
      </c>
      <c r="CI68" s="31">
        <v>-184540.46</v>
      </c>
      <c r="CJ68" s="31">
        <v>-274778.87</v>
      </c>
      <c r="CK68" s="32">
        <f t="shared" si="52"/>
        <v>7809.29</v>
      </c>
      <c r="CL68" s="32">
        <f t="shared" si="53"/>
        <v>6292.5</v>
      </c>
      <c r="CM68" s="32">
        <f t="shared" si="54"/>
        <v>6116.85</v>
      </c>
      <c r="CN68" s="32">
        <f t="shared" si="55"/>
        <v>6941.74</v>
      </c>
      <c r="CO68" s="32">
        <f t="shared" si="56"/>
        <v>25520.06</v>
      </c>
      <c r="CP68" s="32">
        <f t="shared" si="57"/>
        <v>3395.66</v>
      </c>
      <c r="CQ68" s="32">
        <f t="shared" si="58"/>
        <v>6409.81</v>
      </c>
      <c r="CR68" s="32">
        <f t="shared" si="59"/>
        <v>5519.08</v>
      </c>
      <c r="CS68" s="32">
        <f t="shared" si="60"/>
        <v>4200.01</v>
      </c>
      <c r="CT68" s="32">
        <f t="shared" si="61"/>
        <v>3534.89</v>
      </c>
      <c r="CU68" s="32">
        <f t="shared" si="62"/>
        <v>6319.88</v>
      </c>
      <c r="CV68" s="32">
        <f t="shared" si="63"/>
        <v>9410.24</v>
      </c>
      <c r="CW68" s="31">
        <f t="shared" si="184"/>
        <v>-272544.07999999996</v>
      </c>
      <c r="CX68" s="31">
        <f t="shared" si="185"/>
        <v>-219608.31</v>
      </c>
      <c r="CY68" s="31">
        <f t="shared" si="186"/>
        <v>-213478.03999999998</v>
      </c>
      <c r="CZ68" s="31">
        <f t="shared" si="187"/>
        <v>-244696.22</v>
      </c>
      <c r="DA68" s="31">
        <f t="shared" si="188"/>
        <v>-899582.14999999991</v>
      </c>
      <c r="DB68" s="31">
        <f t="shared" si="189"/>
        <v>-119696.95</v>
      </c>
      <c r="DC68" s="31">
        <f t="shared" si="190"/>
        <v>-240688.43</v>
      </c>
      <c r="DD68" s="31">
        <f t="shared" si="191"/>
        <v>-207241.56</v>
      </c>
      <c r="DE68" s="31">
        <f t="shared" si="192"/>
        <v>-157710.34</v>
      </c>
      <c r="DF68" s="31">
        <f t="shared" si="193"/>
        <v>-134502.51</v>
      </c>
      <c r="DG68" s="31">
        <f t="shared" si="194"/>
        <v>-240471.38999999998</v>
      </c>
      <c r="DH68" s="31">
        <f t="shared" si="195"/>
        <v>-358059.44</v>
      </c>
      <c r="DI68" s="32">
        <f t="shared" si="64"/>
        <v>-13627.2</v>
      </c>
      <c r="DJ68" s="32">
        <f t="shared" si="65"/>
        <v>-10980.42</v>
      </c>
      <c r="DK68" s="32">
        <f t="shared" si="66"/>
        <v>-10673.9</v>
      </c>
      <c r="DL68" s="32">
        <f t="shared" si="67"/>
        <v>-12234.81</v>
      </c>
      <c r="DM68" s="32">
        <f t="shared" si="68"/>
        <v>-44979.11</v>
      </c>
      <c r="DN68" s="32">
        <f t="shared" si="69"/>
        <v>-5984.85</v>
      </c>
      <c r="DO68" s="32">
        <f t="shared" si="70"/>
        <v>-12034.42</v>
      </c>
      <c r="DP68" s="32">
        <f t="shared" si="71"/>
        <v>-10362.08</v>
      </c>
      <c r="DQ68" s="32">
        <f t="shared" si="72"/>
        <v>-7885.52</v>
      </c>
      <c r="DR68" s="32">
        <f t="shared" si="73"/>
        <v>-6725.13</v>
      </c>
      <c r="DS68" s="32">
        <f t="shared" si="74"/>
        <v>-12023.57</v>
      </c>
      <c r="DT68" s="32">
        <f t="shared" si="75"/>
        <v>-17902.97</v>
      </c>
      <c r="DU68" s="31">
        <f t="shared" ca="1" si="76"/>
        <v>-80637.289999999994</v>
      </c>
      <c r="DV68" s="31">
        <f t="shared" ca="1" si="77"/>
        <v>-64602.22</v>
      </c>
      <c r="DW68" s="31">
        <f t="shared" ca="1" si="78"/>
        <v>-62471.35</v>
      </c>
      <c r="DX68" s="31">
        <f t="shared" ca="1" si="79"/>
        <v>-71191.259999999995</v>
      </c>
      <c r="DY68" s="31">
        <f t="shared" ca="1" si="80"/>
        <v>-260243.24</v>
      </c>
      <c r="DZ68" s="31">
        <f t="shared" ca="1" si="81"/>
        <v>-34424.230000000003</v>
      </c>
      <c r="EA68" s="31">
        <f t="shared" ca="1" si="82"/>
        <v>-68775.64</v>
      </c>
      <c r="EB68" s="31">
        <f t="shared" ca="1" si="83"/>
        <v>-58778.32</v>
      </c>
      <c r="EC68" s="31">
        <f t="shared" ca="1" si="84"/>
        <v>-44395.3</v>
      </c>
      <c r="ED68" s="31">
        <f t="shared" ca="1" si="85"/>
        <v>-37558.300000000003</v>
      </c>
      <c r="EE68" s="31">
        <f t="shared" ca="1" si="86"/>
        <v>-66587.259999999995</v>
      </c>
      <c r="EF68" s="31">
        <f t="shared" ca="1" si="87"/>
        <v>-98338.44</v>
      </c>
      <c r="EG68" s="32">
        <f t="shared" ca="1" si="88"/>
        <v>-366808.56999999995</v>
      </c>
      <c r="EH68" s="32">
        <f t="shared" ca="1" si="89"/>
        <v>-295190.95</v>
      </c>
      <c r="EI68" s="32">
        <f t="shared" ca="1" si="90"/>
        <v>-286623.28999999998</v>
      </c>
      <c r="EJ68" s="32">
        <f t="shared" ca="1" si="91"/>
        <v>-328122.28999999998</v>
      </c>
      <c r="EK68" s="32">
        <f t="shared" ca="1" si="92"/>
        <v>-1204804.5</v>
      </c>
      <c r="EL68" s="32">
        <f t="shared" ca="1" si="93"/>
        <v>-160106.03</v>
      </c>
      <c r="EM68" s="32">
        <f t="shared" ca="1" si="94"/>
        <v>-321498.49</v>
      </c>
      <c r="EN68" s="32">
        <f t="shared" ca="1" si="95"/>
        <v>-276381.95999999996</v>
      </c>
      <c r="EO68" s="32">
        <f t="shared" ca="1" si="96"/>
        <v>-209991.15999999997</v>
      </c>
      <c r="EP68" s="32">
        <f t="shared" ca="1" si="97"/>
        <v>-178785.94</v>
      </c>
      <c r="EQ68" s="32">
        <f t="shared" ca="1" si="98"/>
        <v>-319082.21999999997</v>
      </c>
      <c r="ER68" s="32">
        <f t="shared" ca="1" si="99"/>
        <v>-474300.85000000003</v>
      </c>
    </row>
    <row r="69" spans="1:148" x14ac:dyDescent="0.25">
      <c r="A69" t="s">
        <v>440</v>
      </c>
      <c r="B69" s="1" t="s">
        <v>128</v>
      </c>
      <c r="C69" t="s">
        <v>128</v>
      </c>
      <c r="D69" t="s">
        <v>239</v>
      </c>
      <c r="E69" s="51">
        <v>5949.8139289000001</v>
      </c>
      <c r="F69" s="51">
        <v>4709.5256546000001</v>
      </c>
      <c r="G69" s="51">
        <v>4642.4516664000002</v>
      </c>
      <c r="H69" s="51">
        <v>1493.7290877999999</v>
      </c>
      <c r="I69" s="51">
        <v>6828.8623973000003</v>
      </c>
      <c r="J69" s="51">
        <v>9505.9781297000009</v>
      </c>
      <c r="K69" s="51">
        <v>10526.328002</v>
      </c>
      <c r="L69" s="51">
        <v>7121.6814831000002</v>
      </c>
      <c r="M69" s="51">
        <v>5996.8347357000002</v>
      </c>
      <c r="N69" s="51">
        <v>6504.3177331999996</v>
      </c>
      <c r="O69" s="51">
        <v>5990.7762339999999</v>
      </c>
      <c r="P69" s="51">
        <v>6254.0917606000003</v>
      </c>
      <c r="Q69" s="32">
        <v>265628.96999999997</v>
      </c>
      <c r="R69" s="32">
        <v>211075.22</v>
      </c>
      <c r="S69" s="32">
        <v>174630.84</v>
      </c>
      <c r="T69" s="32">
        <v>74763.78</v>
      </c>
      <c r="U69" s="32">
        <v>893282.51</v>
      </c>
      <c r="V69" s="32">
        <v>553261.86</v>
      </c>
      <c r="W69" s="32">
        <v>422466.23</v>
      </c>
      <c r="X69" s="32">
        <v>271910.69</v>
      </c>
      <c r="Y69" s="32">
        <v>171492.19</v>
      </c>
      <c r="Z69" s="32">
        <v>201992.94</v>
      </c>
      <c r="AA69" s="32">
        <v>289214.63</v>
      </c>
      <c r="AB69" s="32">
        <v>407879.34</v>
      </c>
      <c r="AC69" s="2">
        <v>-1.0900000000000001</v>
      </c>
      <c r="AD69" s="2">
        <v>-1.0900000000000001</v>
      </c>
      <c r="AE69" s="2">
        <v>-1.0900000000000001</v>
      </c>
      <c r="AF69" s="2">
        <v>-1.0900000000000001</v>
      </c>
      <c r="AG69" s="2">
        <v>-1.0900000000000001</v>
      </c>
      <c r="AH69" s="2">
        <v>-1.0900000000000001</v>
      </c>
      <c r="AI69" s="2">
        <v>-1.0900000000000001</v>
      </c>
      <c r="AJ69" s="2">
        <v>-1.0900000000000001</v>
      </c>
      <c r="AK69" s="2">
        <v>-1.0900000000000001</v>
      </c>
      <c r="AL69" s="2">
        <v>-1.0900000000000001</v>
      </c>
      <c r="AM69" s="2">
        <v>-1.0900000000000001</v>
      </c>
      <c r="AN69" s="2">
        <v>-1.0900000000000001</v>
      </c>
      <c r="AO69" s="33">
        <v>-2895.36</v>
      </c>
      <c r="AP69" s="33">
        <v>-2300.7199999999998</v>
      </c>
      <c r="AQ69" s="33">
        <v>-1903.48</v>
      </c>
      <c r="AR69" s="33">
        <v>-814.93</v>
      </c>
      <c r="AS69" s="33">
        <v>-9736.7800000000007</v>
      </c>
      <c r="AT69" s="33">
        <v>-6030.55</v>
      </c>
      <c r="AU69" s="33">
        <v>-4604.88</v>
      </c>
      <c r="AV69" s="33">
        <v>-2963.83</v>
      </c>
      <c r="AW69" s="33">
        <v>-1869.26</v>
      </c>
      <c r="AX69" s="33">
        <v>-2201.7199999999998</v>
      </c>
      <c r="AY69" s="33">
        <v>-3152.44</v>
      </c>
      <c r="AZ69" s="33">
        <v>-4445.88</v>
      </c>
      <c r="BA69" s="31">
        <f t="shared" si="40"/>
        <v>-398.44</v>
      </c>
      <c r="BB69" s="31">
        <f t="shared" si="41"/>
        <v>-316.61</v>
      </c>
      <c r="BC69" s="31">
        <f t="shared" si="42"/>
        <v>-261.95</v>
      </c>
      <c r="BD69" s="31">
        <f t="shared" si="43"/>
        <v>-59.81</v>
      </c>
      <c r="BE69" s="31">
        <f t="shared" si="44"/>
        <v>-714.63</v>
      </c>
      <c r="BF69" s="31">
        <f t="shared" si="45"/>
        <v>-442.61</v>
      </c>
      <c r="BG69" s="31">
        <f t="shared" si="46"/>
        <v>1605.37</v>
      </c>
      <c r="BH69" s="31">
        <f t="shared" si="47"/>
        <v>1033.26</v>
      </c>
      <c r="BI69" s="31">
        <f t="shared" si="48"/>
        <v>651.66999999999996</v>
      </c>
      <c r="BJ69" s="31">
        <f t="shared" si="49"/>
        <v>969.57</v>
      </c>
      <c r="BK69" s="31">
        <f t="shared" si="50"/>
        <v>1388.23</v>
      </c>
      <c r="BL69" s="31">
        <f t="shared" si="51"/>
        <v>1957.82</v>
      </c>
      <c r="BM69" s="6">
        <v>-5.1700000000000003E-2</v>
      </c>
      <c r="BN69" s="6">
        <v>-5.1700000000000003E-2</v>
      </c>
      <c r="BO69" s="6">
        <v>-5.1700000000000003E-2</v>
      </c>
      <c r="BP69" s="6">
        <v>-5.1700000000000003E-2</v>
      </c>
      <c r="BQ69" s="6">
        <v>-5.1700000000000003E-2</v>
      </c>
      <c r="BR69" s="6">
        <v>-5.1700000000000003E-2</v>
      </c>
      <c r="BS69" s="6">
        <v>-5.1700000000000003E-2</v>
      </c>
      <c r="BT69" s="6">
        <v>-5.1700000000000003E-2</v>
      </c>
      <c r="BU69" s="6">
        <v>-5.1700000000000003E-2</v>
      </c>
      <c r="BV69" s="6">
        <v>-5.1700000000000003E-2</v>
      </c>
      <c r="BW69" s="6">
        <v>-5.1700000000000003E-2</v>
      </c>
      <c r="BX69" s="6">
        <v>-5.1700000000000003E-2</v>
      </c>
      <c r="BY69" s="31">
        <v>-13733.02</v>
      </c>
      <c r="BZ69" s="31">
        <v>-10912.59</v>
      </c>
      <c r="CA69" s="31">
        <v>-9028.41</v>
      </c>
      <c r="CB69" s="31">
        <v>-3865.29</v>
      </c>
      <c r="CC69" s="31">
        <v>-46182.71</v>
      </c>
      <c r="CD69" s="31">
        <v>-28603.64</v>
      </c>
      <c r="CE69" s="31">
        <v>-21841.5</v>
      </c>
      <c r="CF69" s="31">
        <v>-14057.78</v>
      </c>
      <c r="CG69" s="31">
        <v>-8866.15</v>
      </c>
      <c r="CH69" s="31">
        <v>-10443.030000000001</v>
      </c>
      <c r="CI69" s="31">
        <v>-14952.4</v>
      </c>
      <c r="CJ69" s="31">
        <v>-21087.360000000001</v>
      </c>
      <c r="CK69" s="32">
        <f t="shared" si="52"/>
        <v>531.26</v>
      </c>
      <c r="CL69" s="32">
        <f t="shared" si="53"/>
        <v>422.15</v>
      </c>
      <c r="CM69" s="32">
        <f t="shared" si="54"/>
        <v>349.26</v>
      </c>
      <c r="CN69" s="32">
        <f t="shared" si="55"/>
        <v>149.53</v>
      </c>
      <c r="CO69" s="32">
        <f t="shared" si="56"/>
        <v>1786.57</v>
      </c>
      <c r="CP69" s="32">
        <f t="shared" si="57"/>
        <v>1106.52</v>
      </c>
      <c r="CQ69" s="32">
        <f t="shared" si="58"/>
        <v>844.93</v>
      </c>
      <c r="CR69" s="32">
        <f t="shared" si="59"/>
        <v>543.82000000000005</v>
      </c>
      <c r="CS69" s="32">
        <f t="shared" si="60"/>
        <v>342.98</v>
      </c>
      <c r="CT69" s="32">
        <f t="shared" si="61"/>
        <v>403.99</v>
      </c>
      <c r="CU69" s="32">
        <f t="shared" si="62"/>
        <v>578.42999999999995</v>
      </c>
      <c r="CV69" s="32">
        <f t="shared" si="63"/>
        <v>815.76</v>
      </c>
      <c r="CW69" s="31">
        <f t="shared" si="184"/>
        <v>-9907.9599999999991</v>
      </c>
      <c r="CX69" s="31">
        <f t="shared" si="185"/>
        <v>-7873.1100000000015</v>
      </c>
      <c r="CY69" s="31">
        <f t="shared" si="186"/>
        <v>-6513.72</v>
      </c>
      <c r="CZ69" s="31">
        <f t="shared" si="187"/>
        <v>-2841.02</v>
      </c>
      <c r="DA69" s="31">
        <f t="shared" si="188"/>
        <v>-33944.730000000003</v>
      </c>
      <c r="DB69" s="31">
        <f t="shared" si="189"/>
        <v>-21023.96</v>
      </c>
      <c r="DC69" s="31">
        <f t="shared" si="190"/>
        <v>-17997.059999999998</v>
      </c>
      <c r="DD69" s="31">
        <f t="shared" si="191"/>
        <v>-11583.390000000001</v>
      </c>
      <c r="DE69" s="31">
        <f t="shared" si="192"/>
        <v>-7305.58</v>
      </c>
      <c r="DF69" s="31">
        <f t="shared" si="193"/>
        <v>-8806.8900000000012</v>
      </c>
      <c r="DG69" s="31">
        <f t="shared" si="194"/>
        <v>-12609.759999999998</v>
      </c>
      <c r="DH69" s="31">
        <f t="shared" si="195"/>
        <v>-17783.54</v>
      </c>
      <c r="DI69" s="32">
        <f t="shared" si="64"/>
        <v>-495.4</v>
      </c>
      <c r="DJ69" s="32">
        <f t="shared" si="65"/>
        <v>-393.66</v>
      </c>
      <c r="DK69" s="32">
        <f t="shared" si="66"/>
        <v>-325.69</v>
      </c>
      <c r="DL69" s="32">
        <f t="shared" si="67"/>
        <v>-142.05000000000001</v>
      </c>
      <c r="DM69" s="32">
        <f t="shared" si="68"/>
        <v>-1697.24</v>
      </c>
      <c r="DN69" s="32">
        <f t="shared" si="69"/>
        <v>-1051.2</v>
      </c>
      <c r="DO69" s="32">
        <f t="shared" si="70"/>
        <v>-899.85</v>
      </c>
      <c r="DP69" s="32">
        <f t="shared" si="71"/>
        <v>-579.16999999999996</v>
      </c>
      <c r="DQ69" s="32">
        <f t="shared" si="72"/>
        <v>-365.28</v>
      </c>
      <c r="DR69" s="32">
        <f t="shared" si="73"/>
        <v>-440.34</v>
      </c>
      <c r="DS69" s="32">
        <f t="shared" si="74"/>
        <v>-630.49</v>
      </c>
      <c r="DT69" s="32">
        <f t="shared" si="75"/>
        <v>-889.18</v>
      </c>
      <c r="DU69" s="31">
        <f t="shared" ca="1" si="76"/>
        <v>-2931.46</v>
      </c>
      <c r="DV69" s="31">
        <f t="shared" ca="1" si="77"/>
        <v>-2316.0300000000002</v>
      </c>
      <c r="DW69" s="31">
        <f t="shared" ca="1" si="78"/>
        <v>-1906.15</v>
      </c>
      <c r="DX69" s="31">
        <f t="shared" ca="1" si="79"/>
        <v>-826.56</v>
      </c>
      <c r="DY69" s="31">
        <f t="shared" ca="1" si="80"/>
        <v>-9819.99</v>
      </c>
      <c r="DZ69" s="31">
        <f t="shared" ca="1" si="81"/>
        <v>-6046.38</v>
      </c>
      <c r="EA69" s="31">
        <f t="shared" ca="1" si="82"/>
        <v>-5142.58</v>
      </c>
      <c r="EB69" s="31">
        <f t="shared" ca="1" si="83"/>
        <v>-3285.31</v>
      </c>
      <c r="EC69" s="31">
        <f t="shared" ca="1" si="84"/>
        <v>-2056.5100000000002</v>
      </c>
      <c r="ED69" s="31">
        <f t="shared" ca="1" si="85"/>
        <v>-2459.2199999999998</v>
      </c>
      <c r="EE69" s="31">
        <f t="shared" ca="1" si="86"/>
        <v>-3491.68</v>
      </c>
      <c r="EF69" s="31">
        <f t="shared" ca="1" si="87"/>
        <v>-4884.12</v>
      </c>
      <c r="EG69" s="32">
        <f t="shared" ca="1" si="88"/>
        <v>-13334.82</v>
      </c>
      <c r="EH69" s="32">
        <f t="shared" ca="1" si="89"/>
        <v>-10582.800000000003</v>
      </c>
      <c r="EI69" s="32">
        <f t="shared" ca="1" si="90"/>
        <v>-8745.56</v>
      </c>
      <c r="EJ69" s="32">
        <f t="shared" ca="1" si="91"/>
        <v>-3809.63</v>
      </c>
      <c r="EK69" s="32">
        <f t="shared" ca="1" si="92"/>
        <v>-45461.96</v>
      </c>
      <c r="EL69" s="32">
        <f t="shared" ca="1" si="93"/>
        <v>-28121.54</v>
      </c>
      <c r="EM69" s="32">
        <f t="shared" ca="1" si="94"/>
        <v>-24039.489999999998</v>
      </c>
      <c r="EN69" s="32">
        <f t="shared" ca="1" si="95"/>
        <v>-15447.87</v>
      </c>
      <c r="EO69" s="32">
        <f t="shared" ca="1" si="96"/>
        <v>-9727.369999999999</v>
      </c>
      <c r="EP69" s="32">
        <f t="shared" ca="1" si="97"/>
        <v>-11706.45</v>
      </c>
      <c r="EQ69" s="32">
        <f t="shared" ca="1" si="98"/>
        <v>-16731.929999999997</v>
      </c>
      <c r="ER69" s="32">
        <f t="shared" ca="1" si="99"/>
        <v>-23556.84</v>
      </c>
    </row>
    <row r="70" spans="1:148" x14ac:dyDescent="0.25">
      <c r="A70" t="s">
        <v>439</v>
      </c>
      <c r="B70" s="1" t="s">
        <v>161</v>
      </c>
      <c r="C70" t="s">
        <v>161</v>
      </c>
      <c r="D70" t="s">
        <v>240</v>
      </c>
      <c r="E70" s="51">
        <v>17010.041300000001</v>
      </c>
      <c r="F70" s="51">
        <v>13788.9943</v>
      </c>
      <c r="G70" s="51">
        <v>23259.584999999999</v>
      </c>
      <c r="H70" s="51">
        <v>13985.475</v>
      </c>
      <c r="I70" s="51">
        <v>6553.5950999999995</v>
      </c>
      <c r="J70" s="51">
        <v>11294.409</v>
      </c>
      <c r="K70" s="51">
        <v>11177.7294</v>
      </c>
      <c r="L70" s="51">
        <v>9183.1903000000002</v>
      </c>
      <c r="M70" s="51">
        <v>11210.4112</v>
      </c>
      <c r="N70" s="51">
        <v>15948.2346</v>
      </c>
      <c r="O70" s="51">
        <v>16539.227699999999</v>
      </c>
      <c r="P70" s="51">
        <v>17718.629799999999</v>
      </c>
      <c r="Q70" s="32">
        <v>673834.01</v>
      </c>
      <c r="R70" s="32">
        <v>555956.21</v>
      </c>
      <c r="S70" s="32">
        <v>669210.36</v>
      </c>
      <c r="T70" s="32">
        <v>633638.56000000006</v>
      </c>
      <c r="U70" s="32">
        <v>492792.64</v>
      </c>
      <c r="V70" s="32">
        <v>439587.11</v>
      </c>
      <c r="W70" s="32">
        <v>400159.79</v>
      </c>
      <c r="X70" s="32">
        <v>347574.59</v>
      </c>
      <c r="Y70" s="32">
        <v>287163.62</v>
      </c>
      <c r="Z70" s="32">
        <v>429714.16</v>
      </c>
      <c r="AA70" s="32">
        <v>522752.03</v>
      </c>
      <c r="AB70" s="32">
        <v>810005.5</v>
      </c>
      <c r="AC70" s="2">
        <v>3.34</v>
      </c>
      <c r="AD70" s="2">
        <v>3.34</v>
      </c>
      <c r="AE70" s="2">
        <v>3.34</v>
      </c>
      <c r="AF70" s="2">
        <v>3.34</v>
      </c>
      <c r="AG70" s="2">
        <v>3.34</v>
      </c>
      <c r="AH70" s="2">
        <v>3.34</v>
      </c>
      <c r="AI70" s="2">
        <v>3.34</v>
      </c>
      <c r="AJ70" s="2">
        <v>3.34</v>
      </c>
      <c r="AK70" s="2">
        <v>3.34</v>
      </c>
      <c r="AL70" s="2">
        <v>3.34</v>
      </c>
      <c r="AM70" s="2">
        <v>3.34</v>
      </c>
      <c r="AN70" s="2">
        <v>3.34</v>
      </c>
      <c r="AO70" s="33">
        <v>22506.06</v>
      </c>
      <c r="AP70" s="33">
        <v>18568.939999999999</v>
      </c>
      <c r="AQ70" s="33">
        <v>22351.63</v>
      </c>
      <c r="AR70" s="33">
        <v>21163.53</v>
      </c>
      <c r="AS70" s="33">
        <v>16459.27</v>
      </c>
      <c r="AT70" s="33">
        <v>14682.21</v>
      </c>
      <c r="AU70" s="33">
        <v>13365.34</v>
      </c>
      <c r="AV70" s="33">
        <v>11608.99</v>
      </c>
      <c r="AW70" s="33">
        <v>9591.26</v>
      </c>
      <c r="AX70" s="33">
        <v>14352.45</v>
      </c>
      <c r="AY70" s="33">
        <v>17459.919999999998</v>
      </c>
      <c r="AZ70" s="33">
        <v>27054.18</v>
      </c>
      <c r="BA70" s="31">
        <f t="shared" si="40"/>
        <v>-1010.75</v>
      </c>
      <c r="BB70" s="31">
        <f t="shared" si="41"/>
        <v>-833.93</v>
      </c>
      <c r="BC70" s="31">
        <f t="shared" si="42"/>
        <v>-1003.82</v>
      </c>
      <c r="BD70" s="31">
        <f t="shared" si="43"/>
        <v>-506.91</v>
      </c>
      <c r="BE70" s="31">
        <f t="shared" si="44"/>
        <v>-394.23</v>
      </c>
      <c r="BF70" s="31">
        <f t="shared" si="45"/>
        <v>-351.67</v>
      </c>
      <c r="BG70" s="31">
        <f t="shared" si="46"/>
        <v>1520.61</v>
      </c>
      <c r="BH70" s="31">
        <f t="shared" si="47"/>
        <v>1320.78</v>
      </c>
      <c r="BI70" s="31">
        <f t="shared" si="48"/>
        <v>1091.22</v>
      </c>
      <c r="BJ70" s="31">
        <f t="shared" si="49"/>
        <v>2062.63</v>
      </c>
      <c r="BK70" s="31">
        <f t="shared" si="50"/>
        <v>2509.21</v>
      </c>
      <c r="BL70" s="31">
        <f t="shared" si="51"/>
        <v>3888.03</v>
      </c>
      <c r="BM70" s="6">
        <v>3.6799999999999999E-2</v>
      </c>
      <c r="BN70" s="6">
        <v>3.6799999999999999E-2</v>
      </c>
      <c r="BO70" s="6">
        <v>3.6799999999999999E-2</v>
      </c>
      <c r="BP70" s="6">
        <v>3.6799999999999999E-2</v>
      </c>
      <c r="BQ70" s="6">
        <v>3.6799999999999999E-2</v>
      </c>
      <c r="BR70" s="6">
        <v>3.6799999999999999E-2</v>
      </c>
      <c r="BS70" s="6">
        <v>3.6799999999999999E-2</v>
      </c>
      <c r="BT70" s="6">
        <v>3.6799999999999999E-2</v>
      </c>
      <c r="BU70" s="6">
        <v>3.6799999999999999E-2</v>
      </c>
      <c r="BV70" s="6">
        <v>3.6799999999999999E-2</v>
      </c>
      <c r="BW70" s="6">
        <v>3.6799999999999999E-2</v>
      </c>
      <c r="BX70" s="6">
        <v>3.6799999999999999E-2</v>
      </c>
      <c r="BY70" s="31">
        <v>24797.09</v>
      </c>
      <c r="BZ70" s="31">
        <v>20459.189999999999</v>
      </c>
      <c r="CA70" s="31">
        <v>24626.94</v>
      </c>
      <c r="CB70" s="31">
        <v>23317.9</v>
      </c>
      <c r="CC70" s="31">
        <v>18134.77</v>
      </c>
      <c r="CD70" s="31">
        <v>16176.81</v>
      </c>
      <c r="CE70" s="31">
        <v>14725.88</v>
      </c>
      <c r="CF70" s="31">
        <v>12790.74</v>
      </c>
      <c r="CG70" s="31">
        <v>10567.62</v>
      </c>
      <c r="CH70" s="31">
        <v>15813.48</v>
      </c>
      <c r="CI70" s="31">
        <v>19237.27</v>
      </c>
      <c r="CJ70" s="31">
        <v>29808.2</v>
      </c>
      <c r="CK70" s="32">
        <f t="shared" si="52"/>
        <v>1347.67</v>
      </c>
      <c r="CL70" s="32">
        <f t="shared" si="53"/>
        <v>1111.9100000000001</v>
      </c>
      <c r="CM70" s="32">
        <f t="shared" si="54"/>
        <v>1338.42</v>
      </c>
      <c r="CN70" s="32">
        <f t="shared" si="55"/>
        <v>1267.28</v>
      </c>
      <c r="CO70" s="32">
        <f t="shared" si="56"/>
        <v>985.59</v>
      </c>
      <c r="CP70" s="32">
        <f t="shared" si="57"/>
        <v>879.17</v>
      </c>
      <c r="CQ70" s="32">
        <f t="shared" si="58"/>
        <v>800.32</v>
      </c>
      <c r="CR70" s="32">
        <f t="shared" si="59"/>
        <v>695.15</v>
      </c>
      <c r="CS70" s="32">
        <f t="shared" si="60"/>
        <v>574.33000000000004</v>
      </c>
      <c r="CT70" s="32">
        <f t="shared" si="61"/>
        <v>859.43</v>
      </c>
      <c r="CU70" s="32">
        <f t="shared" si="62"/>
        <v>1045.5</v>
      </c>
      <c r="CV70" s="32">
        <f t="shared" si="63"/>
        <v>1620.01</v>
      </c>
      <c r="CW70" s="31">
        <f t="shared" si="184"/>
        <v>4649.4500000000007</v>
      </c>
      <c r="CX70" s="31">
        <f t="shared" si="185"/>
        <v>3836.0899999999997</v>
      </c>
      <c r="CY70" s="31">
        <f t="shared" si="186"/>
        <v>4617.5499999999993</v>
      </c>
      <c r="CZ70" s="31">
        <f t="shared" si="187"/>
        <v>3928.5600000000013</v>
      </c>
      <c r="DA70" s="31">
        <f t="shared" si="188"/>
        <v>3055.32</v>
      </c>
      <c r="DB70" s="31">
        <f t="shared" si="189"/>
        <v>2725.4400000000005</v>
      </c>
      <c r="DC70" s="31">
        <f t="shared" si="190"/>
        <v>640.24999999999886</v>
      </c>
      <c r="DD70" s="31">
        <f t="shared" si="191"/>
        <v>556.11999999999966</v>
      </c>
      <c r="DE70" s="31">
        <f t="shared" si="192"/>
        <v>459.47000000000048</v>
      </c>
      <c r="DF70" s="31">
        <f t="shared" si="193"/>
        <v>257.82999999999902</v>
      </c>
      <c r="DG70" s="31">
        <f t="shared" si="194"/>
        <v>313.64000000000215</v>
      </c>
      <c r="DH70" s="31">
        <f t="shared" si="195"/>
        <v>485.99999999999864</v>
      </c>
      <c r="DI70" s="32">
        <f t="shared" ref="DI70:DI115" si="196">ROUND(CW70*5%,2)</f>
        <v>232.47</v>
      </c>
      <c r="DJ70" s="32">
        <f t="shared" ref="DJ70:DJ115" si="197">ROUND(CX70*5%,2)</f>
        <v>191.8</v>
      </c>
      <c r="DK70" s="32">
        <f t="shared" ref="DK70:DK115" si="198">ROUND(CY70*5%,2)</f>
        <v>230.88</v>
      </c>
      <c r="DL70" s="32">
        <f t="shared" ref="DL70:DL115" si="199">ROUND(CZ70*5%,2)</f>
        <v>196.43</v>
      </c>
      <c r="DM70" s="32">
        <f t="shared" ref="DM70:DM115" si="200">ROUND(DA70*5%,2)</f>
        <v>152.77000000000001</v>
      </c>
      <c r="DN70" s="32">
        <f t="shared" ref="DN70:DN115" si="201">ROUND(DB70*5%,2)</f>
        <v>136.27000000000001</v>
      </c>
      <c r="DO70" s="32">
        <f t="shared" ref="DO70:DO115" si="202">ROUND(DC70*5%,2)</f>
        <v>32.01</v>
      </c>
      <c r="DP70" s="32">
        <f t="shared" ref="DP70:DP115" si="203">ROUND(DD70*5%,2)</f>
        <v>27.81</v>
      </c>
      <c r="DQ70" s="32">
        <f t="shared" ref="DQ70:DQ115" si="204">ROUND(DE70*5%,2)</f>
        <v>22.97</v>
      </c>
      <c r="DR70" s="32">
        <f t="shared" ref="DR70:DR115" si="205">ROUND(DF70*5%,2)</f>
        <v>12.89</v>
      </c>
      <c r="DS70" s="32">
        <f t="shared" ref="DS70:DS115" si="206">ROUND(DG70*5%,2)</f>
        <v>15.68</v>
      </c>
      <c r="DT70" s="32">
        <f t="shared" ref="DT70:DT115" si="207">ROUND(DH70*5%,2)</f>
        <v>24.3</v>
      </c>
      <c r="DU70" s="31">
        <f t="shared" ref="DU70:DU115" ca="1" si="208">ROUND(CW70*DU$3,2)</f>
        <v>1375.63</v>
      </c>
      <c r="DV70" s="31">
        <f t="shared" ref="DV70:DV115" ca="1" si="209">ROUND(CX70*DV$3,2)</f>
        <v>1128.46</v>
      </c>
      <c r="DW70" s="31">
        <f t="shared" ref="DW70:DW115" ca="1" si="210">ROUND(CY70*DW$3,2)</f>
        <v>1351.26</v>
      </c>
      <c r="DX70" s="31">
        <f t="shared" ref="DX70:DX115" ca="1" si="211">ROUND(CZ70*DX$3,2)</f>
        <v>1142.96</v>
      </c>
      <c r="DY70" s="31">
        <f t="shared" ref="DY70:DY115" ca="1" si="212">ROUND(DA70*DY$3,2)</f>
        <v>883.88</v>
      </c>
      <c r="DZ70" s="31">
        <f t="shared" ref="DZ70:DZ115" ca="1" si="213">ROUND(DB70*DZ$3,2)</f>
        <v>783.82</v>
      </c>
      <c r="EA70" s="31">
        <f t="shared" ref="EA70:EA115" ca="1" si="214">ROUND(DC70*EA$3,2)</f>
        <v>182.95</v>
      </c>
      <c r="EB70" s="31">
        <f t="shared" ref="EB70:EB115" ca="1" si="215">ROUND(DD70*EB$3,2)</f>
        <v>157.72999999999999</v>
      </c>
      <c r="EC70" s="31">
        <f t="shared" ref="EC70:EC115" ca="1" si="216">ROUND(DE70*EC$3,2)</f>
        <v>129.34</v>
      </c>
      <c r="ED70" s="31">
        <f t="shared" ref="ED70:ED115" ca="1" si="217">ROUND(DF70*ED$3,2)</f>
        <v>72</v>
      </c>
      <c r="EE70" s="31">
        <f t="shared" ref="EE70:EE115" ca="1" si="218">ROUND(DG70*EE$3,2)</f>
        <v>86.85</v>
      </c>
      <c r="EF70" s="31">
        <f t="shared" ref="EF70:EF115" ca="1" si="219">ROUND(DH70*EF$3,2)</f>
        <v>133.47999999999999</v>
      </c>
      <c r="EG70" s="32">
        <f t="shared" ref="EG70:EG115" ca="1" si="220">CW70+DI70+DU70</f>
        <v>6257.5500000000011</v>
      </c>
      <c r="EH70" s="32">
        <f t="shared" ref="EH70:EH115" ca="1" si="221">CX70+DJ70+DV70</f>
        <v>5156.3500000000004</v>
      </c>
      <c r="EI70" s="32">
        <f t="shared" ref="EI70:EI115" ca="1" si="222">CY70+DK70+DW70</f>
        <v>6199.69</v>
      </c>
      <c r="EJ70" s="32">
        <f t="shared" ref="EJ70:EJ115" ca="1" si="223">CZ70+DL70+DX70</f>
        <v>5267.9500000000016</v>
      </c>
      <c r="EK70" s="32">
        <f t="shared" ref="EK70:EK115" ca="1" si="224">DA70+DM70+DY70</f>
        <v>4091.9700000000003</v>
      </c>
      <c r="EL70" s="32">
        <f t="shared" ref="EL70:EL115" ca="1" si="225">DB70+DN70+DZ70</f>
        <v>3645.5300000000007</v>
      </c>
      <c r="EM70" s="32">
        <f t="shared" ref="EM70:EM115" ca="1" si="226">DC70+DO70+EA70</f>
        <v>855.2099999999989</v>
      </c>
      <c r="EN70" s="32">
        <f t="shared" ref="EN70:EN115" ca="1" si="227">DD70+DP70+EB70</f>
        <v>741.65999999999963</v>
      </c>
      <c r="EO70" s="32">
        <f t="shared" ref="EO70:EO115" ca="1" si="228">DE70+DQ70+EC70</f>
        <v>611.78000000000054</v>
      </c>
      <c r="EP70" s="32">
        <f t="shared" ref="EP70:EP115" ca="1" si="229">DF70+DR70+ED70</f>
        <v>342.719999999999</v>
      </c>
      <c r="EQ70" s="32">
        <f t="shared" ref="EQ70:EQ115" ca="1" si="230">DG70+DS70+EE70</f>
        <v>416.17000000000212</v>
      </c>
      <c r="ER70" s="32">
        <f t="shared" ref="ER70:ER115" ca="1" si="231">DH70+DT70+EF70</f>
        <v>643.77999999999861</v>
      </c>
    </row>
    <row r="71" spans="1:148" x14ac:dyDescent="0.25">
      <c r="A71" t="s">
        <v>439</v>
      </c>
      <c r="B71" s="1" t="s">
        <v>162</v>
      </c>
      <c r="C71" t="s">
        <v>162</v>
      </c>
      <c r="D71" t="s">
        <v>241</v>
      </c>
      <c r="F71" s="51">
        <v>2992.4182000000001</v>
      </c>
      <c r="G71" s="51">
        <v>17209.862499999999</v>
      </c>
      <c r="H71" s="51">
        <v>9593.8418000000001</v>
      </c>
      <c r="I71" s="51">
        <v>3493.9185000000002</v>
      </c>
      <c r="J71" s="51">
        <v>4304.0596999999998</v>
      </c>
      <c r="K71" s="51">
        <v>6097.1966000000002</v>
      </c>
      <c r="L71" s="51">
        <v>7394.7915999999996</v>
      </c>
      <c r="M71" s="51">
        <v>8319.7698</v>
      </c>
      <c r="N71" s="51">
        <v>15805.8328</v>
      </c>
      <c r="O71" s="51">
        <v>13292.180700000001</v>
      </c>
      <c r="P71" s="51">
        <v>13975.8444</v>
      </c>
      <c r="Q71" s="32"/>
      <c r="R71" s="32">
        <v>107320.96000000001</v>
      </c>
      <c r="S71" s="32">
        <v>496218.39</v>
      </c>
      <c r="T71" s="32">
        <v>371126.05</v>
      </c>
      <c r="U71" s="32">
        <v>311955.90000000002</v>
      </c>
      <c r="V71" s="32">
        <v>182812.45</v>
      </c>
      <c r="W71" s="32">
        <v>239191.56</v>
      </c>
      <c r="X71" s="32">
        <v>283345.40999999997</v>
      </c>
      <c r="Y71" s="32">
        <v>215920.49</v>
      </c>
      <c r="Z71" s="32">
        <v>449116.39</v>
      </c>
      <c r="AA71" s="32">
        <v>401124.52</v>
      </c>
      <c r="AB71" s="32">
        <v>653763.51</v>
      </c>
      <c r="AD71" s="2">
        <v>3.34</v>
      </c>
      <c r="AE71" s="2">
        <v>3.34</v>
      </c>
      <c r="AF71" s="2">
        <v>3.34</v>
      </c>
      <c r="AG71" s="2">
        <v>3.34</v>
      </c>
      <c r="AH71" s="2">
        <v>3.34</v>
      </c>
      <c r="AI71" s="2">
        <v>3.34</v>
      </c>
      <c r="AJ71" s="2">
        <v>3.34</v>
      </c>
      <c r="AK71" s="2">
        <v>3.34</v>
      </c>
      <c r="AL71" s="2">
        <v>3.34</v>
      </c>
      <c r="AM71" s="2">
        <v>3.34</v>
      </c>
      <c r="AN71" s="2">
        <v>3.34</v>
      </c>
      <c r="AO71" s="33"/>
      <c r="AP71" s="33">
        <v>3584.52</v>
      </c>
      <c r="AQ71" s="33">
        <v>16573.689999999999</v>
      </c>
      <c r="AR71" s="33">
        <v>12395.61</v>
      </c>
      <c r="AS71" s="33">
        <v>10419.33</v>
      </c>
      <c r="AT71" s="33">
        <v>6105.94</v>
      </c>
      <c r="AU71" s="33">
        <v>7989</v>
      </c>
      <c r="AV71" s="33">
        <v>9463.74</v>
      </c>
      <c r="AW71" s="33">
        <v>7211.74</v>
      </c>
      <c r="AX71" s="33">
        <v>15000.49</v>
      </c>
      <c r="AY71" s="33">
        <v>13397.56</v>
      </c>
      <c r="AZ71" s="33">
        <v>21835.7</v>
      </c>
      <c r="BA71" s="31">
        <f t="shared" si="40"/>
        <v>0</v>
      </c>
      <c r="BB71" s="31">
        <f t="shared" si="41"/>
        <v>-160.97999999999999</v>
      </c>
      <c r="BC71" s="31">
        <f t="shared" si="42"/>
        <v>-744.33</v>
      </c>
      <c r="BD71" s="31">
        <f t="shared" si="43"/>
        <v>-296.89999999999998</v>
      </c>
      <c r="BE71" s="31">
        <f t="shared" si="44"/>
        <v>-249.56</v>
      </c>
      <c r="BF71" s="31">
        <f t="shared" si="45"/>
        <v>-146.25</v>
      </c>
      <c r="BG71" s="31">
        <f t="shared" si="46"/>
        <v>908.93</v>
      </c>
      <c r="BH71" s="31">
        <f t="shared" si="47"/>
        <v>1076.71</v>
      </c>
      <c r="BI71" s="31">
        <f t="shared" si="48"/>
        <v>820.5</v>
      </c>
      <c r="BJ71" s="31">
        <f t="shared" si="49"/>
        <v>2155.7600000000002</v>
      </c>
      <c r="BK71" s="31">
        <f t="shared" si="50"/>
        <v>1925.4</v>
      </c>
      <c r="BL71" s="31">
        <f t="shared" si="51"/>
        <v>3138.06</v>
      </c>
      <c r="BM71" s="6">
        <v>4.8099999999999997E-2</v>
      </c>
      <c r="BN71" s="6">
        <v>4.8099999999999997E-2</v>
      </c>
      <c r="BO71" s="6">
        <v>4.8099999999999997E-2</v>
      </c>
      <c r="BP71" s="6">
        <v>4.8099999999999997E-2</v>
      </c>
      <c r="BQ71" s="6">
        <v>4.8099999999999997E-2</v>
      </c>
      <c r="BR71" s="6">
        <v>4.8099999999999997E-2</v>
      </c>
      <c r="BS71" s="6">
        <v>4.8099999999999997E-2</v>
      </c>
      <c r="BT71" s="6">
        <v>4.8099999999999997E-2</v>
      </c>
      <c r="BU71" s="6">
        <v>4.8099999999999997E-2</v>
      </c>
      <c r="BV71" s="6">
        <v>4.8099999999999997E-2</v>
      </c>
      <c r="BW71" s="6">
        <v>4.8099999999999997E-2</v>
      </c>
      <c r="BX71" s="6">
        <v>4.8099999999999997E-2</v>
      </c>
      <c r="BY71" s="31">
        <v>0</v>
      </c>
      <c r="BZ71" s="31">
        <v>5162.1400000000003</v>
      </c>
      <c r="CA71" s="31">
        <v>23868.1</v>
      </c>
      <c r="CB71" s="31">
        <v>17851.16</v>
      </c>
      <c r="CC71" s="31">
        <v>15005.08</v>
      </c>
      <c r="CD71" s="31">
        <v>8793.2800000000007</v>
      </c>
      <c r="CE71" s="31">
        <v>11505.11</v>
      </c>
      <c r="CF71" s="31">
        <v>13628.91</v>
      </c>
      <c r="CG71" s="31">
        <v>10385.780000000001</v>
      </c>
      <c r="CH71" s="31">
        <v>21602.5</v>
      </c>
      <c r="CI71" s="31">
        <v>19294.09</v>
      </c>
      <c r="CJ71" s="31">
        <v>31446.02</v>
      </c>
      <c r="CK71" s="32">
        <f t="shared" si="52"/>
        <v>0</v>
      </c>
      <c r="CL71" s="32">
        <f t="shared" si="53"/>
        <v>214.64</v>
      </c>
      <c r="CM71" s="32">
        <f t="shared" si="54"/>
        <v>992.44</v>
      </c>
      <c r="CN71" s="32">
        <f t="shared" si="55"/>
        <v>742.25</v>
      </c>
      <c r="CO71" s="32">
        <f t="shared" si="56"/>
        <v>623.91</v>
      </c>
      <c r="CP71" s="32">
        <f t="shared" si="57"/>
        <v>365.62</v>
      </c>
      <c r="CQ71" s="32">
        <f t="shared" si="58"/>
        <v>478.38</v>
      </c>
      <c r="CR71" s="32">
        <f t="shared" si="59"/>
        <v>566.69000000000005</v>
      </c>
      <c r="CS71" s="32">
        <f t="shared" si="60"/>
        <v>431.84</v>
      </c>
      <c r="CT71" s="32">
        <f t="shared" si="61"/>
        <v>898.23</v>
      </c>
      <c r="CU71" s="32">
        <f t="shared" si="62"/>
        <v>802.25</v>
      </c>
      <c r="CV71" s="32">
        <f t="shared" si="63"/>
        <v>1307.53</v>
      </c>
      <c r="CW71" s="31">
        <f t="shared" si="184"/>
        <v>0</v>
      </c>
      <c r="CX71" s="31">
        <f t="shared" si="185"/>
        <v>1953.2400000000007</v>
      </c>
      <c r="CY71" s="31">
        <f t="shared" si="186"/>
        <v>9031.1799999999985</v>
      </c>
      <c r="CZ71" s="31">
        <f t="shared" si="187"/>
        <v>6494.6999999999989</v>
      </c>
      <c r="DA71" s="31">
        <f t="shared" si="188"/>
        <v>5459.22</v>
      </c>
      <c r="DB71" s="31">
        <f t="shared" si="189"/>
        <v>3199.2100000000019</v>
      </c>
      <c r="DC71" s="31">
        <f t="shared" si="190"/>
        <v>3085.56</v>
      </c>
      <c r="DD71" s="31">
        <f t="shared" si="191"/>
        <v>3655.1500000000005</v>
      </c>
      <c r="DE71" s="31">
        <f t="shared" si="192"/>
        <v>2785.380000000001</v>
      </c>
      <c r="DF71" s="31">
        <f t="shared" si="193"/>
        <v>5344.48</v>
      </c>
      <c r="DG71" s="31">
        <f t="shared" si="194"/>
        <v>4773.380000000001</v>
      </c>
      <c r="DH71" s="31">
        <f t="shared" si="195"/>
        <v>7779.7899999999991</v>
      </c>
      <c r="DI71" s="32">
        <f t="shared" si="196"/>
        <v>0</v>
      </c>
      <c r="DJ71" s="32">
        <f t="shared" si="197"/>
        <v>97.66</v>
      </c>
      <c r="DK71" s="32">
        <f t="shared" si="198"/>
        <v>451.56</v>
      </c>
      <c r="DL71" s="32">
        <f t="shared" si="199"/>
        <v>324.74</v>
      </c>
      <c r="DM71" s="32">
        <f t="shared" si="200"/>
        <v>272.95999999999998</v>
      </c>
      <c r="DN71" s="32">
        <f t="shared" si="201"/>
        <v>159.96</v>
      </c>
      <c r="DO71" s="32">
        <f t="shared" si="202"/>
        <v>154.28</v>
      </c>
      <c r="DP71" s="32">
        <f t="shared" si="203"/>
        <v>182.76</v>
      </c>
      <c r="DQ71" s="32">
        <f t="shared" si="204"/>
        <v>139.27000000000001</v>
      </c>
      <c r="DR71" s="32">
        <f t="shared" si="205"/>
        <v>267.22000000000003</v>
      </c>
      <c r="DS71" s="32">
        <f t="shared" si="206"/>
        <v>238.67</v>
      </c>
      <c r="DT71" s="32">
        <f t="shared" si="207"/>
        <v>388.99</v>
      </c>
      <c r="DU71" s="31">
        <f t="shared" ca="1" si="208"/>
        <v>0</v>
      </c>
      <c r="DV71" s="31">
        <f t="shared" ca="1" si="209"/>
        <v>574.58000000000004</v>
      </c>
      <c r="DW71" s="31">
        <f t="shared" ca="1" si="210"/>
        <v>2642.85</v>
      </c>
      <c r="DX71" s="31">
        <f t="shared" ca="1" si="211"/>
        <v>1889.55</v>
      </c>
      <c r="DY71" s="31">
        <f t="shared" ca="1" si="212"/>
        <v>1579.32</v>
      </c>
      <c r="DZ71" s="31">
        <f t="shared" ca="1" si="213"/>
        <v>920.08</v>
      </c>
      <c r="EA71" s="31">
        <f t="shared" ca="1" si="214"/>
        <v>881.68</v>
      </c>
      <c r="EB71" s="31">
        <f t="shared" ca="1" si="215"/>
        <v>1036.68</v>
      </c>
      <c r="EC71" s="31">
        <f t="shared" ca="1" si="216"/>
        <v>784.08</v>
      </c>
      <c r="ED71" s="31">
        <f t="shared" ca="1" si="217"/>
        <v>1492.39</v>
      </c>
      <c r="EE71" s="31">
        <f t="shared" ca="1" si="218"/>
        <v>1321.76</v>
      </c>
      <c r="EF71" s="31">
        <f t="shared" ca="1" si="219"/>
        <v>2136.66</v>
      </c>
      <c r="EG71" s="32">
        <f t="shared" ca="1" si="220"/>
        <v>0</v>
      </c>
      <c r="EH71" s="32">
        <f t="shared" ca="1" si="221"/>
        <v>2625.4800000000005</v>
      </c>
      <c r="EI71" s="32">
        <f t="shared" ca="1" si="222"/>
        <v>12125.589999999998</v>
      </c>
      <c r="EJ71" s="32">
        <f t="shared" ca="1" si="223"/>
        <v>8708.989999999998</v>
      </c>
      <c r="EK71" s="32">
        <f t="shared" ca="1" si="224"/>
        <v>7311.5</v>
      </c>
      <c r="EL71" s="32">
        <f t="shared" ca="1" si="225"/>
        <v>4279.2500000000018</v>
      </c>
      <c r="EM71" s="32">
        <f t="shared" ca="1" si="226"/>
        <v>4121.5200000000004</v>
      </c>
      <c r="EN71" s="32">
        <f t="shared" ca="1" si="227"/>
        <v>4874.5900000000011</v>
      </c>
      <c r="EO71" s="32">
        <f t="shared" ca="1" si="228"/>
        <v>3708.7300000000009</v>
      </c>
      <c r="EP71" s="32">
        <f t="shared" ca="1" si="229"/>
        <v>7104.09</v>
      </c>
      <c r="EQ71" s="32">
        <f t="shared" ca="1" si="230"/>
        <v>6333.8100000000013</v>
      </c>
      <c r="ER71" s="32">
        <f t="shared" ca="1" si="231"/>
        <v>10305.439999999999</v>
      </c>
    </row>
    <row r="72" spans="1:148" x14ac:dyDescent="0.25">
      <c r="A72" t="s">
        <v>440</v>
      </c>
      <c r="B72" s="1" t="s">
        <v>129</v>
      </c>
      <c r="C72" t="s">
        <v>129</v>
      </c>
      <c r="D72" t="s">
        <v>242</v>
      </c>
      <c r="E72" s="51">
        <v>1271.7060833</v>
      </c>
      <c r="F72" s="51">
        <v>1027.0475583</v>
      </c>
      <c r="G72" s="51">
        <v>793.69384690000004</v>
      </c>
      <c r="H72" s="51">
        <v>185.22389999999999</v>
      </c>
      <c r="I72" s="51">
        <v>339.23026290000001</v>
      </c>
      <c r="J72" s="51">
        <v>37.3604938</v>
      </c>
      <c r="K72" s="51">
        <v>37.325954099999997</v>
      </c>
      <c r="L72" s="51">
        <v>115.644868</v>
      </c>
      <c r="M72" s="51">
        <v>226.55140420000001</v>
      </c>
      <c r="N72" s="51">
        <v>579.44340690000001</v>
      </c>
      <c r="O72" s="51">
        <v>854.74231090000001</v>
      </c>
      <c r="P72" s="51">
        <v>1468.8796189</v>
      </c>
      <c r="Q72" s="32">
        <v>66152</v>
      </c>
      <c r="R72" s="32">
        <v>50027.19</v>
      </c>
      <c r="S72" s="32">
        <v>39124.910000000003</v>
      </c>
      <c r="T72" s="32">
        <v>22655.58</v>
      </c>
      <c r="U72" s="32">
        <v>118795.62</v>
      </c>
      <c r="V72" s="32">
        <v>1912.42</v>
      </c>
      <c r="W72" s="32">
        <v>1758.79</v>
      </c>
      <c r="X72" s="32">
        <v>10158.33</v>
      </c>
      <c r="Y72" s="32">
        <v>7957.18</v>
      </c>
      <c r="Z72" s="32">
        <v>24046.21</v>
      </c>
      <c r="AA72" s="32">
        <v>79185.56</v>
      </c>
      <c r="AB72" s="32">
        <v>130675.66</v>
      </c>
      <c r="AC72" s="2">
        <v>-0.3</v>
      </c>
      <c r="AD72" s="2">
        <v>-0.3</v>
      </c>
      <c r="AE72" s="2">
        <v>-0.3</v>
      </c>
      <c r="AF72" s="2">
        <v>-0.3</v>
      </c>
      <c r="AG72" s="2">
        <v>-0.3</v>
      </c>
      <c r="AH72" s="2">
        <v>-0.3</v>
      </c>
      <c r="AI72" s="2">
        <v>-0.3</v>
      </c>
      <c r="AJ72" s="2">
        <v>-0.3</v>
      </c>
      <c r="AK72" s="2">
        <v>-0.3</v>
      </c>
      <c r="AL72" s="2">
        <v>-0.3</v>
      </c>
      <c r="AM72" s="2">
        <v>-0.3</v>
      </c>
      <c r="AN72" s="2">
        <v>-0.3</v>
      </c>
      <c r="AO72" s="33">
        <v>-198.46</v>
      </c>
      <c r="AP72" s="33">
        <v>-150.08000000000001</v>
      </c>
      <c r="AQ72" s="33">
        <v>-117.37</v>
      </c>
      <c r="AR72" s="33">
        <v>-67.97</v>
      </c>
      <c r="AS72" s="33">
        <v>-356.39</v>
      </c>
      <c r="AT72" s="33">
        <v>-5.74</v>
      </c>
      <c r="AU72" s="33">
        <v>-5.28</v>
      </c>
      <c r="AV72" s="33">
        <v>-30.47</v>
      </c>
      <c r="AW72" s="33">
        <v>-23.87</v>
      </c>
      <c r="AX72" s="33">
        <v>-72.14</v>
      </c>
      <c r="AY72" s="33">
        <v>-237.56</v>
      </c>
      <c r="AZ72" s="33">
        <v>-392.03</v>
      </c>
      <c r="BA72" s="31">
        <f t="shared" ref="BA72:BA115" si="232">ROUND(Q72*BA$3,2)</f>
        <v>-99.23</v>
      </c>
      <c r="BB72" s="31">
        <f t="shared" ref="BB72:BB115" si="233">ROUND(R72*BB$3,2)</f>
        <v>-75.040000000000006</v>
      </c>
      <c r="BC72" s="31">
        <f t="shared" ref="BC72:BC115" si="234">ROUND(S72*BC$3,2)</f>
        <v>-58.69</v>
      </c>
      <c r="BD72" s="31">
        <f t="shared" ref="BD72:BD115" si="235">ROUND(T72*BD$3,2)</f>
        <v>-18.12</v>
      </c>
      <c r="BE72" s="31">
        <f t="shared" ref="BE72:BE115" si="236">ROUND(U72*BE$3,2)</f>
        <v>-95.04</v>
      </c>
      <c r="BF72" s="31">
        <f t="shared" ref="BF72:BF115" si="237">ROUND(V72*BF$3,2)</f>
        <v>-1.53</v>
      </c>
      <c r="BG72" s="31">
        <f t="shared" ref="BG72:BG115" si="238">ROUND(W72*BG$3,2)</f>
        <v>6.68</v>
      </c>
      <c r="BH72" s="31">
        <f t="shared" ref="BH72:BH115" si="239">ROUND(X72*BH$3,2)</f>
        <v>38.6</v>
      </c>
      <c r="BI72" s="31">
        <f t="shared" ref="BI72:BI115" si="240">ROUND(Y72*BI$3,2)</f>
        <v>30.24</v>
      </c>
      <c r="BJ72" s="31">
        <f t="shared" ref="BJ72:BJ115" si="241">ROUND(Z72*BJ$3,2)</f>
        <v>115.42</v>
      </c>
      <c r="BK72" s="31">
        <f t="shared" ref="BK72:BK115" si="242">ROUND(AA72*BK$3,2)</f>
        <v>380.09</v>
      </c>
      <c r="BL72" s="31">
        <f t="shared" ref="BL72:BL115" si="243">ROUND(AB72*BL$3,2)</f>
        <v>627.24</v>
      </c>
      <c r="BM72" s="6">
        <v>2.5999999999999999E-3</v>
      </c>
      <c r="BN72" s="6">
        <v>2.5999999999999999E-3</v>
      </c>
      <c r="BO72" s="6">
        <v>2.5999999999999999E-3</v>
      </c>
      <c r="BP72" s="6">
        <v>2.5999999999999999E-3</v>
      </c>
      <c r="BQ72" s="6">
        <v>2.5999999999999999E-3</v>
      </c>
      <c r="BR72" s="6">
        <v>2.5999999999999999E-3</v>
      </c>
      <c r="BS72" s="6">
        <v>2.5999999999999999E-3</v>
      </c>
      <c r="BT72" s="6">
        <v>2.5999999999999999E-3</v>
      </c>
      <c r="BU72" s="6">
        <v>2.5999999999999999E-3</v>
      </c>
      <c r="BV72" s="6">
        <v>2.5999999999999999E-3</v>
      </c>
      <c r="BW72" s="6">
        <v>2.5999999999999999E-3</v>
      </c>
      <c r="BX72" s="6">
        <v>2.5999999999999999E-3</v>
      </c>
      <c r="BY72" s="31">
        <v>172</v>
      </c>
      <c r="BZ72" s="31">
        <v>130.07</v>
      </c>
      <c r="CA72" s="31">
        <v>101.72</v>
      </c>
      <c r="CB72" s="31">
        <v>58.9</v>
      </c>
      <c r="CC72" s="31">
        <v>308.87</v>
      </c>
      <c r="CD72" s="31">
        <v>4.97</v>
      </c>
      <c r="CE72" s="31">
        <v>4.57</v>
      </c>
      <c r="CF72" s="31">
        <v>26.41</v>
      </c>
      <c r="CG72" s="31">
        <v>20.69</v>
      </c>
      <c r="CH72" s="31">
        <v>62.52</v>
      </c>
      <c r="CI72" s="31">
        <v>205.88</v>
      </c>
      <c r="CJ72" s="31">
        <v>339.76</v>
      </c>
      <c r="CK72" s="32">
        <f t="shared" ref="CK72:CK103" si="244">ROUND(Q72*$CV$3,2)</f>
        <v>132.30000000000001</v>
      </c>
      <c r="CL72" s="32">
        <f t="shared" ref="CL72:CL103" si="245">ROUND(R72*$CV$3,2)</f>
        <v>100.05</v>
      </c>
      <c r="CM72" s="32">
        <f t="shared" ref="CM72:CM103" si="246">ROUND(S72*$CV$3,2)</f>
        <v>78.25</v>
      </c>
      <c r="CN72" s="32">
        <f t="shared" ref="CN72:CN103" si="247">ROUND(T72*$CV$3,2)</f>
        <v>45.31</v>
      </c>
      <c r="CO72" s="32">
        <f t="shared" ref="CO72:CO103" si="248">ROUND(U72*$CV$3,2)</f>
        <v>237.59</v>
      </c>
      <c r="CP72" s="32">
        <f t="shared" ref="CP72:CP103" si="249">ROUND(V72*$CV$3,2)</f>
        <v>3.82</v>
      </c>
      <c r="CQ72" s="32">
        <f t="shared" ref="CQ72:CQ103" si="250">ROUND(W72*$CV$3,2)</f>
        <v>3.52</v>
      </c>
      <c r="CR72" s="32">
        <f t="shared" ref="CR72:CR103" si="251">ROUND(X72*$CV$3,2)</f>
        <v>20.32</v>
      </c>
      <c r="CS72" s="32">
        <f t="shared" ref="CS72:CS103" si="252">ROUND(Y72*$CV$3,2)</f>
        <v>15.91</v>
      </c>
      <c r="CT72" s="32">
        <f t="shared" ref="CT72:CT103" si="253">ROUND(Z72*$CV$3,2)</f>
        <v>48.09</v>
      </c>
      <c r="CU72" s="32">
        <f t="shared" ref="CU72:CU103" si="254">ROUND(AA72*$CV$3,2)</f>
        <v>158.37</v>
      </c>
      <c r="CV72" s="32">
        <f t="shared" ref="CV72:CV103" si="255">ROUND(AB72*$CV$3,2)</f>
        <v>261.35000000000002</v>
      </c>
      <c r="CW72" s="31">
        <f t="shared" ref="CW72:CW115" si="256">BY72+CK72-AO72-BA72</f>
        <v>601.99</v>
      </c>
      <c r="CX72" s="31">
        <f t="shared" ref="CX72:CX115" si="257">BZ72+CL72-AP72-BB72</f>
        <v>455.24000000000007</v>
      </c>
      <c r="CY72" s="31">
        <f t="shared" ref="CY72:CY115" si="258">CA72+CM72-AQ72-BC72</f>
        <v>356.03000000000003</v>
      </c>
      <c r="CZ72" s="31">
        <f t="shared" ref="CZ72:CZ115" si="259">CB72+CN72-AR72-BD72</f>
        <v>190.3</v>
      </c>
      <c r="DA72" s="31">
        <f t="shared" ref="DA72:DA115" si="260">CC72+CO72-AS72-BE72</f>
        <v>997.89</v>
      </c>
      <c r="DB72" s="31">
        <f t="shared" ref="DB72:DB115" si="261">CD72+CP72-AT72-BF72</f>
        <v>16.059999999999999</v>
      </c>
      <c r="DC72" s="31">
        <f t="shared" ref="DC72:DC115" si="262">CE72+CQ72-AU72-BG72</f>
        <v>6.6900000000000013</v>
      </c>
      <c r="DD72" s="31">
        <f t="shared" ref="DD72:DD115" si="263">CF72+CR72-AV72-BH72</f>
        <v>38.6</v>
      </c>
      <c r="DE72" s="31">
        <f t="shared" ref="DE72:DE115" si="264">CG72+CS72-AW72-BI72</f>
        <v>30.23</v>
      </c>
      <c r="DF72" s="31">
        <f t="shared" ref="DF72:DF115" si="265">CH72+CT72-AX72-BJ72</f>
        <v>67.33</v>
      </c>
      <c r="DG72" s="31">
        <f t="shared" ref="DG72:DG115" si="266">CI72+CU72-AY72-BK72</f>
        <v>221.71999999999997</v>
      </c>
      <c r="DH72" s="31">
        <f t="shared" ref="DH72:DH115" si="267">CJ72+CV72-AZ72-BL72</f>
        <v>365.9</v>
      </c>
      <c r="DI72" s="32">
        <f t="shared" si="196"/>
        <v>30.1</v>
      </c>
      <c r="DJ72" s="32">
        <f t="shared" si="197"/>
        <v>22.76</v>
      </c>
      <c r="DK72" s="32">
        <f t="shared" si="198"/>
        <v>17.8</v>
      </c>
      <c r="DL72" s="32">
        <f t="shared" si="199"/>
        <v>9.52</v>
      </c>
      <c r="DM72" s="32">
        <f t="shared" si="200"/>
        <v>49.89</v>
      </c>
      <c r="DN72" s="32">
        <f t="shared" si="201"/>
        <v>0.8</v>
      </c>
      <c r="DO72" s="32">
        <f t="shared" si="202"/>
        <v>0.33</v>
      </c>
      <c r="DP72" s="32">
        <f t="shared" si="203"/>
        <v>1.93</v>
      </c>
      <c r="DQ72" s="32">
        <f t="shared" si="204"/>
        <v>1.51</v>
      </c>
      <c r="DR72" s="32">
        <f t="shared" si="205"/>
        <v>3.37</v>
      </c>
      <c r="DS72" s="32">
        <f t="shared" si="206"/>
        <v>11.09</v>
      </c>
      <c r="DT72" s="32">
        <f t="shared" si="207"/>
        <v>18.3</v>
      </c>
      <c r="DU72" s="31">
        <f t="shared" ca="1" si="208"/>
        <v>178.11</v>
      </c>
      <c r="DV72" s="31">
        <f t="shared" ca="1" si="209"/>
        <v>133.91999999999999</v>
      </c>
      <c r="DW72" s="31">
        <f t="shared" ca="1" si="210"/>
        <v>104.19</v>
      </c>
      <c r="DX72" s="31">
        <f t="shared" ca="1" si="211"/>
        <v>55.37</v>
      </c>
      <c r="DY72" s="31">
        <f t="shared" ca="1" si="212"/>
        <v>288.68</v>
      </c>
      <c r="DZ72" s="31">
        <f t="shared" ca="1" si="213"/>
        <v>4.62</v>
      </c>
      <c r="EA72" s="31">
        <f t="shared" ca="1" si="214"/>
        <v>1.91</v>
      </c>
      <c r="EB72" s="31">
        <f t="shared" ca="1" si="215"/>
        <v>10.95</v>
      </c>
      <c r="EC72" s="31">
        <f t="shared" ca="1" si="216"/>
        <v>8.51</v>
      </c>
      <c r="ED72" s="31">
        <f t="shared" ca="1" si="217"/>
        <v>18.8</v>
      </c>
      <c r="EE72" s="31">
        <f t="shared" ca="1" si="218"/>
        <v>61.39</v>
      </c>
      <c r="EF72" s="31">
        <f t="shared" ca="1" si="219"/>
        <v>100.49</v>
      </c>
      <c r="EG72" s="32">
        <f t="shared" ca="1" si="220"/>
        <v>810.2</v>
      </c>
      <c r="EH72" s="32">
        <f t="shared" ca="1" si="221"/>
        <v>611.92000000000007</v>
      </c>
      <c r="EI72" s="32">
        <f t="shared" ca="1" si="222"/>
        <v>478.02000000000004</v>
      </c>
      <c r="EJ72" s="32">
        <f t="shared" ca="1" si="223"/>
        <v>255.19000000000003</v>
      </c>
      <c r="EK72" s="32">
        <f t="shared" ca="1" si="224"/>
        <v>1336.46</v>
      </c>
      <c r="EL72" s="32">
        <f t="shared" ca="1" si="225"/>
        <v>21.48</v>
      </c>
      <c r="EM72" s="32">
        <f t="shared" ca="1" si="226"/>
        <v>8.9300000000000015</v>
      </c>
      <c r="EN72" s="32">
        <f t="shared" ca="1" si="227"/>
        <v>51.480000000000004</v>
      </c>
      <c r="EO72" s="32">
        <f t="shared" ca="1" si="228"/>
        <v>40.25</v>
      </c>
      <c r="EP72" s="32">
        <f t="shared" ca="1" si="229"/>
        <v>89.5</v>
      </c>
      <c r="EQ72" s="32">
        <f t="shared" ca="1" si="230"/>
        <v>294.2</v>
      </c>
      <c r="ER72" s="32">
        <f t="shared" ca="1" si="231"/>
        <v>484.69</v>
      </c>
    </row>
    <row r="73" spans="1:148" x14ac:dyDescent="0.25">
      <c r="A73" t="s">
        <v>457</v>
      </c>
      <c r="B73" s="1" t="s">
        <v>81</v>
      </c>
      <c r="C73" t="s">
        <v>81</v>
      </c>
      <c r="D73" t="s">
        <v>243</v>
      </c>
      <c r="E73" s="51">
        <v>35409.883399999999</v>
      </c>
      <c r="F73" s="51">
        <v>29610.490099999999</v>
      </c>
      <c r="G73" s="51">
        <v>30333.510699999999</v>
      </c>
      <c r="H73" s="51">
        <v>15286.6459</v>
      </c>
      <c r="I73" s="51">
        <v>36634.837099999997</v>
      </c>
      <c r="J73" s="51">
        <v>29301.079900000001</v>
      </c>
      <c r="K73" s="51">
        <v>32245.076605599999</v>
      </c>
      <c r="L73" s="51">
        <v>30087.726935999999</v>
      </c>
      <c r="M73" s="51">
        <v>37552.479945599996</v>
      </c>
      <c r="N73" s="51">
        <v>35299.005612399997</v>
      </c>
      <c r="O73" s="51">
        <v>33216.758039200002</v>
      </c>
      <c r="P73" s="51">
        <v>33561.033587999998</v>
      </c>
      <c r="Q73" s="32">
        <v>1538247.88</v>
      </c>
      <c r="R73" s="32">
        <v>1309432.1000000001</v>
      </c>
      <c r="S73" s="32">
        <v>1083313.56</v>
      </c>
      <c r="T73" s="32">
        <v>794083.2</v>
      </c>
      <c r="U73" s="32">
        <v>4583590.55</v>
      </c>
      <c r="V73" s="32">
        <v>1663192.49</v>
      </c>
      <c r="W73" s="32">
        <v>1174026.56</v>
      </c>
      <c r="X73" s="32">
        <v>1139780.77</v>
      </c>
      <c r="Y73" s="32">
        <v>1072023.77</v>
      </c>
      <c r="Z73" s="32">
        <v>1093581.3600000001</v>
      </c>
      <c r="AA73" s="32">
        <v>1682662.74</v>
      </c>
      <c r="AB73" s="32">
        <v>2015878.38</v>
      </c>
      <c r="AC73" s="2">
        <v>6.63</v>
      </c>
      <c r="AD73" s="2">
        <v>6.63</v>
      </c>
      <c r="AE73" s="2">
        <v>6.63</v>
      </c>
      <c r="AF73" s="2">
        <v>6.63</v>
      </c>
      <c r="AG73" s="2">
        <v>6.63</v>
      </c>
      <c r="AH73" s="2">
        <v>6.63</v>
      </c>
      <c r="AI73" s="2">
        <v>6.63</v>
      </c>
      <c r="AJ73" s="2">
        <v>6.63</v>
      </c>
      <c r="AK73" s="2">
        <v>6.63</v>
      </c>
      <c r="AL73" s="2">
        <v>6.63</v>
      </c>
      <c r="AM73" s="2">
        <v>6.63</v>
      </c>
      <c r="AN73" s="2">
        <v>6.63</v>
      </c>
      <c r="AO73" s="33">
        <v>101985.83</v>
      </c>
      <c r="AP73" s="33">
        <v>86815.35</v>
      </c>
      <c r="AQ73" s="33">
        <v>71823.69</v>
      </c>
      <c r="AR73" s="33">
        <v>52647.72</v>
      </c>
      <c r="AS73" s="33">
        <v>303892.05</v>
      </c>
      <c r="AT73" s="33">
        <v>110269.66</v>
      </c>
      <c r="AU73" s="33">
        <v>77837.960000000006</v>
      </c>
      <c r="AV73" s="33">
        <v>75567.47</v>
      </c>
      <c r="AW73" s="33">
        <v>71075.179999999993</v>
      </c>
      <c r="AX73" s="33">
        <v>72504.44</v>
      </c>
      <c r="AY73" s="33">
        <v>111560.54</v>
      </c>
      <c r="AZ73" s="33">
        <v>133652.74</v>
      </c>
      <c r="BA73" s="31">
        <f t="shared" si="232"/>
        <v>-2307.37</v>
      </c>
      <c r="BB73" s="31">
        <f t="shared" si="233"/>
        <v>-1964.15</v>
      </c>
      <c r="BC73" s="31">
        <f t="shared" si="234"/>
        <v>-1624.97</v>
      </c>
      <c r="BD73" s="31">
        <f t="shared" si="235"/>
        <v>-635.27</v>
      </c>
      <c r="BE73" s="31">
        <f t="shared" si="236"/>
        <v>-3666.87</v>
      </c>
      <c r="BF73" s="31">
        <f t="shared" si="237"/>
        <v>-1330.55</v>
      </c>
      <c r="BG73" s="31">
        <f t="shared" si="238"/>
        <v>4461.3</v>
      </c>
      <c r="BH73" s="31">
        <f t="shared" si="239"/>
        <v>4331.17</v>
      </c>
      <c r="BI73" s="31">
        <f t="shared" si="240"/>
        <v>4073.69</v>
      </c>
      <c r="BJ73" s="31">
        <f t="shared" si="241"/>
        <v>5249.19</v>
      </c>
      <c r="BK73" s="31">
        <f t="shared" si="242"/>
        <v>8076.78</v>
      </c>
      <c r="BL73" s="31">
        <f t="shared" si="243"/>
        <v>9676.2199999999993</v>
      </c>
      <c r="BM73" s="6">
        <v>5.5E-2</v>
      </c>
      <c r="BN73" s="6">
        <v>5.5E-2</v>
      </c>
      <c r="BO73" s="6">
        <v>5.5E-2</v>
      </c>
      <c r="BP73" s="6">
        <v>5.5E-2</v>
      </c>
      <c r="BQ73" s="6">
        <v>5.5E-2</v>
      </c>
      <c r="BR73" s="6">
        <v>5.5E-2</v>
      </c>
      <c r="BS73" s="6">
        <v>5.5E-2</v>
      </c>
      <c r="BT73" s="6">
        <v>5.5E-2</v>
      </c>
      <c r="BU73" s="6">
        <v>5.5E-2</v>
      </c>
      <c r="BV73" s="6">
        <v>5.5E-2</v>
      </c>
      <c r="BW73" s="6">
        <v>5.5E-2</v>
      </c>
      <c r="BX73" s="6">
        <v>5.5E-2</v>
      </c>
      <c r="BY73" s="31">
        <v>84603.63</v>
      </c>
      <c r="BZ73" s="31">
        <v>72018.77</v>
      </c>
      <c r="CA73" s="31">
        <v>59582.25</v>
      </c>
      <c r="CB73" s="31">
        <v>43674.58</v>
      </c>
      <c r="CC73" s="31">
        <v>252097.48</v>
      </c>
      <c r="CD73" s="31">
        <v>91475.59</v>
      </c>
      <c r="CE73" s="31">
        <v>64571.46</v>
      </c>
      <c r="CF73" s="31">
        <v>62687.94</v>
      </c>
      <c r="CG73" s="31">
        <v>58961.31</v>
      </c>
      <c r="CH73" s="31">
        <v>60146.97</v>
      </c>
      <c r="CI73" s="31">
        <v>92546.45</v>
      </c>
      <c r="CJ73" s="31">
        <v>110873.31</v>
      </c>
      <c r="CK73" s="32">
        <f t="shared" si="244"/>
        <v>3076.5</v>
      </c>
      <c r="CL73" s="32">
        <f t="shared" si="245"/>
        <v>2618.86</v>
      </c>
      <c r="CM73" s="32">
        <f t="shared" si="246"/>
        <v>2166.63</v>
      </c>
      <c r="CN73" s="32">
        <f t="shared" si="247"/>
        <v>1588.17</v>
      </c>
      <c r="CO73" s="32">
        <f t="shared" si="248"/>
        <v>9167.18</v>
      </c>
      <c r="CP73" s="32">
        <f t="shared" si="249"/>
        <v>3326.38</v>
      </c>
      <c r="CQ73" s="32">
        <f t="shared" si="250"/>
        <v>2348.0500000000002</v>
      </c>
      <c r="CR73" s="32">
        <f t="shared" si="251"/>
        <v>2279.56</v>
      </c>
      <c r="CS73" s="32">
        <f t="shared" si="252"/>
        <v>2144.0500000000002</v>
      </c>
      <c r="CT73" s="32">
        <f t="shared" si="253"/>
        <v>2187.16</v>
      </c>
      <c r="CU73" s="32">
        <f t="shared" si="254"/>
        <v>3365.33</v>
      </c>
      <c r="CV73" s="32">
        <f t="shared" si="255"/>
        <v>4031.76</v>
      </c>
      <c r="CW73" s="31">
        <f t="shared" si="256"/>
        <v>-11998.329999999998</v>
      </c>
      <c r="CX73" s="31">
        <f t="shared" si="257"/>
        <v>-10213.570000000002</v>
      </c>
      <c r="CY73" s="31">
        <f t="shared" si="258"/>
        <v>-8449.8400000000056</v>
      </c>
      <c r="CZ73" s="31">
        <f t="shared" si="259"/>
        <v>-6749.7000000000007</v>
      </c>
      <c r="DA73" s="31">
        <f t="shared" si="260"/>
        <v>-38960.519999999982</v>
      </c>
      <c r="DB73" s="31">
        <f t="shared" si="261"/>
        <v>-14137.140000000003</v>
      </c>
      <c r="DC73" s="31">
        <f t="shared" si="262"/>
        <v>-15379.750000000011</v>
      </c>
      <c r="DD73" s="31">
        <f t="shared" si="263"/>
        <v>-14931.140000000001</v>
      </c>
      <c r="DE73" s="31">
        <f t="shared" si="264"/>
        <v>-14043.509999999993</v>
      </c>
      <c r="DF73" s="31">
        <f t="shared" si="265"/>
        <v>-15419.499999999996</v>
      </c>
      <c r="DG73" s="31">
        <f t="shared" si="266"/>
        <v>-23725.539999999994</v>
      </c>
      <c r="DH73" s="31">
        <f t="shared" si="267"/>
        <v>-28423.89</v>
      </c>
      <c r="DI73" s="32">
        <f t="shared" si="196"/>
        <v>-599.91999999999996</v>
      </c>
      <c r="DJ73" s="32">
        <f t="shared" si="197"/>
        <v>-510.68</v>
      </c>
      <c r="DK73" s="32">
        <f t="shared" si="198"/>
        <v>-422.49</v>
      </c>
      <c r="DL73" s="32">
        <f t="shared" si="199"/>
        <v>-337.49</v>
      </c>
      <c r="DM73" s="32">
        <f t="shared" si="200"/>
        <v>-1948.03</v>
      </c>
      <c r="DN73" s="32">
        <f t="shared" si="201"/>
        <v>-706.86</v>
      </c>
      <c r="DO73" s="32">
        <f t="shared" si="202"/>
        <v>-768.99</v>
      </c>
      <c r="DP73" s="32">
        <f t="shared" si="203"/>
        <v>-746.56</v>
      </c>
      <c r="DQ73" s="32">
        <f t="shared" si="204"/>
        <v>-702.18</v>
      </c>
      <c r="DR73" s="32">
        <f t="shared" si="205"/>
        <v>-770.98</v>
      </c>
      <c r="DS73" s="32">
        <f t="shared" si="206"/>
        <v>-1186.28</v>
      </c>
      <c r="DT73" s="32">
        <f t="shared" si="207"/>
        <v>-1421.19</v>
      </c>
      <c r="DU73" s="31">
        <f t="shared" ca="1" si="208"/>
        <v>-3549.93</v>
      </c>
      <c r="DV73" s="31">
        <f t="shared" ca="1" si="209"/>
        <v>-3004.53</v>
      </c>
      <c r="DW73" s="31">
        <f t="shared" ca="1" si="210"/>
        <v>-2472.73</v>
      </c>
      <c r="DX73" s="31">
        <f t="shared" ca="1" si="211"/>
        <v>-1963.74</v>
      </c>
      <c r="DY73" s="31">
        <f t="shared" ca="1" si="212"/>
        <v>-11271.02</v>
      </c>
      <c r="DZ73" s="31">
        <f t="shared" ca="1" si="213"/>
        <v>-4065.77</v>
      </c>
      <c r="EA73" s="31">
        <f t="shared" ca="1" si="214"/>
        <v>-4394.6899999999996</v>
      </c>
      <c r="EB73" s="31">
        <f t="shared" ca="1" si="215"/>
        <v>-4234.8</v>
      </c>
      <c r="EC73" s="31">
        <f t="shared" ca="1" si="216"/>
        <v>-3953.23</v>
      </c>
      <c r="ED73" s="31">
        <f t="shared" ca="1" si="217"/>
        <v>-4305.72</v>
      </c>
      <c r="EE73" s="31">
        <f t="shared" ca="1" si="218"/>
        <v>-6569.67</v>
      </c>
      <c r="EF73" s="31">
        <f t="shared" ca="1" si="219"/>
        <v>-7806.42</v>
      </c>
      <c r="EG73" s="32">
        <f t="shared" ca="1" si="220"/>
        <v>-16148.179999999998</v>
      </c>
      <c r="EH73" s="32">
        <f t="shared" ca="1" si="221"/>
        <v>-13728.780000000002</v>
      </c>
      <c r="EI73" s="32">
        <f t="shared" ca="1" si="222"/>
        <v>-11345.060000000005</v>
      </c>
      <c r="EJ73" s="32">
        <f t="shared" ca="1" si="223"/>
        <v>-9050.93</v>
      </c>
      <c r="EK73" s="32">
        <f t="shared" ca="1" si="224"/>
        <v>-52179.569999999978</v>
      </c>
      <c r="EL73" s="32">
        <f t="shared" ca="1" si="225"/>
        <v>-18909.770000000004</v>
      </c>
      <c r="EM73" s="32">
        <f t="shared" ca="1" si="226"/>
        <v>-20543.430000000011</v>
      </c>
      <c r="EN73" s="32">
        <f t="shared" ca="1" si="227"/>
        <v>-19912.5</v>
      </c>
      <c r="EO73" s="32">
        <f t="shared" ca="1" si="228"/>
        <v>-18698.919999999995</v>
      </c>
      <c r="EP73" s="32">
        <f t="shared" ca="1" si="229"/>
        <v>-20496.199999999997</v>
      </c>
      <c r="EQ73" s="32">
        <f t="shared" ca="1" si="230"/>
        <v>-31481.489999999991</v>
      </c>
      <c r="ER73" s="32">
        <f t="shared" ca="1" si="231"/>
        <v>-37651.5</v>
      </c>
    </row>
    <row r="74" spans="1:148" x14ac:dyDescent="0.25">
      <c r="A74" t="s">
        <v>440</v>
      </c>
      <c r="B74" s="1" t="s">
        <v>130</v>
      </c>
      <c r="C74" t="s">
        <v>130</v>
      </c>
      <c r="D74" t="s">
        <v>245</v>
      </c>
      <c r="E74" s="51">
        <v>6176.1004859000004</v>
      </c>
      <c r="F74" s="51">
        <v>4981.0645213999996</v>
      </c>
      <c r="G74" s="51">
        <v>5056.6730718999997</v>
      </c>
      <c r="H74" s="51">
        <v>4678.7589713999996</v>
      </c>
      <c r="I74" s="51">
        <v>7333.7417352000002</v>
      </c>
      <c r="J74" s="51">
        <v>11633.389088</v>
      </c>
      <c r="K74" s="51">
        <v>10874.7244125</v>
      </c>
      <c r="L74" s="51">
        <v>8670.0443188000008</v>
      </c>
      <c r="M74" s="51">
        <v>6094.8336052000004</v>
      </c>
      <c r="N74" s="51">
        <v>6587.4886312999997</v>
      </c>
      <c r="O74" s="51">
        <v>5039.0349956999999</v>
      </c>
      <c r="P74" s="51">
        <v>6216.7044746000001</v>
      </c>
      <c r="Q74" s="32">
        <v>276837.57</v>
      </c>
      <c r="R74" s="32">
        <v>224928.93</v>
      </c>
      <c r="S74" s="32">
        <v>191198.42</v>
      </c>
      <c r="T74" s="32">
        <v>255996.99</v>
      </c>
      <c r="U74" s="32">
        <v>942544.77</v>
      </c>
      <c r="V74" s="32">
        <v>683764.71</v>
      </c>
      <c r="W74" s="32">
        <v>428460.06</v>
      </c>
      <c r="X74" s="32">
        <v>336897.02</v>
      </c>
      <c r="Y74" s="32">
        <v>174310.32</v>
      </c>
      <c r="Z74" s="32">
        <v>204588.82</v>
      </c>
      <c r="AA74" s="32">
        <v>248691.12</v>
      </c>
      <c r="AB74" s="32">
        <v>404162.06</v>
      </c>
      <c r="AC74" s="2">
        <v>-1.02</v>
      </c>
      <c r="AD74" s="2">
        <v>-1.02</v>
      </c>
      <c r="AE74" s="2">
        <v>-1.02</v>
      </c>
      <c r="AF74" s="2">
        <v>-1.02</v>
      </c>
      <c r="AG74" s="2">
        <v>-1.02</v>
      </c>
      <c r="AH74" s="2">
        <v>-1.02</v>
      </c>
      <c r="AI74" s="2">
        <v>-1.02</v>
      </c>
      <c r="AJ74" s="2">
        <v>-1.02</v>
      </c>
      <c r="AK74" s="2">
        <v>-1.02</v>
      </c>
      <c r="AL74" s="2">
        <v>-1.02</v>
      </c>
      <c r="AM74" s="2">
        <v>-1.02</v>
      </c>
      <c r="AN74" s="2">
        <v>-1.02</v>
      </c>
      <c r="AO74" s="33">
        <v>-2823.74</v>
      </c>
      <c r="AP74" s="33">
        <v>-2294.2800000000002</v>
      </c>
      <c r="AQ74" s="33">
        <v>-1950.22</v>
      </c>
      <c r="AR74" s="33">
        <v>-2611.17</v>
      </c>
      <c r="AS74" s="33">
        <v>-9613.9599999999991</v>
      </c>
      <c r="AT74" s="33">
        <v>-6974.4</v>
      </c>
      <c r="AU74" s="33">
        <v>-4370.29</v>
      </c>
      <c r="AV74" s="33">
        <v>-3436.35</v>
      </c>
      <c r="AW74" s="33">
        <v>-1777.97</v>
      </c>
      <c r="AX74" s="33">
        <v>-2086.81</v>
      </c>
      <c r="AY74" s="33">
        <v>-2536.65</v>
      </c>
      <c r="AZ74" s="33">
        <v>-4122.45</v>
      </c>
      <c r="BA74" s="31">
        <f t="shared" si="232"/>
        <v>-415.26</v>
      </c>
      <c r="BB74" s="31">
        <f t="shared" si="233"/>
        <v>-337.39</v>
      </c>
      <c r="BC74" s="31">
        <f t="shared" si="234"/>
        <v>-286.8</v>
      </c>
      <c r="BD74" s="31">
        <f t="shared" si="235"/>
        <v>-204.8</v>
      </c>
      <c r="BE74" s="31">
        <f t="shared" si="236"/>
        <v>-754.04</v>
      </c>
      <c r="BF74" s="31">
        <f t="shared" si="237"/>
        <v>-547.01</v>
      </c>
      <c r="BG74" s="31">
        <f t="shared" si="238"/>
        <v>1628.15</v>
      </c>
      <c r="BH74" s="31">
        <f t="shared" si="239"/>
        <v>1280.21</v>
      </c>
      <c r="BI74" s="31">
        <f t="shared" si="240"/>
        <v>662.38</v>
      </c>
      <c r="BJ74" s="31">
        <f t="shared" si="241"/>
        <v>982.03</v>
      </c>
      <c r="BK74" s="31">
        <f t="shared" si="242"/>
        <v>1193.72</v>
      </c>
      <c r="BL74" s="31">
        <f t="shared" si="243"/>
        <v>1939.98</v>
      </c>
      <c r="BM74" s="6">
        <v>-5.0900000000000001E-2</v>
      </c>
      <c r="BN74" s="6">
        <v>-5.0900000000000001E-2</v>
      </c>
      <c r="BO74" s="6">
        <v>-5.0900000000000001E-2</v>
      </c>
      <c r="BP74" s="6">
        <v>-5.0900000000000001E-2</v>
      </c>
      <c r="BQ74" s="6">
        <v>-5.0900000000000001E-2</v>
      </c>
      <c r="BR74" s="6">
        <v>-5.0900000000000001E-2</v>
      </c>
      <c r="BS74" s="6">
        <v>-5.0900000000000001E-2</v>
      </c>
      <c r="BT74" s="6">
        <v>-5.0900000000000001E-2</v>
      </c>
      <c r="BU74" s="6">
        <v>-5.0900000000000001E-2</v>
      </c>
      <c r="BV74" s="6">
        <v>-5.0900000000000001E-2</v>
      </c>
      <c r="BW74" s="6">
        <v>-5.0900000000000001E-2</v>
      </c>
      <c r="BX74" s="6">
        <v>-5.0900000000000001E-2</v>
      </c>
      <c r="BY74" s="31">
        <v>-14091.03</v>
      </c>
      <c r="BZ74" s="31">
        <v>-11448.88</v>
      </c>
      <c r="CA74" s="31">
        <v>-9732</v>
      </c>
      <c r="CB74" s="31">
        <v>-13030.25</v>
      </c>
      <c r="CC74" s="31">
        <v>-47975.53</v>
      </c>
      <c r="CD74" s="31">
        <v>-34803.620000000003</v>
      </c>
      <c r="CE74" s="31">
        <v>-21808.62</v>
      </c>
      <c r="CF74" s="31">
        <v>-17148.060000000001</v>
      </c>
      <c r="CG74" s="31">
        <v>-8872.4</v>
      </c>
      <c r="CH74" s="31">
        <v>-10413.57</v>
      </c>
      <c r="CI74" s="31">
        <v>-12658.38</v>
      </c>
      <c r="CJ74" s="31">
        <v>-20571.849999999999</v>
      </c>
      <c r="CK74" s="32">
        <f t="shared" si="244"/>
        <v>553.67999999999995</v>
      </c>
      <c r="CL74" s="32">
        <f t="shared" si="245"/>
        <v>449.86</v>
      </c>
      <c r="CM74" s="32">
        <f t="shared" si="246"/>
        <v>382.4</v>
      </c>
      <c r="CN74" s="32">
        <f t="shared" si="247"/>
        <v>511.99</v>
      </c>
      <c r="CO74" s="32">
        <f t="shared" si="248"/>
        <v>1885.09</v>
      </c>
      <c r="CP74" s="32">
        <f t="shared" si="249"/>
        <v>1367.53</v>
      </c>
      <c r="CQ74" s="32">
        <f t="shared" si="250"/>
        <v>856.92</v>
      </c>
      <c r="CR74" s="32">
        <f t="shared" si="251"/>
        <v>673.79</v>
      </c>
      <c r="CS74" s="32">
        <f t="shared" si="252"/>
        <v>348.62</v>
      </c>
      <c r="CT74" s="32">
        <f t="shared" si="253"/>
        <v>409.18</v>
      </c>
      <c r="CU74" s="32">
        <f t="shared" si="254"/>
        <v>497.38</v>
      </c>
      <c r="CV74" s="32">
        <f t="shared" si="255"/>
        <v>808.32</v>
      </c>
      <c r="CW74" s="31">
        <f t="shared" si="256"/>
        <v>-10298.35</v>
      </c>
      <c r="CX74" s="31">
        <f t="shared" si="257"/>
        <v>-8367.3499999999985</v>
      </c>
      <c r="CY74" s="31">
        <f t="shared" si="258"/>
        <v>-7112.58</v>
      </c>
      <c r="CZ74" s="31">
        <f t="shared" si="259"/>
        <v>-9702.2900000000009</v>
      </c>
      <c r="DA74" s="31">
        <f t="shared" si="260"/>
        <v>-35722.44</v>
      </c>
      <c r="DB74" s="31">
        <f t="shared" si="261"/>
        <v>-25914.680000000004</v>
      </c>
      <c r="DC74" s="31">
        <f t="shared" si="262"/>
        <v>-18209.560000000001</v>
      </c>
      <c r="DD74" s="31">
        <f t="shared" si="263"/>
        <v>-14318.130000000001</v>
      </c>
      <c r="DE74" s="31">
        <f t="shared" si="264"/>
        <v>-7408.1899999999987</v>
      </c>
      <c r="DF74" s="31">
        <f t="shared" si="265"/>
        <v>-8899.61</v>
      </c>
      <c r="DG74" s="31">
        <f t="shared" si="266"/>
        <v>-10818.07</v>
      </c>
      <c r="DH74" s="31">
        <f t="shared" si="267"/>
        <v>-17581.059999999998</v>
      </c>
      <c r="DI74" s="32">
        <f t="shared" si="196"/>
        <v>-514.91999999999996</v>
      </c>
      <c r="DJ74" s="32">
        <f t="shared" si="197"/>
        <v>-418.37</v>
      </c>
      <c r="DK74" s="32">
        <f t="shared" si="198"/>
        <v>-355.63</v>
      </c>
      <c r="DL74" s="32">
        <f t="shared" si="199"/>
        <v>-485.11</v>
      </c>
      <c r="DM74" s="32">
        <f t="shared" si="200"/>
        <v>-1786.12</v>
      </c>
      <c r="DN74" s="32">
        <f t="shared" si="201"/>
        <v>-1295.73</v>
      </c>
      <c r="DO74" s="32">
        <f t="shared" si="202"/>
        <v>-910.48</v>
      </c>
      <c r="DP74" s="32">
        <f t="shared" si="203"/>
        <v>-715.91</v>
      </c>
      <c r="DQ74" s="32">
        <f t="shared" si="204"/>
        <v>-370.41</v>
      </c>
      <c r="DR74" s="32">
        <f t="shared" si="205"/>
        <v>-444.98</v>
      </c>
      <c r="DS74" s="32">
        <f t="shared" si="206"/>
        <v>-540.9</v>
      </c>
      <c r="DT74" s="32">
        <f t="shared" si="207"/>
        <v>-879.05</v>
      </c>
      <c r="DU74" s="31">
        <f t="shared" ca="1" si="208"/>
        <v>-3046.96</v>
      </c>
      <c r="DV74" s="31">
        <f t="shared" ca="1" si="209"/>
        <v>-2461.42</v>
      </c>
      <c r="DW74" s="31">
        <f t="shared" ca="1" si="210"/>
        <v>-2081.4</v>
      </c>
      <c r="DX74" s="31">
        <f t="shared" ca="1" si="211"/>
        <v>-2822.76</v>
      </c>
      <c r="DY74" s="31">
        <f t="shared" ca="1" si="212"/>
        <v>-10334.27</v>
      </c>
      <c r="DZ74" s="31">
        <f t="shared" ca="1" si="213"/>
        <v>-7452.93</v>
      </c>
      <c r="EA74" s="31">
        <f t="shared" ca="1" si="214"/>
        <v>-5203.3</v>
      </c>
      <c r="EB74" s="31">
        <f t="shared" ca="1" si="215"/>
        <v>-4060.94</v>
      </c>
      <c r="EC74" s="31">
        <f t="shared" ca="1" si="216"/>
        <v>-2085.4</v>
      </c>
      <c r="ED74" s="31">
        <f t="shared" ca="1" si="217"/>
        <v>-2485.12</v>
      </c>
      <c r="EE74" s="31">
        <f t="shared" ca="1" si="218"/>
        <v>-2995.56</v>
      </c>
      <c r="EF74" s="31">
        <f t="shared" ca="1" si="219"/>
        <v>-4828.51</v>
      </c>
      <c r="EG74" s="32">
        <f t="shared" ca="1" si="220"/>
        <v>-13860.23</v>
      </c>
      <c r="EH74" s="32">
        <f t="shared" ca="1" si="221"/>
        <v>-11247.14</v>
      </c>
      <c r="EI74" s="32">
        <f t="shared" ca="1" si="222"/>
        <v>-9549.61</v>
      </c>
      <c r="EJ74" s="32">
        <f t="shared" ca="1" si="223"/>
        <v>-13010.160000000002</v>
      </c>
      <c r="EK74" s="32">
        <f t="shared" ca="1" si="224"/>
        <v>-47842.83</v>
      </c>
      <c r="EL74" s="32">
        <f t="shared" ca="1" si="225"/>
        <v>-34663.340000000004</v>
      </c>
      <c r="EM74" s="32">
        <f t="shared" ca="1" si="226"/>
        <v>-24323.34</v>
      </c>
      <c r="EN74" s="32">
        <f t="shared" ca="1" si="227"/>
        <v>-19094.98</v>
      </c>
      <c r="EO74" s="32">
        <f t="shared" ca="1" si="228"/>
        <v>-9863.9999999999982</v>
      </c>
      <c r="EP74" s="32">
        <f t="shared" ca="1" si="229"/>
        <v>-11829.71</v>
      </c>
      <c r="EQ74" s="32">
        <f t="shared" ca="1" si="230"/>
        <v>-14354.529999999999</v>
      </c>
      <c r="ER74" s="32">
        <f t="shared" ca="1" si="231"/>
        <v>-23288.619999999995</v>
      </c>
    </row>
    <row r="75" spans="1:148" x14ac:dyDescent="0.25">
      <c r="A75" t="s">
        <v>438</v>
      </c>
      <c r="B75" s="1" t="s">
        <v>63</v>
      </c>
      <c r="C75" t="s">
        <v>63</v>
      </c>
      <c r="D75" t="s">
        <v>246</v>
      </c>
      <c r="E75" s="51">
        <v>278591.04261</v>
      </c>
      <c r="F75" s="51">
        <v>254360.61681000001</v>
      </c>
      <c r="G75" s="51">
        <v>269547.76579999999</v>
      </c>
      <c r="H75" s="51">
        <v>243796.82964899999</v>
      </c>
      <c r="I75" s="51">
        <v>219744.69693599999</v>
      </c>
      <c r="J75" s="51">
        <v>252557.35769</v>
      </c>
      <c r="K75" s="51">
        <v>273753.99103999999</v>
      </c>
      <c r="L75" s="51">
        <v>251861.078263</v>
      </c>
      <c r="M75" s="51">
        <v>266748.37936229998</v>
      </c>
      <c r="N75" s="51">
        <v>237132.18860610001</v>
      </c>
      <c r="O75" s="51">
        <v>270077.94295</v>
      </c>
      <c r="P75" s="51">
        <v>251567.772708</v>
      </c>
      <c r="Q75" s="32">
        <v>12143366.779999999</v>
      </c>
      <c r="R75" s="32">
        <v>11198033.77</v>
      </c>
      <c r="S75" s="32">
        <v>9485135.9000000004</v>
      </c>
      <c r="T75" s="32">
        <v>12367036.08</v>
      </c>
      <c r="U75" s="32">
        <v>33389158.010000002</v>
      </c>
      <c r="V75" s="32">
        <v>13568501.98</v>
      </c>
      <c r="W75" s="32">
        <v>10938081.390000001</v>
      </c>
      <c r="X75" s="32">
        <v>9692069.4900000002</v>
      </c>
      <c r="Y75" s="32">
        <v>7569649.7400000002</v>
      </c>
      <c r="Z75" s="32">
        <v>7366525.2199999997</v>
      </c>
      <c r="AA75" s="32">
        <v>13012206.220000001</v>
      </c>
      <c r="AB75" s="32">
        <v>12832344.92</v>
      </c>
      <c r="AC75" s="2">
        <v>5.36</v>
      </c>
      <c r="AD75" s="2">
        <v>5.36</v>
      </c>
      <c r="AE75" s="2">
        <v>5.36</v>
      </c>
      <c r="AF75" s="2">
        <v>5.36</v>
      </c>
      <c r="AG75" s="2">
        <v>5.36</v>
      </c>
      <c r="AH75" s="2">
        <v>5.36</v>
      </c>
      <c r="AI75" s="2">
        <v>5.36</v>
      </c>
      <c r="AJ75" s="2">
        <v>5.36</v>
      </c>
      <c r="AK75" s="2">
        <v>5.36</v>
      </c>
      <c r="AL75" s="2">
        <v>5.36</v>
      </c>
      <c r="AM75" s="2">
        <v>5.36</v>
      </c>
      <c r="AN75" s="2">
        <v>5.36</v>
      </c>
      <c r="AO75" s="33">
        <v>650884.46</v>
      </c>
      <c r="AP75" s="33">
        <v>600214.61</v>
      </c>
      <c r="AQ75" s="33">
        <v>508403.28</v>
      </c>
      <c r="AR75" s="33">
        <v>662873.13</v>
      </c>
      <c r="AS75" s="33">
        <v>1789658.87</v>
      </c>
      <c r="AT75" s="33">
        <v>727271.71</v>
      </c>
      <c r="AU75" s="33">
        <v>586281.16</v>
      </c>
      <c r="AV75" s="33">
        <v>519494.92</v>
      </c>
      <c r="AW75" s="33">
        <v>405733.23</v>
      </c>
      <c r="AX75" s="33">
        <v>394845.75</v>
      </c>
      <c r="AY75" s="33">
        <v>697454.25</v>
      </c>
      <c r="AZ75" s="33">
        <v>687813.69</v>
      </c>
      <c r="BA75" s="31">
        <f t="shared" si="232"/>
        <v>-18215.05</v>
      </c>
      <c r="BB75" s="31">
        <f t="shared" si="233"/>
        <v>-16797.05</v>
      </c>
      <c r="BC75" s="31">
        <f t="shared" si="234"/>
        <v>-14227.7</v>
      </c>
      <c r="BD75" s="31">
        <f t="shared" si="235"/>
        <v>-9893.6299999999992</v>
      </c>
      <c r="BE75" s="31">
        <f t="shared" si="236"/>
        <v>-26711.33</v>
      </c>
      <c r="BF75" s="31">
        <f t="shared" si="237"/>
        <v>-10854.8</v>
      </c>
      <c r="BG75" s="31">
        <f t="shared" si="238"/>
        <v>41564.71</v>
      </c>
      <c r="BH75" s="31">
        <f t="shared" si="239"/>
        <v>36829.86</v>
      </c>
      <c r="BI75" s="31">
        <f t="shared" si="240"/>
        <v>28764.67</v>
      </c>
      <c r="BJ75" s="31">
        <f t="shared" si="241"/>
        <v>35359.32</v>
      </c>
      <c r="BK75" s="31">
        <f t="shared" si="242"/>
        <v>62458.59</v>
      </c>
      <c r="BL75" s="31">
        <f t="shared" si="243"/>
        <v>61595.26</v>
      </c>
      <c r="BM75" s="6">
        <v>7.1599999999999997E-2</v>
      </c>
      <c r="BN75" s="6">
        <v>7.1599999999999997E-2</v>
      </c>
      <c r="BO75" s="6">
        <v>7.1599999999999997E-2</v>
      </c>
      <c r="BP75" s="6">
        <v>7.1599999999999997E-2</v>
      </c>
      <c r="BQ75" s="6">
        <v>7.1599999999999997E-2</v>
      </c>
      <c r="BR75" s="6">
        <v>7.1599999999999997E-2</v>
      </c>
      <c r="BS75" s="6">
        <v>7.1599999999999997E-2</v>
      </c>
      <c r="BT75" s="6">
        <v>7.1599999999999997E-2</v>
      </c>
      <c r="BU75" s="6">
        <v>7.1599999999999997E-2</v>
      </c>
      <c r="BV75" s="6">
        <v>7.1599999999999997E-2</v>
      </c>
      <c r="BW75" s="6">
        <v>7.1599999999999997E-2</v>
      </c>
      <c r="BX75" s="6">
        <v>7.1599999999999997E-2</v>
      </c>
      <c r="BY75" s="31">
        <v>869465.06</v>
      </c>
      <c r="BZ75" s="31">
        <v>801779.22</v>
      </c>
      <c r="CA75" s="31">
        <v>679135.73</v>
      </c>
      <c r="CB75" s="31">
        <v>885479.78</v>
      </c>
      <c r="CC75" s="31">
        <v>2390663.71</v>
      </c>
      <c r="CD75" s="31">
        <v>971504.74</v>
      </c>
      <c r="CE75" s="31">
        <v>783166.63</v>
      </c>
      <c r="CF75" s="31">
        <v>693952.18</v>
      </c>
      <c r="CG75" s="31">
        <v>541986.92000000004</v>
      </c>
      <c r="CH75" s="31">
        <v>527443.21</v>
      </c>
      <c r="CI75" s="31">
        <v>931673.97</v>
      </c>
      <c r="CJ75" s="31">
        <v>918795.9</v>
      </c>
      <c r="CK75" s="32">
        <f t="shared" si="244"/>
        <v>24286.73</v>
      </c>
      <c r="CL75" s="32">
        <f t="shared" si="245"/>
        <v>22396.07</v>
      </c>
      <c r="CM75" s="32">
        <f t="shared" si="246"/>
        <v>18970.27</v>
      </c>
      <c r="CN75" s="32">
        <f t="shared" si="247"/>
        <v>24734.07</v>
      </c>
      <c r="CO75" s="32">
        <f t="shared" si="248"/>
        <v>66778.320000000007</v>
      </c>
      <c r="CP75" s="32">
        <f t="shared" si="249"/>
        <v>27137</v>
      </c>
      <c r="CQ75" s="32">
        <f t="shared" si="250"/>
        <v>21876.16</v>
      </c>
      <c r="CR75" s="32">
        <f t="shared" si="251"/>
        <v>19384.14</v>
      </c>
      <c r="CS75" s="32">
        <f t="shared" si="252"/>
        <v>15139.3</v>
      </c>
      <c r="CT75" s="32">
        <f t="shared" si="253"/>
        <v>14733.05</v>
      </c>
      <c r="CU75" s="32">
        <f t="shared" si="254"/>
        <v>26024.41</v>
      </c>
      <c r="CV75" s="32">
        <f t="shared" si="255"/>
        <v>25664.69</v>
      </c>
      <c r="CW75" s="31">
        <f t="shared" si="256"/>
        <v>261082.38000000006</v>
      </c>
      <c r="CX75" s="31">
        <f t="shared" si="257"/>
        <v>240757.72999999992</v>
      </c>
      <c r="CY75" s="31">
        <f t="shared" si="258"/>
        <v>203930.41999999998</v>
      </c>
      <c r="CZ75" s="31">
        <f t="shared" si="259"/>
        <v>257234.34999999998</v>
      </c>
      <c r="DA75" s="31">
        <f t="shared" si="260"/>
        <v>694494.48999999964</v>
      </c>
      <c r="DB75" s="31">
        <f t="shared" si="261"/>
        <v>282224.83</v>
      </c>
      <c r="DC75" s="31">
        <f t="shared" si="262"/>
        <v>177196.92</v>
      </c>
      <c r="DD75" s="31">
        <f t="shared" si="263"/>
        <v>157011.5400000001</v>
      </c>
      <c r="DE75" s="31">
        <f t="shared" si="264"/>
        <v>122628.32000000011</v>
      </c>
      <c r="DF75" s="31">
        <f t="shared" si="265"/>
        <v>111971.19</v>
      </c>
      <c r="DG75" s="31">
        <f t="shared" si="266"/>
        <v>197785.54</v>
      </c>
      <c r="DH75" s="31">
        <f t="shared" si="267"/>
        <v>195051.64</v>
      </c>
      <c r="DI75" s="32">
        <f t="shared" si="196"/>
        <v>13054.12</v>
      </c>
      <c r="DJ75" s="32">
        <f t="shared" si="197"/>
        <v>12037.89</v>
      </c>
      <c r="DK75" s="32">
        <f t="shared" si="198"/>
        <v>10196.52</v>
      </c>
      <c r="DL75" s="32">
        <f t="shared" si="199"/>
        <v>12861.72</v>
      </c>
      <c r="DM75" s="32">
        <f t="shared" si="200"/>
        <v>34724.720000000001</v>
      </c>
      <c r="DN75" s="32">
        <f t="shared" si="201"/>
        <v>14111.24</v>
      </c>
      <c r="DO75" s="32">
        <f t="shared" si="202"/>
        <v>8859.85</v>
      </c>
      <c r="DP75" s="32">
        <f t="shared" si="203"/>
        <v>7850.58</v>
      </c>
      <c r="DQ75" s="32">
        <f t="shared" si="204"/>
        <v>6131.42</v>
      </c>
      <c r="DR75" s="32">
        <f t="shared" si="205"/>
        <v>5598.56</v>
      </c>
      <c r="DS75" s="32">
        <f t="shared" si="206"/>
        <v>9889.2800000000007</v>
      </c>
      <c r="DT75" s="32">
        <f t="shared" si="207"/>
        <v>9752.58</v>
      </c>
      <c r="DU75" s="31">
        <f t="shared" ca="1" si="208"/>
        <v>77246.13</v>
      </c>
      <c r="DV75" s="31">
        <f t="shared" ca="1" si="209"/>
        <v>70823.75</v>
      </c>
      <c r="DW75" s="31">
        <f t="shared" ca="1" si="210"/>
        <v>59677.37</v>
      </c>
      <c r="DX75" s="31">
        <f t="shared" ca="1" si="211"/>
        <v>74839.070000000007</v>
      </c>
      <c r="DY75" s="31">
        <f t="shared" ca="1" si="212"/>
        <v>200912.72</v>
      </c>
      <c r="DZ75" s="31">
        <f t="shared" ca="1" si="213"/>
        <v>81166.41</v>
      </c>
      <c r="EA75" s="31">
        <f t="shared" ca="1" si="214"/>
        <v>50633.23</v>
      </c>
      <c r="EB75" s="31">
        <f t="shared" ca="1" si="215"/>
        <v>44531.96</v>
      </c>
      <c r="EC75" s="31">
        <f t="shared" ca="1" si="216"/>
        <v>34519.74</v>
      </c>
      <c r="ED75" s="31">
        <f t="shared" ca="1" si="217"/>
        <v>31266.69</v>
      </c>
      <c r="EE75" s="31">
        <f t="shared" ca="1" si="218"/>
        <v>54767.42</v>
      </c>
      <c r="EF75" s="31">
        <f t="shared" ca="1" si="219"/>
        <v>53569.53</v>
      </c>
      <c r="EG75" s="32">
        <f t="shared" ca="1" si="220"/>
        <v>351382.63000000006</v>
      </c>
      <c r="EH75" s="32">
        <f t="shared" ca="1" si="221"/>
        <v>323619.36999999994</v>
      </c>
      <c r="EI75" s="32">
        <f t="shared" ca="1" si="222"/>
        <v>273804.31</v>
      </c>
      <c r="EJ75" s="32">
        <f t="shared" ca="1" si="223"/>
        <v>344935.13999999996</v>
      </c>
      <c r="EK75" s="32">
        <f t="shared" ca="1" si="224"/>
        <v>930131.92999999959</v>
      </c>
      <c r="EL75" s="32">
        <f t="shared" ca="1" si="225"/>
        <v>377502.48</v>
      </c>
      <c r="EM75" s="32">
        <f t="shared" ca="1" si="226"/>
        <v>236690.00000000003</v>
      </c>
      <c r="EN75" s="32">
        <f t="shared" ca="1" si="227"/>
        <v>209394.08000000007</v>
      </c>
      <c r="EO75" s="32">
        <f t="shared" ca="1" si="228"/>
        <v>163279.4800000001</v>
      </c>
      <c r="EP75" s="32">
        <f t="shared" ca="1" si="229"/>
        <v>148836.44</v>
      </c>
      <c r="EQ75" s="32">
        <f t="shared" ca="1" si="230"/>
        <v>262442.23999999999</v>
      </c>
      <c r="ER75" s="32">
        <f t="shared" ca="1" si="231"/>
        <v>258373.75</v>
      </c>
    </row>
    <row r="76" spans="1:148" x14ac:dyDescent="0.25">
      <c r="A76" t="s">
        <v>438</v>
      </c>
      <c r="B76" s="1" t="s">
        <v>64</v>
      </c>
      <c r="C76" t="s">
        <v>64</v>
      </c>
      <c r="D76" t="s">
        <v>247</v>
      </c>
      <c r="E76" s="51">
        <v>249580.97033449999</v>
      </c>
      <c r="F76" s="51">
        <v>232519.94224599999</v>
      </c>
      <c r="G76" s="51">
        <v>274606.92699000001</v>
      </c>
      <c r="H76" s="51">
        <v>269341.84574999998</v>
      </c>
      <c r="I76" s="51">
        <v>224270.41745549999</v>
      </c>
      <c r="J76" s="51">
        <v>231614.597595</v>
      </c>
      <c r="K76" s="51">
        <v>238188.71006429999</v>
      </c>
      <c r="L76" s="51">
        <v>267633.27477000002</v>
      </c>
      <c r="M76" s="51">
        <v>253736.24748409999</v>
      </c>
      <c r="N76" s="51">
        <v>277348.52823</v>
      </c>
      <c r="O76" s="51">
        <v>264175.31690999999</v>
      </c>
      <c r="P76" s="51">
        <v>236053.8678831</v>
      </c>
      <c r="Q76" s="32">
        <v>10878193.220000001</v>
      </c>
      <c r="R76" s="32">
        <v>10162279.26</v>
      </c>
      <c r="S76" s="32">
        <v>9629075.7100000009</v>
      </c>
      <c r="T76" s="32">
        <v>13385291.57</v>
      </c>
      <c r="U76" s="32">
        <v>34052542.259999998</v>
      </c>
      <c r="V76" s="32">
        <v>11086581.029999999</v>
      </c>
      <c r="W76" s="32">
        <v>9799420.1699999999</v>
      </c>
      <c r="X76" s="32">
        <v>10359156.59</v>
      </c>
      <c r="Y76" s="32">
        <v>6929983.7800000003</v>
      </c>
      <c r="Z76" s="32">
        <v>8574844.4900000002</v>
      </c>
      <c r="AA76" s="32">
        <v>12628724.57</v>
      </c>
      <c r="AB76" s="32">
        <v>13251157.6</v>
      </c>
      <c r="AC76" s="2">
        <v>5.36</v>
      </c>
      <c r="AD76" s="2">
        <v>5.36</v>
      </c>
      <c r="AE76" s="2">
        <v>5.36</v>
      </c>
      <c r="AF76" s="2">
        <v>5.36</v>
      </c>
      <c r="AG76" s="2">
        <v>5.36</v>
      </c>
      <c r="AH76" s="2">
        <v>5.36</v>
      </c>
      <c r="AI76" s="2">
        <v>5.36</v>
      </c>
      <c r="AJ76" s="2">
        <v>5.36</v>
      </c>
      <c r="AK76" s="2">
        <v>5.36</v>
      </c>
      <c r="AL76" s="2">
        <v>5.36</v>
      </c>
      <c r="AM76" s="2">
        <v>5.36</v>
      </c>
      <c r="AN76" s="2">
        <v>5.36</v>
      </c>
      <c r="AO76" s="33">
        <v>583071.16</v>
      </c>
      <c r="AP76" s="33">
        <v>544698.17000000004</v>
      </c>
      <c r="AQ76" s="33">
        <v>516118.46</v>
      </c>
      <c r="AR76" s="33">
        <v>717451.63</v>
      </c>
      <c r="AS76" s="33">
        <v>1825216.27</v>
      </c>
      <c r="AT76" s="33">
        <v>594240.74</v>
      </c>
      <c r="AU76" s="33">
        <v>525248.92000000004</v>
      </c>
      <c r="AV76" s="33">
        <v>555250.79</v>
      </c>
      <c r="AW76" s="33">
        <v>371447.13</v>
      </c>
      <c r="AX76" s="33">
        <v>459611.66</v>
      </c>
      <c r="AY76" s="33">
        <v>676899.64</v>
      </c>
      <c r="AZ76" s="33">
        <v>710262.05</v>
      </c>
      <c r="BA76" s="31">
        <f t="shared" si="232"/>
        <v>-16317.29</v>
      </c>
      <c r="BB76" s="31">
        <f t="shared" si="233"/>
        <v>-15243.42</v>
      </c>
      <c r="BC76" s="31">
        <f t="shared" si="234"/>
        <v>-14443.61</v>
      </c>
      <c r="BD76" s="31">
        <f t="shared" si="235"/>
        <v>-10708.23</v>
      </c>
      <c r="BE76" s="31">
        <f t="shared" si="236"/>
        <v>-27242.03</v>
      </c>
      <c r="BF76" s="31">
        <f t="shared" si="237"/>
        <v>-8869.26</v>
      </c>
      <c r="BG76" s="31">
        <f t="shared" si="238"/>
        <v>37237.800000000003</v>
      </c>
      <c r="BH76" s="31">
        <f t="shared" si="239"/>
        <v>39364.800000000003</v>
      </c>
      <c r="BI76" s="31">
        <f t="shared" si="240"/>
        <v>26333.94</v>
      </c>
      <c r="BJ76" s="31">
        <f t="shared" si="241"/>
        <v>41159.25</v>
      </c>
      <c r="BK76" s="31">
        <f t="shared" si="242"/>
        <v>60617.88</v>
      </c>
      <c r="BL76" s="31">
        <f t="shared" si="243"/>
        <v>63605.56</v>
      </c>
      <c r="BM76" s="6">
        <v>7.1400000000000005E-2</v>
      </c>
      <c r="BN76" s="6">
        <v>7.1400000000000005E-2</v>
      </c>
      <c r="BO76" s="6">
        <v>7.1400000000000005E-2</v>
      </c>
      <c r="BP76" s="6">
        <v>7.1400000000000005E-2</v>
      </c>
      <c r="BQ76" s="6">
        <v>7.1400000000000005E-2</v>
      </c>
      <c r="BR76" s="6">
        <v>7.1400000000000005E-2</v>
      </c>
      <c r="BS76" s="6">
        <v>7.1400000000000005E-2</v>
      </c>
      <c r="BT76" s="6">
        <v>7.1400000000000005E-2</v>
      </c>
      <c r="BU76" s="6">
        <v>7.1400000000000005E-2</v>
      </c>
      <c r="BV76" s="6">
        <v>7.1400000000000005E-2</v>
      </c>
      <c r="BW76" s="6">
        <v>7.1400000000000005E-2</v>
      </c>
      <c r="BX76" s="6">
        <v>7.1400000000000005E-2</v>
      </c>
      <c r="BY76" s="31">
        <v>776703</v>
      </c>
      <c r="BZ76" s="31">
        <v>725586.74</v>
      </c>
      <c r="CA76" s="31">
        <v>687516.01</v>
      </c>
      <c r="CB76" s="31">
        <v>955709.82</v>
      </c>
      <c r="CC76" s="31">
        <v>2431351.52</v>
      </c>
      <c r="CD76" s="31">
        <v>791581.89</v>
      </c>
      <c r="CE76" s="31">
        <v>699678.6</v>
      </c>
      <c r="CF76" s="31">
        <v>739643.78</v>
      </c>
      <c r="CG76" s="31">
        <v>494800.84</v>
      </c>
      <c r="CH76" s="31">
        <v>612243.9</v>
      </c>
      <c r="CI76" s="31">
        <v>901690.93</v>
      </c>
      <c r="CJ76" s="31">
        <v>946132.65</v>
      </c>
      <c r="CK76" s="32">
        <f t="shared" si="244"/>
        <v>21756.39</v>
      </c>
      <c r="CL76" s="32">
        <f t="shared" si="245"/>
        <v>20324.560000000001</v>
      </c>
      <c r="CM76" s="32">
        <f t="shared" si="246"/>
        <v>19258.150000000001</v>
      </c>
      <c r="CN76" s="32">
        <f t="shared" si="247"/>
        <v>26770.58</v>
      </c>
      <c r="CO76" s="32">
        <f t="shared" si="248"/>
        <v>68105.08</v>
      </c>
      <c r="CP76" s="32">
        <f t="shared" si="249"/>
        <v>22173.16</v>
      </c>
      <c r="CQ76" s="32">
        <f t="shared" si="250"/>
        <v>19598.84</v>
      </c>
      <c r="CR76" s="32">
        <f t="shared" si="251"/>
        <v>20718.310000000001</v>
      </c>
      <c r="CS76" s="32">
        <f t="shared" si="252"/>
        <v>13859.97</v>
      </c>
      <c r="CT76" s="32">
        <f t="shared" si="253"/>
        <v>17149.689999999999</v>
      </c>
      <c r="CU76" s="32">
        <f t="shared" si="254"/>
        <v>25257.45</v>
      </c>
      <c r="CV76" s="32">
        <f t="shared" si="255"/>
        <v>26502.32</v>
      </c>
      <c r="CW76" s="31">
        <f t="shared" si="256"/>
        <v>231705.52</v>
      </c>
      <c r="CX76" s="31">
        <f t="shared" si="257"/>
        <v>216456.55000000002</v>
      </c>
      <c r="CY76" s="31">
        <f t="shared" si="258"/>
        <v>205099.31</v>
      </c>
      <c r="CZ76" s="31">
        <f t="shared" si="259"/>
        <v>275736.99999999988</v>
      </c>
      <c r="DA76" s="31">
        <f t="shared" si="260"/>
        <v>701482.3600000001</v>
      </c>
      <c r="DB76" s="31">
        <f t="shared" si="261"/>
        <v>228383.57000000007</v>
      </c>
      <c r="DC76" s="31">
        <f t="shared" si="262"/>
        <v>156790.71999999991</v>
      </c>
      <c r="DD76" s="31">
        <f t="shared" si="263"/>
        <v>165746.50000000006</v>
      </c>
      <c r="DE76" s="31">
        <f t="shared" si="264"/>
        <v>110879.73999999999</v>
      </c>
      <c r="DF76" s="31">
        <f t="shared" si="265"/>
        <v>128622.68</v>
      </c>
      <c r="DG76" s="31">
        <f t="shared" si="266"/>
        <v>189430.86</v>
      </c>
      <c r="DH76" s="31">
        <f t="shared" si="267"/>
        <v>198767.35999999993</v>
      </c>
      <c r="DI76" s="32">
        <f t="shared" si="196"/>
        <v>11585.28</v>
      </c>
      <c r="DJ76" s="32">
        <f t="shared" si="197"/>
        <v>10822.83</v>
      </c>
      <c r="DK76" s="32">
        <f t="shared" si="198"/>
        <v>10254.969999999999</v>
      </c>
      <c r="DL76" s="32">
        <f t="shared" si="199"/>
        <v>13786.85</v>
      </c>
      <c r="DM76" s="32">
        <f t="shared" si="200"/>
        <v>35074.120000000003</v>
      </c>
      <c r="DN76" s="32">
        <f t="shared" si="201"/>
        <v>11419.18</v>
      </c>
      <c r="DO76" s="32">
        <f t="shared" si="202"/>
        <v>7839.54</v>
      </c>
      <c r="DP76" s="32">
        <f t="shared" si="203"/>
        <v>8287.33</v>
      </c>
      <c r="DQ76" s="32">
        <f t="shared" si="204"/>
        <v>5543.99</v>
      </c>
      <c r="DR76" s="32">
        <f t="shared" si="205"/>
        <v>6431.13</v>
      </c>
      <c r="DS76" s="32">
        <f t="shared" si="206"/>
        <v>9471.5400000000009</v>
      </c>
      <c r="DT76" s="32">
        <f t="shared" si="207"/>
        <v>9938.3700000000008</v>
      </c>
      <c r="DU76" s="31">
        <f t="shared" ca="1" si="208"/>
        <v>68554.44</v>
      </c>
      <c r="DV76" s="31">
        <f t="shared" ca="1" si="209"/>
        <v>63675.06</v>
      </c>
      <c r="DW76" s="31">
        <f t="shared" ca="1" si="210"/>
        <v>60019.43</v>
      </c>
      <c r="DX76" s="31">
        <f t="shared" ca="1" si="211"/>
        <v>80222.179999999993</v>
      </c>
      <c r="DY76" s="31">
        <f t="shared" ca="1" si="212"/>
        <v>202934.27</v>
      </c>
      <c r="DZ76" s="31">
        <f t="shared" ca="1" si="213"/>
        <v>65681.94</v>
      </c>
      <c r="EA76" s="31">
        <f t="shared" ca="1" si="214"/>
        <v>44802.25</v>
      </c>
      <c r="EB76" s="31">
        <f t="shared" ca="1" si="215"/>
        <v>47009.39</v>
      </c>
      <c r="EC76" s="31">
        <f t="shared" ca="1" si="216"/>
        <v>31212.53</v>
      </c>
      <c r="ED76" s="31">
        <f t="shared" ca="1" si="217"/>
        <v>35916.43</v>
      </c>
      <c r="EE76" s="31">
        <f t="shared" ca="1" si="218"/>
        <v>52453.99</v>
      </c>
      <c r="EF76" s="31">
        <f t="shared" ca="1" si="219"/>
        <v>54590.02</v>
      </c>
      <c r="EG76" s="32">
        <f t="shared" ca="1" si="220"/>
        <v>311845.24</v>
      </c>
      <c r="EH76" s="32">
        <f t="shared" ca="1" si="221"/>
        <v>290954.44</v>
      </c>
      <c r="EI76" s="32">
        <f t="shared" ca="1" si="222"/>
        <v>275373.71000000002</v>
      </c>
      <c r="EJ76" s="32">
        <f t="shared" ca="1" si="223"/>
        <v>369746.02999999985</v>
      </c>
      <c r="EK76" s="32">
        <f t="shared" ca="1" si="224"/>
        <v>939490.75000000012</v>
      </c>
      <c r="EL76" s="32">
        <f t="shared" ca="1" si="225"/>
        <v>305484.69000000006</v>
      </c>
      <c r="EM76" s="32">
        <f t="shared" ca="1" si="226"/>
        <v>209432.50999999992</v>
      </c>
      <c r="EN76" s="32">
        <f t="shared" ca="1" si="227"/>
        <v>221043.22000000003</v>
      </c>
      <c r="EO76" s="32">
        <f t="shared" ca="1" si="228"/>
        <v>147636.26</v>
      </c>
      <c r="EP76" s="32">
        <f t="shared" ca="1" si="229"/>
        <v>170970.23999999999</v>
      </c>
      <c r="EQ76" s="32">
        <f t="shared" ca="1" si="230"/>
        <v>251356.38999999998</v>
      </c>
      <c r="ER76" s="32">
        <f t="shared" ca="1" si="231"/>
        <v>263295.74999999994</v>
      </c>
    </row>
    <row r="77" spans="1:148" x14ac:dyDescent="0.25">
      <c r="A77" t="s">
        <v>458</v>
      </c>
      <c r="B77" s="1" t="s">
        <v>88</v>
      </c>
      <c r="C77" t="s">
        <v>88</v>
      </c>
      <c r="D77" t="s">
        <v>249</v>
      </c>
      <c r="E77" s="51">
        <v>14777.6947384</v>
      </c>
      <c r="F77" s="51">
        <v>13936.7637211</v>
      </c>
      <c r="G77" s="51">
        <v>22850.517703699999</v>
      </c>
      <c r="H77" s="51">
        <v>14248.889554699999</v>
      </c>
      <c r="I77" s="51">
        <v>9678.0294113</v>
      </c>
      <c r="J77" s="51">
        <v>10417.6802174</v>
      </c>
      <c r="K77" s="51">
        <v>12221.528469000001</v>
      </c>
      <c r="L77" s="51">
        <v>10873.266839</v>
      </c>
      <c r="M77" s="51">
        <v>9947.7072208000009</v>
      </c>
      <c r="N77" s="51">
        <v>19524.998234899998</v>
      </c>
      <c r="O77" s="51">
        <v>17013.851773499999</v>
      </c>
      <c r="P77" s="51">
        <v>15951.198544299999</v>
      </c>
      <c r="Q77" s="32">
        <v>581585.18000000005</v>
      </c>
      <c r="R77" s="32">
        <v>571775.46</v>
      </c>
      <c r="S77" s="32">
        <v>683766.53</v>
      </c>
      <c r="T77" s="32">
        <v>645154.27</v>
      </c>
      <c r="U77" s="32">
        <v>659952.53</v>
      </c>
      <c r="V77" s="32">
        <v>363069.25</v>
      </c>
      <c r="W77" s="32">
        <v>424402.41</v>
      </c>
      <c r="X77" s="32">
        <v>395830.79</v>
      </c>
      <c r="Y77" s="32">
        <v>255174.58</v>
      </c>
      <c r="Z77" s="32">
        <v>548055.01</v>
      </c>
      <c r="AA77" s="32">
        <v>538303.6</v>
      </c>
      <c r="AB77" s="32">
        <v>815192.52</v>
      </c>
      <c r="AC77" s="2">
        <v>2.57</v>
      </c>
      <c r="AD77" s="2">
        <v>2.57</v>
      </c>
      <c r="AE77" s="2">
        <v>2.57</v>
      </c>
      <c r="AF77" s="2">
        <v>2.57</v>
      </c>
      <c r="AG77" s="2">
        <v>2.57</v>
      </c>
      <c r="AH77" s="2">
        <v>2.57</v>
      </c>
      <c r="AI77" s="2">
        <v>2.57</v>
      </c>
      <c r="AJ77" s="2">
        <v>2.57</v>
      </c>
      <c r="AK77" s="2">
        <v>2.57</v>
      </c>
      <c r="AL77" s="2">
        <v>2.57</v>
      </c>
      <c r="AM77" s="2">
        <v>2.57</v>
      </c>
      <c r="AN77" s="2">
        <v>2.57</v>
      </c>
      <c r="AO77" s="33">
        <v>14946.74</v>
      </c>
      <c r="AP77" s="33">
        <v>14694.63</v>
      </c>
      <c r="AQ77" s="33">
        <v>17572.8</v>
      </c>
      <c r="AR77" s="33">
        <v>16580.46</v>
      </c>
      <c r="AS77" s="33">
        <v>16960.78</v>
      </c>
      <c r="AT77" s="33">
        <v>9330.8799999999992</v>
      </c>
      <c r="AU77" s="33">
        <v>10907.14</v>
      </c>
      <c r="AV77" s="33">
        <v>10172.85</v>
      </c>
      <c r="AW77" s="33">
        <v>6557.99</v>
      </c>
      <c r="AX77" s="33">
        <v>14085.01</v>
      </c>
      <c r="AY77" s="33">
        <v>13834.4</v>
      </c>
      <c r="AZ77" s="33">
        <v>20950.45</v>
      </c>
      <c r="BA77" s="31">
        <f t="shared" si="232"/>
        <v>-872.38</v>
      </c>
      <c r="BB77" s="31">
        <f t="shared" si="233"/>
        <v>-857.66</v>
      </c>
      <c r="BC77" s="31">
        <f t="shared" si="234"/>
        <v>-1025.6500000000001</v>
      </c>
      <c r="BD77" s="31">
        <f t="shared" si="235"/>
        <v>-516.12</v>
      </c>
      <c r="BE77" s="31">
        <f t="shared" si="236"/>
        <v>-527.96</v>
      </c>
      <c r="BF77" s="31">
        <f t="shared" si="237"/>
        <v>-290.45999999999998</v>
      </c>
      <c r="BG77" s="31">
        <f t="shared" si="238"/>
        <v>1612.73</v>
      </c>
      <c r="BH77" s="31">
        <f t="shared" si="239"/>
        <v>1504.16</v>
      </c>
      <c r="BI77" s="31">
        <f t="shared" si="240"/>
        <v>969.66</v>
      </c>
      <c r="BJ77" s="31">
        <f t="shared" si="241"/>
        <v>2630.66</v>
      </c>
      <c r="BK77" s="31">
        <f t="shared" si="242"/>
        <v>2583.86</v>
      </c>
      <c r="BL77" s="31">
        <f t="shared" si="243"/>
        <v>3912.92</v>
      </c>
      <c r="BM77" s="6">
        <v>2.0899999999999998E-2</v>
      </c>
      <c r="BN77" s="6">
        <v>2.0899999999999998E-2</v>
      </c>
      <c r="BO77" s="6">
        <v>2.0899999999999998E-2</v>
      </c>
      <c r="BP77" s="6">
        <v>2.0899999999999998E-2</v>
      </c>
      <c r="BQ77" s="6">
        <v>2.0899999999999998E-2</v>
      </c>
      <c r="BR77" s="6">
        <v>2.0899999999999998E-2</v>
      </c>
      <c r="BS77" s="6">
        <v>2.0899999999999998E-2</v>
      </c>
      <c r="BT77" s="6">
        <v>2.0899999999999998E-2</v>
      </c>
      <c r="BU77" s="6">
        <v>2.0899999999999998E-2</v>
      </c>
      <c r="BV77" s="6">
        <v>2.0899999999999998E-2</v>
      </c>
      <c r="BW77" s="6">
        <v>2.0899999999999998E-2</v>
      </c>
      <c r="BX77" s="6">
        <v>2.0899999999999998E-2</v>
      </c>
      <c r="BY77" s="31">
        <v>12155.13</v>
      </c>
      <c r="BZ77" s="31">
        <v>11950.11</v>
      </c>
      <c r="CA77" s="31">
        <v>14290.72</v>
      </c>
      <c r="CB77" s="31">
        <v>13483.72</v>
      </c>
      <c r="CC77" s="31">
        <v>13793.01</v>
      </c>
      <c r="CD77" s="31">
        <v>7588.15</v>
      </c>
      <c r="CE77" s="31">
        <v>8870.01</v>
      </c>
      <c r="CF77" s="31">
        <v>8272.86</v>
      </c>
      <c r="CG77" s="31">
        <v>5333.15</v>
      </c>
      <c r="CH77" s="31">
        <v>11454.35</v>
      </c>
      <c r="CI77" s="31">
        <v>11250.55</v>
      </c>
      <c r="CJ77" s="31">
        <v>17037.52</v>
      </c>
      <c r="CK77" s="32">
        <f t="shared" si="244"/>
        <v>1163.17</v>
      </c>
      <c r="CL77" s="32">
        <f t="shared" si="245"/>
        <v>1143.55</v>
      </c>
      <c r="CM77" s="32">
        <f t="shared" si="246"/>
        <v>1367.53</v>
      </c>
      <c r="CN77" s="32">
        <f t="shared" si="247"/>
        <v>1290.31</v>
      </c>
      <c r="CO77" s="32">
        <f t="shared" si="248"/>
        <v>1319.91</v>
      </c>
      <c r="CP77" s="32">
        <f t="shared" si="249"/>
        <v>726.14</v>
      </c>
      <c r="CQ77" s="32">
        <f t="shared" si="250"/>
        <v>848.8</v>
      </c>
      <c r="CR77" s="32">
        <f t="shared" si="251"/>
        <v>791.66</v>
      </c>
      <c r="CS77" s="32">
        <f t="shared" si="252"/>
        <v>510.35</v>
      </c>
      <c r="CT77" s="32">
        <f t="shared" si="253"/>
        <v>1096.1099999999999</v>
      </c>
      <c r="CU77" s="32">
        <f t="shared" si="254"/>
        <v>1076.6099999999999</v>
      </c>
      <c r="CV77" s="32">
        <f t="shared" si="255"/>
        <v>1630.39</v>
      </c>
      <c r="CW77" s="31">
        <f t="shared" si="256"/>
        <v>-756.06000000000051</v>
      </c>
      <c r="CX77" s="31">
        <f t="shared" si="257"/>
        <v>-743.30999999999938</v>
      </c>
      <c r="CY77" s="31">
        <f t="shared" si="258"/>
        <v>-888.89999999999918</v>
      </c>
      <c r="CZ77" s="31">
        <f t="shared" si="259"/>
        <v>-1290.3100000000004</v>
      </c>
      <c r="DA77" s="31">
        <f t="shared" si="260"/>
        <v>-1319.8999999999987</v>
      </c>
      <c r="DB77" s="31">
        <f t="shared" si="261"/>
        <v>-726.13000000000011</v>
      </c>
      <c r="DC77" s="31">
        <f t="shared" si="262"/>
        <v>-2801.06</v>
      </c>
      <c r="DD77" s="31">
        <f t="shared" si="263"/>
        <v>-2612.4899999999998</v>
      </c>
      <c r="DE77" s="31">
        <f t="shared" si="264"/>
        <v>-1684.1499999999996</v>
      </c>
      <c r="DF77" s="31">
        <f t="shared" si="265"/>
        <v>-4165.2099999999991</v>
      </c>
      <c r="DG77" s="31">
        <f t="shared" si="266"/>
        <v>-4091.1</v>
      </c>
      <c r="DH77" s="31">
        <f t="shared" si="267"/>
        <v>-6195.4600000000009</v>
      </c>
      <c r="DI77" s="32">
        <f t="shared" si="196"/>
        <v>-37.799999999999997</v>
      </c>
      <c r="DJ77" s="32">
        <f t="shared" si="197"/>
        <v>-37.17</v>
      </c>
      <c r="DK77" s="32">
        <f t="shared" si="198"/>
        <v>-44.45</v>
      </c>
      <c r="DL77" s="32">
        <f t="shared" si="199"/>
        <v>-64.52</v>
      </c>
      <c r="DM77" s="32">
        <f t="shared" si="200"/>
        <v>-65.989999999999995</v>
      </c>
      <c r="DN77" s="32">
        <f t="shared" si="201"/>
        <v>-36.31</v>
      </c>
      <c r="DO77" s="32">
        <f t="shared" si="202"/>
        <v>-140.05000000000001</v>
      </c>
      <c r="DP77" s="32">
        <f t="shared" si="203"/>
        <v>-130.62</v>
      </c>
      <c r="DQ77" s="32">
        <f t="shared" si="204"/>
        <v>-84.21</v>
      </c>
      <c r="DR77" s="32">
        <f t="shared" si="205"/>
        <v>-208.26</v>
      </c>
      <c r="DS77" s="32">
        <f t="shared" si="206"/>
        <v>-204.56</v>
      </c>
      <c r="DT77" s="32">
        <f t="shared" si="207"/>
        <v>-309.77</v>
      </c>
      <c r="DU77" s="31">
        <f t="shared" ca="1" si="208"/>
        <v>-223.69</v>
      </c>
      <c r="DV77" s="31">
        <f t="shared" ca="1" si="209"/>
        <v>-218.66</v>
      </c>
      <c r="DW77" s="31">
        <f t="shared" ca="1" si="210"/>
        <v>-260.12</v>
      </c>
      <c r="DX77" s="31">
        <f t="shared" ca="1" si="211"/>
        <v>-375.4</v>
      </c>
      <c r="DY77" s="31">
        <f t="shared" ca="1" si="212"/>
        <v>-381.84</v>
      </c>
      <c r="DZ77" s="31">
        <f t="shared" ca="1" si="213"/>
        <v>-208.83</v>
      </c>
      <c r="EA77" s="31">
        <f t="shared" ca="1" si="214"/>
        <v>-800.39</v>
      </c>
      <c r="EB77" s="31">
        <f t="shared" ca="1" si="215"/>
        <v>-740.96</v>
      </c>
      <c r="EC77" s="31">
        <f t="shared" ca="1" si="216"/>
        <v>-474.09</v>
      </c>
      <c r="ED77" s="31">
        <f t="shared" ca="1" si="217"/>
        <v>-1163.0899999999999</v>
      </c>
      <c r="EE77" s="31">
        <f t="shared" ca="1" si="218"/>
        <v>-1132.8399999999999</v>
      </c>
      <c r="EF77" s="31">
        <f t="shared" ca="1" si="219"/>
        <v>-1701.54</v>
      </c>
      <c r="EG77" s="32">
        <f t="shared" ca="1" si="220"/>
        <v>-1017.5500000000004</v>
      </c>
      <c r="EH77" s="32">
        <f t="shared" ca="1" si="221"/>
        <v>-999.1399999999993</v>
      </c>
      <c r="EI77" s="32">
        <f t="shared" ca="1" si="222"/>
        <v>-1193.4699999999993</v>
      </c>
      <c r="EJ77" s="32">
        <f t="shared" ca="1" si="223"/>
        <v>-1730.2300000000005</v>
      </c>
      <c r="EK77" s="32">
        <f t="shared" ca="1" si="224"/>
        <v>-1767.7299999999987</v>
      </c>
      <c r="EL77" s="32">
        <f t="shared" ca="1" si="225"/>
        <v>-971.2700000000001</v>
      </c>
      <c r="EM77" s="32">
        <f t="shared" ca="1" si="226"/>
        <v>-3741.5</v>
      </c>
      <c r="EN77" s="32">
        <f t="shared" ca="1" si="227"/>
        <v>-3484.0699999999997</v>
      </c>
      <c r="EO77" s="32">
        <f t="shared" ca="1" si="228"/>
        <v>-2242.4499999999998</v>
      </c>
      <c r="EP77" s="32">
        <f t="shared" ca="1" si="229"/>
        <v>-5536.5599999999995</v>
      </c>
      <c r="EQ77" s="32">
        <f t="shared" ca="1" si="230"/>
        <v>-5428.5</v>
      </c>
      <c r="ER77" s="32">
        <f t="shared" ca="1" si="231"/>
        <v>-8206.77</v>
      </c>
    </row>
    <row r="78" spans="1:148" x14ac:dyDescent="0.25">
      <c r="A78" t="s">
        <v>459</v>
      </c>
      <c r="B78" s="1" t="s">
        <v>90</v>
      </c>
      <c r="C78" t="s">
        <v>299</v>
      </c>
      <c r="D78" t="s">
        <v>300</v>
      </c>
      <c r="E78" s="51">
        <v>2536</v>
      </c>
      <c r="F78" s="51">
        <v>1178</v>
      </c>
      <c r="G78" s="51">
        <v>1116</v>
      </c>
      <c r="I78" s="51">
        <v>36</v>
      </c>
      <c r="J78" s="51">
        <v>3481</v>
      </c>
      <c r="L78" s="51">
        <v>931</v>
      </c>
      <c r="M78" s="51">
        <v>104</v>
      </c>
      <c r="N78" s="51">
        <v>8902</v>
      </c>
      <c r="O78" s="51">
        <v>1627</v>
      </c>
      <c r="P78" s="51">
        <v>1727</v>
      </c>
      <c r="Q78" s="32">
        <v>110971.05</v>
      </c>
      <c r="R78" s="32">
        <v>44153.82</v>
      </c>
      <c r="S78" s="32">
        <v>38621.120000000003</v>
      </c>
      <c r="T78" s="32"/>
      <c r="U78" s="32">
        <v>817.92</v>
      </c>
      <c r="V78" s="32">
        <v>105862.21</v>
      </c>
      <c r="W78" s="32"/>
      <c r="X78" s="32">
        <v>23966.080000000002</v>
      </c>
      <c r="Y78" s="32">
        <v>2664.24</v>
      </c>
      <c r="Z78" s="32">
        <v>237299.7</v>
      </c>
      <c r="AA78" s="32">
        <v>39008.980000000003</v>
      </c>
      <c r="AB78" s="32">
        <v>47607.3</v>
      </c>
      <c r="AC78" s="2">
        <v>4.28</v>
      </c>
      <c r="AD78" s="2">
        <v>4.28</v>
      </c>
      <c r="AE78" s="2">
        <v>4.28</v>
      </c>
      <c r="AG78" s="2">
        <v>4.28</v>
      </c>
      <c r="AH78" s="2">
        <v>4.28</v>
      </c>
      <c r="AJ78" s="2">
        <v>4.28</v>
      </c>
      <c r="AK78" s="2">
        <v>4.28</v>
      </c>
      <c r="AL78" s="2">
        <v>4.28</v>
      </c>
      <c r="AM78" s="2">
        <v>4.28</v>
      </c>
      <c r="AN78" s="2">
        <v>4.28</v>
      </c>
      <c r="AO78" s="33">
        <v>4749.5600000000004</v>
      </c>
      <c r="AP78" s="33">
        <v>1889.78</v>
      </c>
      <c r="AQ78" s="33">
        <v>1652.98</v>
      </c>
      <c r="AR78" s="33"/>
      <c r="AS78" s="33">
        <v>35.01</v>
      </c>
      <c r="AT78" s="33">
        <v>4530.8999999999996</v>
      </c>
      <c r="AU78" s="33"/>
      <c r="AV78" s="33">
        <v>1025.75</v>
      </c>
      <c r="AW78" s="33">
        <v>114.03</v>
      </c>
      <c r="AX78" s="33">
        <v>10156.43</v>
      </c>
      <c r="AY78" s="33">
        <v>1669.58</v>
      </c>
      <c r="AZ78" s="33">
        <v>2037.59</v>
      </c>
      <c r="BA78" s="31">
        <f t="shared" si="232"/>
        <v>-166.46</v>
      </c>
      <c r="BB78" s="31">
        <f t="shared" si="233"/>
        <v>-66.23</v>
      </c>
      <c r="BC78" s="31">
        <f t="shared" si="234"/>
        <v>-57.93</v>
      </c>
      <c r="BD78" s="31">
        <f t="shared" si="235"/>
        <v>0</v>
      </c>
      <c r="BE78" s="31">
        <f t="shared" si="236"/>
        <v>-0.65</v>
      </c>
      <c r="BF78" s="31">
        <f t="shared" si="237"/>
        <v>-84.69</v>
      </c>
      <c r="BG78" s="31">
        <f t="shared" si="238"/>
        <v>0</v>
      </c>
      <c r="BH78" s="31">
        <f t="shared" si="239"/>
        <v>91.07</v>
      </c>
      <c r="BI78" s="31">
        <f t="shared" si="240"/>
        <v>10.119999999999999</v>
      </c>
      <c r="BJ78" s="31">
        <f t="shared" si="241"/>
        <v>1139.04</v>
      </c>
      <c r="BK78" s="31">
        <f t="shared" si="242"/>
        <v>187.24</v>
      </c>
      <c r="BL78" s="31">
        <f t="shared" si="243"/>
        <v>228.52</v>
      </c>
      <c r="BM78" s="6">
        <v>4.3E-3</v>
      </c>
      <c r="BN78" s="6">
        <v>4.3E-3</v>
      </c>
      <c r="BO78" s="6">
        <v>4.3E-3</v>
      </c>
      <c r="BP78" s="6">
        <v>4.3E-3</v>
      </c>
      <c r="BQ78" s="6">
        <v>4.3E-3</v>
      </c>
      <c r="BR78" s="6">
        <v>4.3E-3</v>
      </c>
      <c r="BS78" s="6">
        <v>4.3E-3</v>
      </c>
      <c r="BT78" s="6">
        <v>4.3E-3</v>
      </c>
      <c r="BU78" s="6">
        <v>4.3E-3</v>
      </c>
      <c r="BV78" s="6">
        <v>4.3E-3</v>
      </c>
      <c r="BW78" s="6">
        <v>4.3E-3</v>
      </c>
      <c r="BX78" s="6">
        <v>4.3E-3</v>
      </c>
      <c r="BY78" s="31">
        <v>477.18</v>
      </c>
      <c r="BZ78" s="31">
        <v>189.86</v>
      </c>
      <c r="CA78" s="31">
        <v>166.07</v>
      </c>
      <c r="CB78" s="31">
        <v>0</v>
      </c>
      <c r="CC78" s="31">
        <v>3.52</v>
      </c>
      <c r="CD78" s="31">
        <v>455.21</v>
      </c>
      <c r="CE78" s="31">
        <v>0</v>
      </c>
      <c r="CF78" s="31">
        <v>103.05</v>
      </c>
      <c r="CG78" s="31">
        <v>11.46</v>
      </c>
      <c r="CH78" s="31">
        <v>1020.39</v>
      </c>
      <c r="CI78" s="31">
        <v>167.74</v>
      </c>
      <c r="CJ78" s="31">
        <v>204.71</v>
      </c>
      <c r="CK78" s="32">
        <f t="shared" si="244"/>
        <v>221.94</v>
      </c>
      <c r="CL78" s="32">
        <f t="shared" si="245"/>
        <v>88.31</v>
      </c>
      <c r="CM78" s="32">
        <f t="shared" si="246"/>
        <v>77.239999999999995</v>
      </c>
      <c r="CN78" s="32">
        <f t="shared" si="247"/>
        <v>0</v>
      </c>
      <c r="CO78" s="32">
        <f t="shared" si="248"/>
        <v>1.64</v>
      </c>
      <c r="CP78" s="32">
        <f t="shared" si="249"/>
        <v>211.72</v>
      </c>
      <c r="CQ78" s="32">
        <f t="shared" si="250"/>
        <v>0</v>
      </c>
      <c r="CR78" s="32">
        <f t="shared" si="251"/>
        <v>47.93</v>
      </c>
      <c r="CS78" s="32">
        <f t="shared" si="252"/>
        <v>5.33</v>
      </c>
      <c r="CT78" s="32">
        <f t="shared" si="253"/>
        <v>474.6</v>
      </c>
      <c r="CU78" s="32">
        <f t="shared" si="254"/>
        <v>78.02</v>
      </c>
      <c r="CV78" s="32">
        <f t="shared" si="255"/>
        <v>95.21</v>
      </c>
      <c r="CW78" s="31">
        <f t="shared" si="256"/>
        <v>-3883.9800000000005</v>
      </c>
      <c r="CX78" s="31">
        <f t="shared" si="257"/>
        <v>-1545.3799999999999</v>
      </c>
      <c r="CY78" s="31">
        <f t="shared" si="258"/>
        <v>-1351.74</v>
      </c>
      <c r="CZ78" s="31">
        <f t="shared" si="259"/>
        <v>0</v>
      </c>
      <c r="DA78" s="31">
        <f t="shared" si="260"/>
        <v>-29.2</v>
      </c>
      <c r="DB78" s="31">
        <f t="shared" si="261"/>
        <v>-3779.2799999999997</v>
      </c>
      <c r="DC78" s="31">
        <f t="shared" si="262"/>
        <v>0</v>
      </c>
      <c r="DD78" s="31">
        <f t="shared" si="263"/>
        <v>-965.83999999999992</v>
      </c>
      <c r="DE78" s="31">
        <f t="shared" si="264"/>
        <v>-107.36000000000001</v>
      </c>
      <c r="DF78" s="31">
        <f t="shared" si="265"/>
        <v>-9800.48</v>
      </c>
      <c r="DG78" s="31">
        <f t="shared" si="266"/>
        <v>-1611.06</v>
      </c>
      <c r="DH78" s="31">
        <f t="shared" si="267"/>
        <v>-1966.1899999999998</v>
      </c>
      <c r="DI78" s="32">
        <f t="shared" si="196"/>
        <v>-194.2</v>
      </c>
      <c r="DJ78" s="32">
        <f t="shared" si="197"/>
        <v>-77.27</v>
      </c>
      <c r="DK78" s="32">
        <f t="shared" si="198"/>
        <v>-67.59</v>
      </c>
      <c r="DL78" s="32">
        <f t="shared" si="199"/>
        <v>0</v>
      </c>
      <c r="DM78" s="32">
        <f t="shared" si="200"/>
        <v>-1.46</v>
      </c>
      <c r="DN78" s="32">
        <f t="shared" si="201"/>
        <v>-188.96</v>
      </c>
      <c r="DO78" s="32">
        <f t="shared" si="202"/>
        <v>0</v>
      </c>
      <c r="DP78" s="32">
        <f t="shared" si="203"/>
        <v>-48.29</v>
      </c>
      <c r="DQ78" s="32">
        <f t="shared" si="204"/>
        <v>-5.37</v>
      </c>
      <c r="DR78" s="32">
        <f t="shared" si="205"/>
        <v>-490.02</v>
      </c>
      <c r="DS78" s="32">
        <f t="shared" si="206"/>
        <v>-80.55</v>
      </c>
      <c r="DT78" s="32">
        <f t="shared" si="207"/>
        <v>-98.31</v>
      </c>
      <c r="DU78" s="31">
        <f t="shared" ca="1" si="208"/>
        <v>-1149.1500000000001</v>
      </c>
      <c r="DV78" s="31">
        <f t="shared" ca="1" si="209"/>
        <v>-454.6</v>
      </c>
      <c r="DW78" s="31">
        <f t="shared" ca="1" si="210"/>
        <v>-395.57</v>
      </c>
      <c r="DX78" s="31">
        <f t="shared" ca="1" si="211"/>
        <v>0</v>
      </c>
      <c r="DY78" s="31">
        <f t="shared" ca="1" si="212"/>
        <v>-8.4499999999999993</v>
      </c>
      <c r="DZ78" s="31">
        <f t="shared" ca="1" si="213"/>
        <v>-1086.9000000000001</v>
      </c>
      <c r="EA78" s="31">
        <f t="shared" ca="1" si="214"/>
        <v>0</v>
      </c>
      <c r="EB78" s="31">
        <f t="shared" ca="1" si="215"/>
        <v>-273.93</v>
      </c>
      <c r="EC78" s="31">
        <f t="shared" ca="1" si="216"/>
        <v>-30.22</v>
      </c>
      <c r="ED78" s="31">
        <f t="shared" ca="1" si="217"/>
        <v>-2736.67</v>
      </c>
      <c r="EE78" s="31">
        <f t="shared" ca="1" si="218"/>
        <v>-446.11</v>
      </c>
      <c r="EF78" s="31">
        <f t="shared" ca="1" si="219"/>
        <v>-540</v>
      </c>
      <c r="EG78" s="32">
        <f t="shared" ca="1" si="220"/>
        <v>-5227.33</v>
      </c>
      <c r="EH78" s="32">
        <f t="shared" ca="1" si="221"/>
        <v>-2077.25</v>
      </c>
      <c r="EI78" s="32">
        <f t="shared" ca="1" si="222"/>
        <v>-1814.8999999999999</v>
      </c>
      <c r="EJ78" s="32">
        <f t="shared" ca="1" si="223"/>
        <v>0</v>
      </c>
      <c r="EK78" s="32">
        <f t="shared" ca="1" si="224"/>
        <v>-39.11</v>
      </c>
      <c r="EL78" s="32">
        <f t="shared" ca="1" si="225"/>
        <v>-5055.1399999999994</v>
      </c>
      <c r="EM78" s="32">
        <f t="shared" ca="1" si="226"/>
        <v>0</v>
      </c>
      <c r="EN78" s="32">
        <f t="shared" ca="1" si="227"/>
        <v>-1288.06</v>
      </c>
      <c r="EO78" s="32">
        <f t="shared" ca="1" si="228"/>
        <v>-142.95000000000002</v>
      </c>
      <c r="EP78" s="32">
        <f t="shared" ca="1" si="229"/>
        <v>-13027.17</v>
      </c>
      <c r="EQ78" s="32">
        <f t="shared" ca="1" si="230"/>
        <v>-2137.7199999999998</v>
      </c>
      <c r="ER78" s="32">
        <f t="shared" ca="1" si="231"/>
        <v>-2604.5</v>
      </c>
    </row>
    <row r="79" spans="1:148" x14ac:dyDescent="0.25">
      <c r="A79" t="s">
        <v>460</v>
      </c>
      <c r="B79" s="1" t="s">
        <v>91</v>
      </c>
      <c r="C79" t="s">
        <v>91</v>
      </c>
      <c r="D79" t="s">
        <v>250</v>
      </c>
      <c r="E79" s="51">
        <v>60162.167399999998</v>
      </c>
      <c r="F79" s="51">
        <v>50240.092799999999</v>
      </c>
      <c r="G79" s="51">
        <v>53014.209000000003</v>
      </c>
      <c r="H79" s="51">
        <v>51663.404999999999</v>
      </c>
      <c r="I79" s="51">
        <v>49779.38</v>
      </c>
      <c r="J79" s="51">
        <v>48476.486799999999</v>
      </c>
      <c r="K79" s="51">
        <v>47893.68</v>
      </c>
      <c r="L79" s="51">
        <v>48965.093999999997</v>
      </c>
      <c r="M79" s="51">
        <v>11782.62</v>
      </c>
      <c r="N79" s="51">
        <v>51417.21</v>
      </c>
      <c r="O79" s="51">
        <v>56500.734799999998</v>
      </c>
      <c r="P79" s="51">
        <v>55317.48</v>
      </c>
      <c r="Q79" s="32">
        <v>2621634.64</v>
      </c>
      <c r="R79" s="32">
        <v>2186947.63</v>
      </c>
      <c r="S79" s="32">
        <v>1819284.9</v>
      </c>
      <c r="T79" s="32">
        <v>2538490.1800000002</v>
      </c>
      <c r="U79" s="32">
        <v>6470942.2400000002</v>
      </c>
      <c r="V79" s="32">
        <v>2732105.55</v>
      </c>
      <c r="W79" s="32">
        <v>1749106.07</v>
      </c>
      <c r="X79" s="32">
        <v>1878400.09</v>
      </c>
      <c r="Y79" s="32">
        <v>298806.28000000003</v>
      </c>
      <c r="Z79" s="32">
        <v>1560211.27</v>
      </c>
      <c r="AA79" s="32">
        <v>2788004.22</v>
      </c>
      <c r="AB79" s="32">
        <v>2905250.75</v>
      </c>
      <c r="AC79" s="2">
        <v>5.33</v>
      </c>
      <c r="AD79" s="2">
        <v>5.33</v>
      </c>
      <c r="AE79" s="2">
        <v>5.33</v>
      </c>
      <c r="AF79" s="2">
        <v>5.33</v>
      </c>
      <c r="AG79" s="2">
        <v>5.33</v>
      </c>
      <c r="AH79" s="2">
        <v>5.33</v>
      </c>
      <c r="AI79" s="2">
        <v>5.33</v>
      </c>
      <c r="AJ79" s="2">
        <v>5.33</v>
      </c>
      <c r="AK79" s="2">
        <v>5.33</v>
      </c>
      <c r="AL79" s="2">
        <v>5.33</v>
      </c>
      <c r="AM79" s="2">
        <v>5.33</v>
      </c>
      <c r="AN79" s="2">
        <v>5.33</v>
      </c>
      <c r="AO79" s="33">
        <v>139733.13</v>
      </c>
      <c r="AP79" s="33">
        <v>116564.31</v>
      </c>
      <c r="AQ79" s="33">
        <v>96967.89</v>
      </c>
      <c r="AR79" s="33">
        <v>135301.53</v>
      </c>
      <c r="AS79" s="33">
        <v>344901.22</v>
      </c>
      <c r="AT79" s="33">
        <v>145621.23000000001</v>
      </c>
      <c r="AU79" s="33">
        <v>93227.35</v>
      </c>
      <c r="AV79" s="33">
        <v>100118.72</v>
      </c>
      <c r="AW79" s="33">
        <v>15926.37</v>
      </c>
      <c r="AX79" s="33">
        <v>83159.259999999995</v>
      </c>
      <c r="AY79" s="33">
        <v>148600.62</v>
      </c>
      <c r="AZ79" s="33">
        <v>154849.87</v>
      </c>
      <c r="BA79" s="31">
        <f t="shared" si="232"/>
        <v>-3932.45</v>
      </c>
      <c r="BB79" s="31">
        <f t="shared" si="233"/>
        <v>-3280.42</v>
      </c>
      <c r="BC79" s="31">
        <f t="shared" si="234"/>
        <v>-2728.93</v>
      </c>
      <c r="BD79" s="31">
        <f t="shared" si="235"/>
        <v>-2030.79</v>
      </c>
      <c r="BE79" s="31">
        <f t="shared" si="236"/>
        <v>-5176.75</v>
      </c>
      <c r="BF79" s="31">
        <f t="shared" si="237"/>
        <v>-2185.6799999999998</v>
      </c>
      <c r="BG79" s="31">
        <f t="shared" si="238"/>
        <v>6646.6</v>
      </c>
      <c r="BH79" s="31">
        <f t="shared" si="239"/>
        <v>7137.92</v>
      </c>
      <c r="BI79" s="31">
        <f t="shared" si="240"/>
        <v>1135.46</v>
      </c>
      <c r="BJ79" s="31">
        <f t="shared" si="241"/>
        <v>7489.01</v>
      </c>
      <c r="BK79" s="31">
        <f t="shared" si="242"/>
        <v>13382.42</v>
      </c>
      <c r="BL79" s="31">
        <f t="shared" si="243"/>
        <v>13945.2</v>
      </c>
      <c r="BM79" s="6">
        <v>7.0599999999999996E-2</v>
      </c>
      <c r="BN79" s="6">
        <v>7.0599999999999996E-2</v>
      </c>
      <c r="BO79" s="6">
        <v>7.0599999999999996E-2</v>
      </c>
      <c r="BP79" s="6">
        <v>7.0599999999999996E-2</v>
      </c>
      <c r="BQ79" s="6">
        <v>7.0599999999999996E-2</v>
      </c>
      <c r="BR79" s="6">
        <v>7.0599999999999996E-2</v>
      </c>
      <c r="BS79" s="6">
        <v>7.0599999999999996E-2</v>
      </c>
      <c r="BT79" s="6">
        <v>7.0599999999999996E-2</v>
      </c>
      <c r="BU79" s="6">
        <v>7.0599999999999996E-2</v>
      </c>
      <c r="BV79" s="6">
        <v>7.0599999999999996E-2</v>
      </c>
      <c r="BW79" s="6">
        <v>7.0599999999999996E-2</v>
      </c>
      <c r="BX79" s="6">
        <v>7.0599999999999996E-2</v>
      </c>
      <c r="BY79" s="31">
        <v>185087.41</v>
      </c>
      <c r="BZ79" s="31">
        <v>154398.5</v>
      </c>
      <c r="CA79" s="31">
        <v>128441.51</v>
      </c>
      <c r="CB79" s="31">
        <v>179217.41</v>
      </c>
      <c r="CC79" s="31">
        <v>456848.52</v>
      </c>
      <c r="CD79" s="31">
        <v>192886.65</v>
      </c>
      <c r="CE79" s="31">
        <v>123486.89</v>
      </c>
      <c r="CF79" s="31">
        <v>132615.04999999999</v>
      </c>
      <c r="CG79" s="31">
        <v>21095.72</v>
      </c>
      <c r="CH79" s="31">
        <v>110150.92</v>
      </c>
      <c r="CI79" s="31">
        <v>196833.1</v>
      </c>
      <c r="CJ79" s="31">
        <v>205110.7</v>
      </c>
      <c r="CK79" s="32">
        <f t="shared" si="244"/>
        <v>5243.27</v>
      </c>
      <c r="CL79" s="32">
        <f t="shared" si="245"/>
        <v>4373.8999999999996</v>
      </c>
      <c r="CM79" s="32">
        <f t="shared" si="246"/>
        <v>3638.57</v>
      </c>
      <c r="CN79" s="32">
        <f t="shared" si="247"/>
        <v>5076.9799999999996</v>
      </c>
      <c r="CO79" s="32">
        <f t="shared" si="248"/>
        <v>12941.88</v>
      </c>
      <c r="CP79" s="32">
        <f t="shared" si="249"/>
        <v>5464.21</v>
      </c>
      <c r="CQ79" s="32">
        <f t="shared" si="250"/>
        <v>3498.21</v>
      </c>
      <c r="CR79" s="32">
        <f t="shared" si="251"/>
        <v>3756.8</v>
      </c>
      <c r="CS79" s="32">
        <f t="shared" si="252"/>
        <v>597.61</v>
      </c>
      <c r="CT79" s="32">
        <f t="shared" si="253"/>
        <v>3120.42</v>
      </c>
      <c r="CU79" s="32">
        <f t="shared" si="254"/>
        <v>5576.01</v>
      </c>
      <c r="CV79" s="32">
        <f t="shared" si="255"/>
        <v>5810.5</v>
      </c>
      <c r="CW79" s="31">
        <f t="shared" si="256"/>
        <v>54529.999999999985</v>
      </c>
      <c r="CX79" s="31">
        <f t="shared" si="257"/>
        <v>45488.509999999995</v>
      </c>
      <c r="CY79" s="31">
        <f t="shared" si="258"/>
        <v>37841.119999999988</v>
      </c>
      <c r="CZ79" s="31">
        <f t="shared" si="259"/>
        <v>51023.650000000016</v>
      </c>
      <c r="DA79" s="31">
        <f t="shared" si="260"/>
        <v>130065.93000000005</v>
      </c>
      <c r="DB79" s="31">
        <f t="shared" si="261"/>
        <v>54915.309999999976</v>
      </c>
      <c r="DC79" s="31">
        <f t="shared" si="262"/>
        <v>27111.15</v>
      </c>
      <c r="DD79" s="31">
        <f t="shared" si="263"/>
        <v>29115.209999999977</v>
      </c>
      <c r="DE79" s="31">
        <f t="shared" si="264"/>
        <v>4631.5000000000009</v>
      </c>
      <c r="DF79" s="31">
        <f t="shared" si="265"/>
        <v>22623.07</v>
      </c>
      <c r="DG79" s="31">
        <f t="shared" si="266"/>
        <v>40426.070000000022</v>
      </c>
      <c r="DH79" s="31">
        <f t="shared" si="267"/>
        <v>42126.130000000019</v>
      </c>
      <c r="DI79" s="32">
        <f t="shared" si="196"/>
        <v>2726.5</v>
      </c>
      <c r="DJ79" s="32">
        <f t="shared" si="197"/>
        <v>2274.4299999999998</v>
      </c>
      <c r="DK79" s="32">
        <f t="shared" si="198"/>
        <v>1892.06</v>
      </c>
      <c r="DL79" s="32">
        <f t="shared" si="199"/>
        <v>2551.1799999999998</v>
      </c>
      <c r="DM79" s="32">
        <f t="shared" si="200"/>
        <v>6503.3</v>
      </c>
      <c r="DN79" s="32">
        <f t="shared" si="201"/>
        <v>2745.77</v>
      </c>
      <c r="DO79" s="32">
        <f t="shared" si="202"/>
        <v>1355.56</v>
      </c>
      <c r="DP79" s="32">
        <f t="shared" si="203"/>
        <v>1455.76</v>
      </c>
      <c r="DQ79" s="32">
        <f t="shared" si="204"/>
        <v>231.58</v>
      </c>
      <c r="DR79" s="32">
        <f t="shared" si="205"/>
        <v>1131.1500000000001</v>
      </c>
      <c r="DS79" s="32">
        <f t="shared" si="206"/>
        <v>2021.3</v>
      </c>
      <c r="DT79" s="32">
        <f t="shared" si="207"/>
        <v>2106.31</v>
      </c>
      <c r="DU79" s="31">
        <f t="shared" ca="1" si="208"/>
        <v>16133.73</v>
      </c>
      <c r="DV79" s="31">
        <f t="shared" ca="1" si="209"/>
        <v>13381.36</v>
      </c>
      <c r="DW79" s="31">
        <f t="shared" ca="1" si="210"/>
        <v>11073.67</v>
      </c>
      <c r="DX79" s="31">
        <f t="shared" ca="1" si="211"/>
        <v>14844.68</v>
      </c>
      <c r="DY79" s="31">
        <f t="shared" ca="1" si="212"/>
        <v>37627.22</v>
      </c>
      <c r="DZ79" s="31">
        <f t="shared" ca="1" si="213"/>
        <v>15793.36</v>
      </c>
      <c r="EA79" s="31">
        <f t="shared" ca="1" si="214"/>
        <v>7746.89</v>
      </c>
      <c r="EB79" s="31">
        <f t="shared" ca="1" si="215"/>
        <v>8257.7199999999993</v>
      </c>
      <c r="EC79" s="31">
        <f t="shared" ca="1" si="216"/>
        <v>1303.76</v>
      </c>
      <c r="ED79" s="31">
        <f t="shared" ca="1" si="217"/>
        <v>6317.24</v>
      </c>
      <c r="EE79" s="31">
        <f t="shared" ca="1" si="218"/>
        <v>11194.1</v>
      </c>
      <c r="EF79" s="31">
        <f t="shared" ca="1" si="219"/>
        <v>11569.64</v>
      </c>
      <c r="EG79" s="32">
        <f t="shared" ca="1" si="220"/>
        <v>73390.229999999981</v>
      </c>
      <c r="EH79" s="32">
        <f t="shared" ca="1" si="221"/>
        <v>61144.299999999996</v>
      </c>
      <c r="EI79" s="32">
        <f t="shared" ca="1" si="222"/>
        <v>50806.849999999984</v>
      </c>
      <c r="EJ79" s="32">
        <f t="shared" ca="1" si="223"/>
        <v>68419.510000000009</v>
      </c>
      <c r="EK79" s="32">
        <f t="shared" ca="1" si="224"/>
        <v>174196.45000000004</v>
      </c>
      <c r="EL79" s="32">
        <f t="shared" ca="1" si="225"/>
        <v>73454.439999999973</v>
      </c>
      <c r="EM79" s="32">
        <f t="shared" ca="1" si="226"/>
        <v>36213.600000000006</v>
      </c>
      <c r="EN79" s="32">
        <f t="shared" ca="1" si="227"/>
        <v>38828.689999999973</v>
      </c>
      <c r="EO79" s="32">
        <f t="shared" ca="1" si="228"/>
        <v>6166.8400000000011</v>
      </c>
      <c r="EP79" s="32">
        <f t="shared" ca="1" si="229"/>
        <v>30071.46</v>
      </c>
      <c r="EQ79" s="32">
        <f t="shared" ca="1" si="230"/>
        <v>53641.470000000023</v>
      </c>
      <c r="ER79" s="32">
        <f t="shared" ca="1" si="231"/>
        <v>55802.080000000016</v>
      </c>
    </row>
    <row r="80" spans="1:148" x14ac:dyDescent="0.25">
      <c r="A80" t="s">
        <v>461</v>
      </c>
      <c r="B80" s="1" t="s">
        <v>111</v>
      </c>
      <c r="C80" t="s">
        <v>111</v>
      </c>
      <c r="D80" t="s">
        <v>251</v>
      </c>
      <c r="E80" s="51">
        <v>56535.0772</v>
      </c>
      <c r="F80" s="51">
        <v>49751.891600000003</v>
      </c>
      <c r="G80" s="51">
        <v>54440.776299999998</v>
      </c>
      <c r="H80" s="51">
        <v>21123.242999999999</v>
      </c>
      <c r="I80" s="51">
        <v>56365.9182</v>
      </c>
      <c r="J80" s="51">
        <v>38284.215600000003</v>
      </c>
      <c r="K80" s="51">
        <v>38629.972300000001</v>
      </c>
      <c r="L80" s="51">
        <v>42272.302499999998</v>
      </c>
      <c r="M80" s="51">
        <v>30580.535500000002</v>
      </c>
      <c r="N80" s="51">
        <v>36491.122499999998</v>
      </c>
      <c r="O80" s="51">
        <v>36332.924200000001</v>
      </c>
      <c r="P80" s="51">
        <v>34662.1224</v>
      </c>
      <c r="Q80" s="32">
        <v>2604802.37</v>
      </c>
      <c r="R80" s="32">
        <v>2281080.5299999998</v>
      </c>
      <c r="S80" s="32">
        <v>1925298.01</v>
      </c>
      <c r="T80" s="32">
        <v>1257984.8999999999</v>
      </c>
      <c r="U80" s="32">
        <v>8612702.0199999996</v>
      </c>
      <c r="V80" s="32">
        <v>2771631.53</v>
      </c>
      <c r="W80" s="32">
        <v>1805287.54</v>
      </c>
      <c r="X80" s="32">
        <v>1731514.01</v>
      </c>
      <c r="Y80" s="32">
        <v>925048.71</v>
      </c>
      <c r="Z80" s="32">
        <v>1181883.6499999999</v>
      </c>
      <c r="AA80" s="32">
        <v>2208319.89</v>
      </c>
      <c r="AB80" s="32">
        <v>2605634.7799999998</v>
      </c>
      <c r="AC80" s="2">
        <v>6.44</v>
      </c>
      <c r="AD80" s="2">
        <v>6.44</v>
      </c>
      <c r="AE80" s="2">
        <v>6.44</v>
      </c>
      <c r="AF80" s="2">
        <v>6.44</v>
      </c>
      <c r="AG80" s="2">
        <v>6.44</v>
      </c>
      <c r="AH80" s="2">
        <v>6.44</v>
      </c>
      <c r="AI80" s="2">
        <v>6.44</v>
      </c>
      <c r="AJ80" s="2">
        <v>6.44</v>
      </c>
      <c r="AK80" s="2">
        <v>6.44</v>
      </c>
      <c r="AL80" s="2">
        <v>6.44</v>
      </c>
      <c r="AM80" s="2">
        <v>6.44</v>
      </c>
      <c r="AN80" s="2">
        <v>6.44</v>
      </c>
      <c r="AO80" s="33">
        <v>167749.26999999999</v>
      </c>
      <c r="AP80" s="33">
        <v>146901.59</v>
      </c>
      <c r="AQ80" s="33">
        <v>123989.19</v>
      </c>
      <c r="AR80" s="33">
        <v>81014.23</v>
      </c>
      <c r="AS80" s="33">
        <v>554658.01</v>
      </c>
      <c r="AT80" s="33">
        <v>178493.07</v>
      </c>
      <c r="AU80" s="33">
        <v>116260.52</v>
      </c>
      <c r="AV80" s="33">
        <v>111509.5</v>
      </c>
      <c r="AW80" s="33">
        <v>59573.14</v>
      </c>
      <c r="AX80" s="33">
        <v>76113.31</v>
      </c>
      <c r="AY80" s="33">
        <v>142215.79999999999</v>
      </c>
      <c r="AZ80" s="33">
        <v>167802.88</v>
      </c>
      <c r="BA80" s="31">
        <f t="shared" si="232"/>
        <v>-3907.2</v>
      </c>
      <c r="BB80" s="31">
        <f t="shared" si="233"/>
        <v>-3421.62</v>
      </c>
      <c r="BC80" s="31">
        <f t="shared" si="234"/>
        <v>-2887.95</v>
      </c>
      <c r="BD80" s="31">
        <f t="shared" si="235"/>
        <v>-1006.39</v>
      </c>
      <c r="BE80" s="31">
        <f t="shared" si="236"/>
        <v>-6890.16</v>
      </c>
      <c r="BF80" s="31">
        <f t="shared" si="237"/>
        <v>-2217.31</v>
      </c>
      <c r="BG80" s="31">
        <f t="shared" si="238"/>
        <v>6860.09</v>
      </c>
      <c r="BH80" s="31">
        <f t="shared" si="239"/>
        <v>6579.75</v>
      </c>
      <c r="BI80" s="31">
        <f t="shared" si="240"/>
        <v>3515.19</v>
      </c>
      <c r="BJ80" s="31">
        <f t="shared" si="241"/>
        <v>5673.04</v>
      </c>
      <c r="BK80" s="31">
        <f t="shared" si="242"/>
        <v>10599.94</v>
      </c>
      <c r="BL80" s="31">
        <f t="shared" si="243"/>
        <v>12507.05</v>
      </c>
      <c r="BM80" s="6">
        <v>8.1199999999999994E-2</v>
      </c>
      <c r="BN80" s="6">
        <v>8.1199999999999994E-2</v>
      </c>
      <c r="BO80" s="6">
        <v>8.1199999999999994E-2</v>
      </c>
      <c r="BP80" s="6">
        <v>8.1199999999999994E-2</v>
      </c>
      <c r="BQ80" s="6">
        <v>8.1199999999999994E-2</v>
      </c>
      <c r="BR80" s="6">
        <v>8.1199999999999994E-2</v>
      </c>
      <c r="BS80" s="6">
        <v>8.1199999999999994E-2</v>
      </c>
      <c r="BT80" s="6">
        <v>8.1199999999999994E-2</v>
      </c>
      <c r="BU80" s="6">
        <v>8.1199999999999994E-2</v>
      </c>
      <c r="BV80" s="6">
        <v>8.1199999999999994E-2</v>
      </c>
      <c r="BW80" s="6">
        <v>8.1199999999999994E-2</v>
      </c>
      <c r="BX80" s="6">
        <v>8.1199999999999994E-2</v>
      </c>
      <c r="BY80" s="31">
        <v>211509.95</v>
      </c>
      <c r="BZ80" s="31">
        <v>185223.74</v>
      </c>
      <c r="CA80" s="31">
        <v>156334.20000000001</v>
      </c>
      <c r="CB80" s="31">
        <v>102148.37</v>
      </c>
      <c r="CC80" s="31">
        <v>699351.4</v>
      </c>
      <c r="CD80" s="31">
        <v>225056.48</v>
      </c>
      <c r="CE80" s="31">
        <v>146589.35</v>
      </c>
      <c r="CF80" s="31">
        <v>140598.94</v>
      </c>
      <c r="CG80" s="31">
        <v>75113.960000000006</v>
      </c>
      <c r="CH80" s="31">
        <v>95968.95</v>
      </c>
      <c r="CI80" s="31">
        <v>179315.58</v>
      </c>
      <c r="CJ80" s="31">
        <v>211577.54</v>
      </c>
      <c r="CK80" s="32">
        <f t="shared" si="244"/>
        <v>5209.6000000000004</v>
      </c>
      <c r="CL80" s="32">
        <f t="shared" si="245"/>
        <v>4562.16</v>
      </c>
      <c r="CM80" s="32">
        <f t="shared" si="246"/>
        <v>3850.6</v>
      </c>
      <c r="CN80" s="32">
        <f t="shared" si="247"/>
        <v>2515.9699999999998</v>
      </c>
      <c r="CO80" s="32">
        <f t="shared" si="248"/>
        <v>17225.400000000001</v>
      </c>
      <c r="CP80" s="32">
        <f t="shared" si="249"/>
        <v>5543.26</v>
      </c>
      <c r="CQ80" s="32">
        <f t="shared" si="250"/>
        <v>3610.58</v>
      </c>
      <c r="CR80" s="32">
        <f t="shared" si="251"/>
        <v>3463.03</v>
      </c>
      <c r="CS80" s="32">
        <f t="shared" si="252"/>
        <v>1850.1</v>
      </c>
      <c r="CT80" s="32">
        <f t="shared" si="253"/>
        <v>2363.77</v>
      </c>
      <c r="CU80" s="32">
        <f t="shared" si="254"/>
        <v>4416.6400000000003</v>
      </c>
      <c r="CV80" s="32">
        <f t="shared" si="255"/>
        <v>5211.2700000000004</v>
      </c>
      <c r="CW80" s="31">
        <f t="shared" si="256"/>
        <v>52877.480000000025</v>
      </c>
      <c r="CX80" s="31">
        <f t="shared" si="257"/>
        <v>46305.93</v>
      </c>
      <c r="CY80" s="31">
        <f t="shared" si="258"/>
        <v>39083.560000000012</v>
      </c>
      <c r="CZ80" s="31">
        <f t="shared" si="259"/>
        <v>24656.5</v>
      </c>
      <c r="DA80" s="31">
        <f t="shared" si="260"/>
        <v>168808.95000000004</v>
      </c>
      <c r="DB80" s="31">
        <f t="shared" si="261"/>
        <v>54323.98000000001</v>
      </c>
      <c r="DC80" s="31">
        <f t="shared" si="262"/>
        <v>27079.319999999989</v>
      </c>
      <c r="DD80" s="31">
        <f t="shared" si="263"/>
        <v>25972.720000000001</v>
      </c>
      <c r="DE80" s="31">
        <f t="shared" si="264"/>
        <v>13875.730000000012</v>
      </c>
      <c r="DF80" s="31">
        <f t="shared" si="265"/>
        <v>16546.370000000003</v>
      </c>
      <c r="DG80" s="31">
        <f t="shared" si="266"/>
        <v>30916.48000000001</v>
      </c>
      <c r="DH80" s="31">
        <f t="shared" si="267"/>
        <v>36478.87999999999</v>
      </c>
      <c r="DI80" s="32">
        <f t="shared" si="196"/>
        <v>2643.87</v>
      </c>
      <c r="DJ80" s="32">
        <f t="shared" si="197"/>
        <v>2315.3000000000002</v>
      </c>
      <c r="DK80" s="32">
        <f t="shared" si="198"/>
        <v>1954.18</v>
      </c>
      <c r="DL80" s="32">
        <f t="shared" si="199"/>
        <v>1232.83</v>
      </c>
      <c r="DM80" s="32">
        <f t="shared" si="200"/>
        <v>8440.4500000000007</v>
      </c>
      <c r="DN80" s="32">
        <f t="shared" si="201"/>
        <v>2716.2</v>
      </c>
      <c r="DO80" s="32">
        <f t="shared" si="202"/>
        <v>1353.97</v>
      </c>
      <c r="DP80" s="32">
        <f t="shared" si="203"/>
        <v>1298.6400000000001</v>
      </c>
      <c r="DQ80" s="32">
        <f t="shared" si="204"/>
        <v>693.79</v>
      </c>
      <c r="DR80" s="32">
        <f t="shared" si="205"/>
        <v>827.32</v>
      </c>
      <c r="DS80" s="32">
        <f t="shared" si="206"/>
        <v>1545.82</v>
      </c>
      <c r="DT80" s="32">
        <f t="shared" si="207"/>
        <v>1823.94</v>
      </c>
      <c r="DU80" s="31">
        <f t="shared" ca="1" si="208"/>
        <v>15644.8</v>
      </c>
      <c r="DV80" s="31">
        <f t="shared" ca="1" si="209"/>
        <v>13621.82</v>
      </c>
      <c r="DW80" s="31">
        <f t="shared" ca="1" si="210"/>
        <v>11437.25</v>
      </c>
      <c r="DX80" s="31">
        <f t="shared" ca="1" si="211"/>
        <v>7173.5</v>
      </c>
      <c r="DY80" s="31">
        <f t="shared" ca="1" si="212"/>
        <v>48835.33</v>
      </c>
      <c r="DZ80" s="31">
        <f t="shared" ca="1" si="213"/>
        <v>15623.3</v>
      </c>
      <c r="EA80" s="31">
        <f t="shared" ca="1" si="214"/>
        <v>7737.79</v>
      </c>
      <c r="EB80" s="31">
        <f t="shared" ca="1" si="215"/>
        <v>7366.44</v>
      </c>
      <c r="EC80" s="31">
        <f t="shared" ca="1" si="216"/>
        <v>3906</v>
      </c>
      <c r="ED80" s="31">
        <f t="shared" ca="1" si="217"/>
        <v>4620.3900000000003</v>
      </c>
      <c r="EE80" s="31">
        <f t="shared" ca="1" si="218"/>
        <v>8560.8700000000008</v>
      </c>
      <c r="EF80" s="31">
        <f t="shared" ca="1" si="219"/>
        <v>10018.66</v>
      </c>
      <c r="EG80" s="32">
        <f t="shared" ca="1" si="220"/>
        <v>71166.150000000023</v>
      </c>
      <c r="EH80" s="32">
        <f t="shared" ca="1" si="221"/>
        <v>62243.05</v>
      </c>
      <c r="EI80" s="32">
        <f t="shared" ca="1" si="222"/>
        <v>52474.990000000013</v>
      </c>
      <c r="EJ80" s="32">
        <f t="shared" ca="1" si="223"/>
        <v>33062.83</v>
      </c>
      <c r="EK80" s="32">
        <f t="shared" ca="1" si="224"/>
        <v>226084.73000000004</v>
      </c>
      <c r="EL80" s="32">
        <f t="shared" ca="1" si="225"/>
        <v>72663.48000000001</v>
      </c>
      <c r="EM80" s="32">
        <f t="shared" ca="1" si="226"/>
        <v>36171.079999999987</v>
      </c>
      <c r="EN80" s="32">
        <f t="shared" ca="1" si="227"/>
        <v>34637.800000000003</v>
      </c>
      <c r="EO80" s="32">
        <f t="shared" ca="1" si="228"/>
        <v>18475.520000000011</v>
      </c>
      <c r="EP80" s="32">
        <f t="shared" ca="1" si="229"/>
        <v>21994.080000000002</v>
      </c>
      <c r="EQ80" s="32">
        <f t="shared" ca="1" si="230"/>
        <v>41023.170000000013</v>
      </c>
      <c r="ER80" s="32">
        <f t="shared" ca="1" si="231"/>
        <v>48321.479999999996</v>
      </c>
    </row>
    <row r="81" spans="1:148" x14ac:dyDescent="0.25">
      <c r="A81" t="s">
        <v>441</v>
      </c>
      <c r="B81" s="1" t="s">
        <v>140</v>
      </c>
      <c r="C81" t="s">
        <v>140</v>
      </c>
      <c r="D81" t="s">
        <v>252</v>
      </c>
      <c r="E81" s="51">
        <v>104863.8098</v>
      </c>
      <c r="F81" s="51">
        <v>102537.4702</v>
      </c>
      <c r="G81" s="51">
        <v>105464.9192</v>
      </c>
      <c r="H81" s="51">
        <v>104105.5232</v>
      </c>
      <c r="I81" s="51">
        <v>109530.6339</v>
      </c>
      <c r="J81" s="51">
        <v>105163.22840000001</v>
      </c>
      <c r="K81" s="51">
        <v>106249.8183</v>
      </c>
      <c r="L81" s="51">
        <v>107502.57429999999</v>
      </c>
      <c r="M81" s="51">
        <v>67383.808900000004</v>
      </c>
      <c r="N81" s="51">
        <v>106509.9336</v>
      </c>
      <c r="O81" s="51">
        <v>114624.48020000001</v>
      </c>
      <c r="P81" s="51">
        <v>119307.84149999999</v>
      </c>
      <c r="Q81" s="32">
        <v>4622774.4000000004</v>
      </c>
      <c r="R81" s="32">
        <v>4499207.8600000003</v>
      </c>
      <c r="S81" s="32">
        <v>3574134.16</v>
      </c>
      <c r="T81" s="32">
        <v>5082327.08</v>
      </c>
      <c r="U81" s="32">
        <v>14961703.140000001</v>
      </c>
      <c r="V81" s="32">
        <v>5958387.3799999999</v>
      </c>
      <c r="W81" s="32">
        <v>4213233.53</v>
      </c>
      <c r="X81" s="32">
        <v>4128334.5</v>
      </c>
      <c r="Y81" s="32">
        <v>1917263.6</v>
      </c>
      <c r="Z81" s="32">
        <v>3223651.82</v>
      </c>
      <c r="AA81" s="32">
        <v>5597067.1399999997</v>
      </c>
      <c r="AB81" s="32">
        <v>6901271.79</v>
      </c>
      <c r="AC81" s="2">
        <v>6.07</v>
      </c>
      <c r="AD81" s="2">
        <v>6.07</v>
      </c>
      <c r="AE81" s="2">
        <v>6.07</v>
      </c>
      <c r="AF81" s="2">
        <v>6.07</v>
      </c>
      <c r="AG81" s="2">
        <v>6.07</v>
      </c>
      <c r="AH81" s="2">
        <v>6.07</v>
      </c>
      <c r="AI81" s="2">
        <v>6.07</v>
      </c>
      <c r="AJ81" s="2">
        <v>6.07</v>
      </c>
      <c r="AK81" s="2">
        <v>6.07</v>
      </c>
      <c r="AL81" s="2">
        <v>6.07</v>
      </c>
      <c r="AM81" s="2">
        <v>6.07</v>
      </c>
      <c r="AN81" s="2">
        <v>6.07</v>
      </c>
      <c r="AO81" s="33">
        <v>280602.40999999997</v>
      </c>
      <c r="AP81" s="33">
        <v>273101.92</v>
      </c>
      <c r="AQ81" s="33">
        <v>216949.94</v>
      </c>
      <c r="AR81" s="33">
        <v>308497.25</v>
      </c>
      <c r="AS81" s="33">
        <v>908175.38</v>
      </c>
      <c r="AT81" s="33">
        <v>361674.11</v>
      </c>
      <c r="AU81" s="33">
        <v>255743.28</v>
      </c>
      <c r="AV81" s="33">
        <v>250589.9</v>
      </c>
      <c r="AW81" s="33">
        <v>116377.9</v>
      </c>
      <c r="AX81" s="33">
        <v>195675.67</v>
      </c>
      <c r="AY81" s="33">
        <v>339741.98</v>
      </c>
      <c r="AZ81" s="33">
        <v>418907.2</v>
      </c>
      <c r="BA81" s="31">
        <f t="shared" si="232"/>
        <v>-6934.16</v>
      </c>
      <c r="BB81" s="31">
        <f t="shared" si="233"/>
        <v>-6748.81</v>
      </c>
      <c r="BC81" s="31">
        <f t="shared" si="234"/>
        <v>-5361.2</v>
      </c>
      <c r="BD81" s="31">
        <f t="shared" si="235"/>
        <v>-4065.86</v>
      </c>
      <c r="BE81" s="31">
        <f t="shared" si="236"/>
        <v>-11969.36</v>
      </c>
      <c r="BF81" s="31">
        <f t="shared" si="237"/>
        <v>-4766.71</v>
      </c>
      <c r="BG81" s="31">
        <f t="shared" si="238"/>
        <v>16010.29</v>
      </c>
      <c r="BH81" s="31">
        <f t="shared" si="239"/>
        <v>15687.67</v>
      </c>
      <c r="BI81" s="31">
        <f t="shared" si="240"/>
        <v>7285.6</v>
      </c>
      <c r="BJ81" s="31">
        <f t="shared" si="241"/>
        <v>15473.53</v>
      </c>
      <c r="BK81" s="31">
        <f t="shared" si="242"/>
        <v>26865.919999999998</v>
      </c>
      <c r="BL81" s="31">
        <f t="shared" si="243"/>
        <v>33126.1</v>
      </c>
      <c r="BM81" s="6">
        <v>6.3500000000000001E-2</v>
      </c>
      <c r="BN81" s="6">
        <v>6.3500000000000001E-2</v>
      </c>
      <c r="BO81" s="6">
        <v>6.3500000000000001E-2</v>
      </c>
      <c r="BP81" s="6">
        <v>6.3500000000000001E-2</v>
      </c>
      <c r="BQ81" s="6">
        <v>6.3500000000000001E-2</v>
      </c>
      <c r="BR81" s="6">
        <v>6.3500000000000001E-2</v>
      </c>
      <c r="BS81" s="6">
        <v>6.3500000000000001E-2</v>
      </c>
      <c r="BT81" s="6">
        <v>6.3500000000000001E-2</v>
      </c>
      <c r="BU81" s="6">
        <v>6.3500000000000001E-2</v>
      </c>
      <c r="BV81" s="6">
        <v>6.3500000000000001E-2</v>
      </c>
      <c r="BW81" s="6">
        <v>6.3500000000000001E-2</v>
      </c>
      <c r="BX81" s="6">
        <v>6.3500000000000001E-2</v>
      </c>
      <c r="BY81" s="31">
        <v>293546.17</v>
      </c>
      <c r="BZ81" s="31">
        <v>285699.7</v>
      </c>
      <c r="CA81" s="31">
        <v>226957.52</v>
      </c>
      <c r="CB81" s="31">
        <v>322727.77</v>
      </c>
      <c r="CC81" s="31">
        <v>950068.15</v>
      </c>
      <c r="CD81" s="31">
        <v>378357.6</v>
      </c>
      <c r="CE81" s="31">
        <v>267540.33</v>
      </c>
      <c r="CF81" s="31">
        <v>262149.24</v>
      </c>
      <c r="CG81" s="31">
        <v>121746.24000000001</v>
      </c>
      <c r="CH81" s="31">
        <v>204701.89</v>
      </c>
      <c r="CI81" s="31">
        <v>355413.76000000001</v>
      </c>
      <c r="CJ81" s="31">
        <v>438230.76</v>
      </c>
      <c r="CK81" s="32">
        <f t="shared" si="244"/>
        <v>9245.5499999999993</v>
      </c>
      <c r="CL81" s="32">
        <f t="shared" si="245"/>
        <v>8998.42</v>
      </c>
      <c r="CM81" s="32">
        <f t="shared" si="246"/>
        <v>7148.27</v>
      </c>
      <c r="CN81" s="32">
        <f t="shared" si="247"/>
        <v>10164.65</v>
      </c>
      <c r="CO81" s="32">
        <f t="shared" si="248"/>
        <v>29923.41</v>
      </c>
      <c r="CP81" s="32">
        <f t="shared" si="249"/>
        <v>11916.77</v>
      </c>
      <c r="CQ81" s="32">
        <f t="shared" si="250"/>
        <v>8426.4699999999993</v>
      </c>
      <c r="CR81" s="32">
        <f t="shared" si="251"/>
        <v>8256.67</v>
      </c>
      <c r="CS81" s="32">
        <f t="shared" si="252"/>
        <v>3834.53</v>
      </c>
      <c r="CT81" s="32">
        <f t="shared" si="253"/>
        <v>6447.3</v>
      </c>
      <c r="CU81" s="32">
        <f t="shared" si="254"/>
        <v>11194.13</v>
      </c>
      <c r="CV81" s="32">
        <f t="shared" si="255"/>
        <v>13802.54</v>
      </c>
      <c r="CW81" s="31">
        <f t="shared" si="256"/>
        <v>29123.469999999998</v>
      </c>
      <c r="CX81" s="31">
        <f t="shared" si="257"/>
        <v>28345.010000000013</v>
      </c>
      <c r="CY81" s="31">
        <f t="shared" si="258"/>
        <v>22517.049999999977</v>
      </c>
      <c r="CZ81" s="31">
        <f t="shared" si="259"/>
        <v>28461.030000000042</v>
      </c>
      <c r="DA81" s="31">
        <f t="shared" si="260"/>
        <v>83785.540000000052</v>
      </c>
      <c r="DB81" s="31">
        <f t="shared" si="261"/>
        <v>33366.970000000008</v>
      </c>
      <c r="DC81" s="31">
        <f t="shared" si="262"/>
        <v>4213.2299999999886</v>
      </c>
      <c r="DD81" s="31">
        <f t="shared" si="263"/>
        <v>4128.3399999999801</v>
      </c>
      <c r="DE81" s="31">
        <f t="shared" si="264"/>
        <v>1917.2700000000095</v>
      </c>
      <c r="DF81" s="31">
        <f t="shared" si="265"/>
        <v>-1.0000000011132215E-2</v>
      </c>
      <c r="DG81" s="31">
        <f t="shared" si="266"/>
        <v>-9.9999999656574801E-3</v>
      </c>
      <c r="DH81" s="31">
        <f t="shared" si="267"/>
        <v>0</v>
      </c>
      <c r="DI81" s="32">
        <f t="shared" si="196"/>
        <v>1456.17</v>
      </c>
      <c r="DJ81" s="32">
        <f t="shared" si="197"/>
        <v>1417.25</v>
      </c>
      <c r="DK81" s="32">
        <f t="shared" si="198"/>
        <v>1125.8499999999999</v>
      </c>
      <c r="DL81" s="32">
        <f t="shared" si="199"/>
        <v>1423.05</v>
      </c>
      <c r="DM81" s="32">
        <f t="shared" si="200"/>
        <v>4189.28</v>
      </c>
      <c r="DN81" s="32">
        <f t="shared" si="201"/>
        <v>1668.35</v>
      </c>
      <c r="DO81" s="32">
        <f t="shared" si="202"/>
        <v>210.66</v>
      </c>
      <c r="DP81" s="32">
        <f t="shared" si="203"/>
        <v>206.42</v>
      </c>
      <c r="DQ81" s="32">
        <f t="shared" si="204"/>
        <v>95.86</v>
      </c>
      <c r="DR81" s="32">
        <f t="shared" si="205"/>
        <v>0</v>
      </c>
      <c r="DS81" s="32">
        <f t="shared" si="206"/>
        <v>0</v>
      </c>
      <c r="DT81" s="32">
        <f t="shared" si="207"/>
        <v>0</v>
      </c>
      <c r="DU81" s="31">
        <f t="shared" ca="1" si="208"/>
        <v>8616.73</v>
      </c>
      <c r="DV81" s="31">
        <f t="shared" ca="1" si="209"/>
        <v>8338.26</v>
      </c>
      <c r="DW81" s="31">
        <f t="shared" ca="1" si="210"/>
        <v>6589.3</v>
      </c>
      <c r="DX81" s="31">
        <f t="shared" ca="1" si="211"/>
        <v>8280.3799999999992</v>
      </c>
      <c r="DY81" s="31">
        <f t="shared" ca="1" si="212"/>
        <v>24238.61</v>
      </c>
      <c r="DZ81" s="31">
        <f t="shared" ca="1" si="213"/>
        <v>9596.17</v>
      </c>
      <c r="EA81" s="31">
        <f t="shared" ca="1" si="214"/>
        <v>1203.9100000000001</v>
      </c>
      <c r="EB81" s="31">
        <f t="shared" ca="1" si="215"/>
        <v>1170.8900000000001</v>
      </c>
      <c r="EC81" s="31">
        <f t="shared" ca="1" si="216"/>
        <v>539.71</v>
      </c>
      <c r="ED81" s="31">
        <f t="shared" ca="1" si="217"/>
        <v>0</v>
      </c>
      <c r="EE81" s="31">
        <f t="shared" ca="1" si="218"/>
        <v>0</v>
      </c>
      <c r="EF81" s="31">
        <f t="shared" ca="1" si="219"/>
        <v>0</v>
      </c>
      <c r="EG81" s="32">
        <f t="shared" ca="1" si="220"/>
        <v>39196.369999999995</v>
      </c>
      <c r="EH81" s="32">
        <f t="shared" ca="1" si="221"/>
        <v>38100.520000000011</v>
      </c>
      <c r="EI81" s="32">
        <f t="shared" ca="1" si="222"/>
        <v>30232.199999999975</v>
      </c>
      <c r="EJ81" s="32">
        <f t="shared" ca="1" si="223"/>
        <v>38164.460000000043</v>
      </c>
      <c r="EK81" s="32">
        <f t="shared" ca="1" si="224"/>
        <v>112213.43000000005</v>
      </c>
      <c r="EL81" s="32">
        <f t="shared" ca="1" si="225"/>
        <v>44631.490000000005</v>
      </c>
      <c r="EM81" s="32">
        <f t="shared" ca="1" si="226"/>
        <v>5627.7999999999884</v>
      </c>
      <c r="EN81" s="32">
        <f t="shared" ca="1" si="227"/>
        <v>5505.6499999999805</v>
      </c>
      <c r="EO81" s="32">
        <f t="shared" ca="1" si="228"/>
        <v>2552.8400000000092</v>
      </c>
      <c r="EP81" s="32">
        <f t="shared" ca="1" si="229"/>
        <v>-1.0000000011132215E-2</v>
      </c>
      <c r="EQ81" s="32">
        <f t="shared" ca="1" si="230"/>
        <v>-9.9999999656574801E-3</v>
      </c>
      <c r="ER81" s="32">
        <f t="shared" ca="1" si="231"/>
        <v>0</v>
      </c>
    </row>
    <row r="82" spans="1:148" x14ac:dyDescent="0.25">
      <c r="A82" t="s">
        <v>462</v>
      </c>
      <c r="B82" s="1" t="s">
        <v>93</v>
      </c>
      <c r="C82" t="s">
        <v>293</v>
      </c>
      <c r="D82" t="s">
        <v>294</v>
      </c>
      <c r="F82" s="51">
        <v>75</v>
      </c>
      <c r="G82" s="51">
        <v>75</v>
      </c>
      <c r="H82" s="51">
        <v>5923</v>
      </c>
      <c r="I82" s="51">
        <v>9781</v>
      </c>
      <c r="J82" s="51">
        <v>9858</v>
      </c>
      <c r="K82" s="51">
        <v>26531</v>
      </c>
      <c r="L82" s="51">
        <v>13712</v>
      </c>
      <c r="M82" s="51">
        <v>315</v>
      </c>
      <c r="N82" s="51">
        <v>7568</v>
      </c>
      <c r="O82" s="51">
        <v>14850</v>
      </c>
      <c r="P82" s="51">
        <v>9200</v>
      </c>
      <c r="Q82" s="32"/>
      <c r="R82" s="32">
        <v>3333.75</v>
      </c>
      <c r="S82" s="32">
        <v>2996</v>
      </c>
      <c r="T82" s="32">
        <v>303480.59999999998</v>
      </c>
      <c r="U82" s="32">
        <v>427520.03</v>
      </c>
      <c r="V82" s="32">
        <v>920715.97</v>
      </c>
      <c r="W82" s="32">
        <v>1148277.68</v>
      </c>
      <c r="X82" s="32">
        <v>634999.91</v>
      </c>
      <c r="Y82" s="32">
        <v>10937.7</v>
      </c>
      <c r="Z82" s="32">
        <v>292067.67</v>
      </c>
      <c r="AA82" s="32">
        <v>974692.8</v>
      </c>
      <c r="AB82" s="32">
        <v>629391.96</v>
      </c>
      <c r="AD82" s="2">
        <v>1.0900000000000001</v>
      </c>
      <c r="AE82" s="2">
        <v>1.0900000000000001</v>
      </c>
      <c r="AF82" s="2">
        <v>1.0900000000000001</v>
      </c>
      <c r="AG82" s="2">
        <v>1.0900000000000001</v>
      </c>
      <c r="AH82" s="2">
        <v>1.0900000000000001</v>
      </c>
      <c r="AI82" s="2">
        <v>1.0900000000000001</v>
      </c>
      <c r="AJ82" s="2">
        <v>1.0900000000000001</v>
      </c>
      <c r="AK82" s="2">
        <v>1.0900000000000001</v>
      </c>
      <c r="AL82" s="2">
        <v>1.0900000000000001</v>
      </c>
      <c r="AM82" s="2">
        <v>1.0900000000000001</v>
      </c>
      <c r="AN82" s="2">
        <v>1.0900000000000001</v>
      </c>
      <c r="AO82" s="33"/>
      <c r="AP82" s="33">
        <v>36.340000000000003</v>
      </c>
      <c r="AQ82" s="33">
        <v>32.659999999999997</v>
      </c>
      <c r="AR82" s="33">
        <v>3307.94</v>
      </c>
      <c r="AS82" s="33">
        <v>4659.97</v>
      </c>
      <c r="AT82" s="33">
        <v>10035.799999999999</v>
      </c>
      <c r="AU82" s="33">
        <v>12516.23</v>
      </c>
      <c r="AV82" s="33">
        <v>6921.5</v>
      </c>
      <c r="AW82" s="33">
        <v>119.22</v>
      </c>
      <c r="AX82" s="33">
        <v>3183.54</v>
      </c>
      <c r="AY82" s="33">
        <v>10624.15</v>
      </c>
      <c r="AZ82" s="33">
        <v>6860.37</v>
      </c>
      <c r="BA82" s="31">
        <f t="shared" si="232"/>
        <v>0</v>
      </c>
      <c r="BB82" s="31">
        <f t="shared" si="233"/>
        <v>-5</v>
      </c>
      <c r="BC82" s="31">
        <f t="shared" si="234"/>
        <v>-4.49</v>
      </c>
      <c r="BD82" s="31">
        <f t="shared" si="235"/>
        <v>-242.78</v>
      </c>
      <c r="BE82" s="31">
        <f t="shared" si="236"/>
        <v>-342.02</v>
      </c>
      <c r="BF82" s="31">
        <f t="shared" si="237"/>
        <v>-736.57</v>
      </c>
      <c r="BG82" s="31">
        <f t="shared" si="238"/>
        <v>4363.46</v>
      </c>
      <c r="BH82" s="31">
        <f t="shared" si="239"/>
        <v>2413</v>
      </c>
      <c r="BI82" s="31">
        <f t="shared" si="240"/>
        <v>41.56</v>
      </c>
      <c r="BJ82" s="31">
        <f t="shared" si="241"/>
        <v>1401.92</v>
      </c>
      <c r="BK82" s="31">
        <f t="shared" si="242"/>
        <v>4678.53</v>
      </c>
      <c r="BL82" s="31">
        <f t="shared" si="243"/>
        <v>3021.08</v>
      </c>
      <c r="BM82" s="6">
        <v>-1.4200000000000001E-2</v>
      </c>
      <c r="BN82" s="6">
        <v>-1.4200000000000001E-2</v>
      </c>
      <c r="BO82" s="6">
        <v>-1.4200000000000001E-2</v>
      </c>
      <c r="BP82" s="6">
        <v>-1.4200000000000001E-2</v>
      </c>
      <c r="BQ82" s="6">
        <v>-1.4200000000000001E-2</v>
      </c>
      <c r="BR82" s="6">
        <v>-1.4200000000000001E-2</v>
      </c>
      <c r="BS82" s="6">
        <v>-1.4200000000000001E-2</v>
      </c>
      <c r="BT82" s="6">
        <v>-1.4200000000000001E-2</v>
      </c>
      <c r="BU82" s="6">
        <v>-1.4200000000000001E-2</v>
      </c>
      <c r="BV82" s="6">
        <v>-1.4200000000000001E-2</v>
      </c>
      <c r="BW82" s="6">
        <v>-1.4200000000000001E-2</v>
      </c>
      <c r="BX82" s="6">
        <v>-1.4200000000000001E-2</v>
      </c>
      <c r="BY82" s="31">
        <v>0</v>
      </c>
      <c r="BZ82" s="31">
        <v>-47.34</v>
      </c>
      <c r="CA82" s="31">
        <v>-42.54</v>
      </c>
      <c r="CB82" s="31">
        <v>-4309.42</v>
      </c>
      <c r="CC82" s="31">
        <v>-6070.78</v>
      </c>
      <c r="CD82" s="31">
        <v>-13074.17</v>
      </c>
      <c r="CE82" s="31">
        <v>-16305.54</v>
      </c>
      <c r="CF82" s="31">
        <v>-9017</v>
      </c>
      <c r="CG82" s="31">
        <v>-155.32</v>
      </c>
      <c r="CH82" s="31">
        <v>-4147.3599999999997</v>
      </c>
      <c r="CI82" s="31">
        <v>-13840.64</v>
      </c>
      <c r="CJ82" s="31">
        <v>-8937.3700000000008</v>
      </c>
      <c r="CK82" s="32">
        <f t="shared" si="244"/>
        <v>0</v>
      </c>
      <c r="CL82" s="32">
        <f t="shared" si="245"/>
        <v>6.67</v>
      </c>
      <c r="CM82" s="32">
        <f t="shared" si="246"/>
        <v>5.99</v>
      </c>
      <c r="CN82" s="32">
        <f t="shared" si="247"/>
        <v>606.96</v>
      </c>
      <c r="CO82" s="32">
        <f t="shared" si="248"/>
        <v>855.04</v>
      </c>
      <c r="CP82" s="32">
        <f t="shared" si="249"/>
        <v>1841.43</v>
      </c>
      <c r="CQ82" s="32">
        <f t="shared" si="250"/>
        <v>2296.56</v>
      </c>
      <c r="CR82" s="32">
        <f t="shared" si="251"/>
        <v>1270</v>
      </c>
      <c r="CS82" s="32">
        <f t="shared" si="252"/>
        <v>21.88</v>
      </c>
      <c r="CT82" s="32">
        <f t="shared" si="253"/>
        <v>584.14</v>
      </c>
      <c r="CU82" s="32">
        <f t="shared" si="254"/>
        <v>1949.39</v>
      </c>
      <c r="CV82" s="32">
        <f t="shared" si="255"/>
        <v>1258.78</v>
      </c>
      <c r="CW82" s="31">
        <f t="shared" si="256"/>
        <v>0</v>
      </c>
      <c r="CX82" s="31">
        <f t="shared" si="257"/>
        <v>-72.010000000000005</v>
      </c>
      <c r="CY82" s="31">
        <f t="shared" si="258"/>
        <v>-64.72</v>
      </c>
      <c r="CZ82" s="31">
        <f t="shared" si="259"/>
        <v>-6767.62</v>
      </c>
      <c r="DA82" s="31">
        <f t="shared" si="260"/>
        <v>-9533.6899999999987</v>
      </c>
      <c r="DB82" s="31">
        <f t="shared" si="261"/>
        <v>-20531.97</v>
      </c>
      <c r="DC82" s="31">
        <f t="shared" si="262"/>
        <v>-30888.67</v>
      </c>
      <c r="DD82" s="31">
        <f t="shared" si="263"/>
        <v>-17081.5</v>
      </c>
      <c r="DE82" s="31">
        <f t="shared" si="264"/>
        <v>-294.22000000000003</v>
      </c>
      <c r="DF82" s="31">
        <f t="shared" si="265"/>
        <v>-8148.68</v>
      </c>
      <c r="DG82" s="31">
        <f t="shared" si="266"/>
        <v>-27193.93</v>
      </c>
      <c r="DH82" s="31">
        <f t="shared" si="267"/>
        <v>-17560.04</v>
      </c>
      <c r="DI82" s="32">
        <f t="shared" si="196"/>
        <v>0</v>
      </c>
      <c r="DJ82" s="32">
        <f t="shared" si="197"/>
        <v>-3.6</v>
      </c>
      <c r="DK82" s="32">
        <f t="shared" si="198"/>
        <v>-3.24</v>
      </c>
      <c r="DL82" s="32">
        <f t="shared" si="199"/>
        <v>-338.38</v>
      </c>
      <c r="DM82" s="32">
        <f t="shared" si="200"/>
        <v>-476.68</v>
      </c>
      <c r="DN82" s="32">
        <f t="shared" si="201"/>
        <v>-1026.5999999999999</v>
      </c>
      <c r="DO82" s="32">
        <f t="shared" si="202"/>
        <v>-1544.43</v>
      </c>
      <c r="DP82" s="32">
        <f t="shared" si="203"/>
        <v>-854.08</v>
      </c>
      <c r="DQ82" s="32">
        <f t="shared" si="204"/>
        <v>-14.71</v>
      </c>
      <c r="DR82" s="32">
        <f t="shared" si="205"/>
        <v>-407.43</v>
      </c>
      <c r="DS82" s="32">
        <f t="shared" si="206"/>
        <v>-1359.7</v>
      </c>
      <c r="DT82" s="32">
        <f t="shared" si="207"/>
        <v>-878</v>
      </c>
      <c r="DU82" s="31">
        <f t="shared" ca="1" si="208"/>
        <v>0</v>
      </c>
      <c r="DV82" s="31">
        <f t="shared" ca="1" si="209"/>
        <v>-21.18</v>
      </c>
      <c r="DW82" s="31">
        <f t="shared" ca="1" si="210"/>
        <v>-18.940000000000001</v>
      </c>
      <c r="DX82" s="31">
        <f t="shared" ca="1" si="211"/>
        <v>-1968.95</v>
      </c>
      <c r="DY82" s="31">
        <f t="shared" ca="1" si="212"/>
        <v>-2758.03</v>
      </c>
      <c r="DZ82" s="31">
        <f t="shared" ca="1" si="213"/>
        <v>-5904.89</v>
      </c>
      <c r="EA82" s="31">
        <f t="shared" ca="1" si="214"/>
        <v>-8826.2999999999993</v>
      </c>
      <c r="EB82" s="31">
        <f t="shared" ca="1" si="215"/>
        <v>-4844.6899999999996</v>
      </c>
      <c r="EC82" s="31">
        <f t="shared" ca="1" si="216"/>
        <v>-82.82</v>
      </c>
      <c r="ED82" s="31">
        <f t="shared" ca="1" si="217"/>
        <v>-2275.4299999999998</v>
      </c>
      <c r="EE82" s="31">
        <f t="shared" ca="1" si="218"/>
        <v>-7530.08</v>
      </c>
      <c r="EF82" s="31">
        <f t="shared" ca="1" si="219"/>
        <v>-4822.74</v>
      </c>
      <c r="EG82" s="32">
        <f t="shared" ca="1" si="220"/>
        <v>0</v>
      </c>
      <c r="EH82" s="32">
        <f t="shared" ca="1" si="221"/>
        <v>-96.789999999999992</v>
      </c>
      <c r="EI82" s="32">
        <f t="shared" ca="1" si="222"/>
        <v>-86.899999999999991</v>
      </c>
      <c r="EJ82" s="32">
        <f t="shared" ca="1" si="223"/>
        <v>-9074.9500000000007</v>
      </c>
      <c r="EK82" s="32">
        <f t="shared" ca="1" si="224"/>
        <v>-12768.4</v>
      </c>
      <c r="EL82" s="32">
        <f t="shared" ca="1" si="225"/>
        <v>-27463.46</v>
      </c>
      <c r="EM82" s="32">
        <f t="shared" ca="1" si="226"/>
        <v>-41259.399999999994</v>
      </c>
      <c r="EN82" s="32">
        <f t="shared" ca="1" si="227"/>
        <v>-22780.27</v>
      </c>
      <c r="EO82" s="32">
        <f t="shared" ca="1" si="228"/>
        <v>-391.75</v>
      </c>
      <c r="EP82" s="32">
        <f t="shared" ca="1" si="229"/>
        <v>-10831.54</v>
      </c>
      <c r="EQ82" s="32">
        <f t="shared" ca="1" si="230"/>
        <v>-36083.71</v>
      </c>
      <c r="ER82" s="32">
        <f t="shared" ca="1" si="231"/>
        <v>-23260.78</v>
      </c>
    </row>
    <row r="83" spans="1:148" x14ac:dyDescent="0.25">
      <c r="A83" t="s">
        <v>462</v>
      </c>
      <c r="B83" s="1" t="s">
        <v>386</v>
      </c>
      <c r="C83" t="s">
        <v>299</v>
      </c>
      <c r="D83" t="s">
        <v>300</v>
      </c>
      <c r="L83" s="51">
        <v>60</v>
      </c>
      <c r="O83" s="51">
        <v>108</v>
      </c>
      <c r="Q83" s="32"/>
      <c r="R83" s="32"/>
      <c r="S83" s="32"/>
      <c r="T83" s="32"/>
      <c r="U83" s="32"/>
      <c r="V83" s="32"/>
      <c r="W83" s="32"/>
      <c r="X83" s="32">
        <v>2029.8</v>
      </c>
      <c r="Y83" s="32"/>
      <c r="Z83" s="32"/>
      <c r="AA83" s="32">
        <v>3380.72</v>
      </c>
      <c r="AB83" s="32"/>
      <c r="AJ83" s="2">
        <v>4.28</v>
      </c>
      <c r="AM83" s="2">
        <v>4.28</v>
      </c>
      <c r="AO83" s="33"/>
      <c r="AP83" s="33"/>
      <c r="AQ83" s="33"/>
      <c r="AR83" s="33"/>
      <c r="AS83" s="33"/>
      <c r="AT83" s="33"/>
      <c r="AU83" s="33"/>
      <c r="AV83" s="33">
        <v>86.88</v>
      </c>
      <c r="AW83" s="33"/>
      <c r="AX83" s="33"/>
      <c r="AY83" s="33">
        <v>144.69</v>
      </c>
      <c r="AZ83" s="33"/>
      <c r="BA83" s="31">
        <f t="shared" si="232"/>
        <v>0</v>
      </c>
      <c r="BB83" s="31">
        <f t="shared" si="233"/>
        <v>0</v>
      </c>
      <c r="BC83" s="31">
        <f t="shared" si="234"/>
        <v>0</v>
      </c>
      <c r="BD83" s="31">
        <f t="shared" si="235"/>
        <v>0</v>
      </c>
      <c r="BE83" s="31">
        <f t="shared" si="236"/>
        <v>0</v>
      </c>
      <c r="BF83" s="31">
        <f t="shared" si="237"/>
        <v>0</v>
      </c>
      <c r="BG83" s="31">
        <f t="shared" si="238"/>
        <v>0</v>
      </c>
      <c r="BH83" s="31">
        <f t="shared" si="239"/>
        <v>7.71</v>
      </c>
      <c r="BI83" s="31">
        <f t="shared" si="240"/>
        <v>0</v>
      </c>
      <c r="BJ83" s="31">
        <f t="shared" si="241"/>
        <v>0</v>
      </c>
      <c r="BK83" s="31">
        <f t="shared" si="242"/>
        <v>16.23</v>
      </c>
      <c r="BL83" s="31">
        <f t="shared" si="243"/>
        <v>0</v>
      </c>
      <c r="BM83" s="6">
        <v>4.3E-3</v>
      </c>
      <c r="BN83" s="6">
        <v>4.3E-3</v>
      </c>
      <c r="BO83" s="6">
        <v>4.3E-3</v>
      </c>
      <c r="BP83" s="6">
        <v>4.3E-3</v>
      </c>
      <c r="BQ83" s="6">
        <v>4.3E-3</v>
      </c>
      <c r="BR83" s="6">
        <v>4.3E-3</v>
      </c>
      <c r="BS83" s="6">
        <v>4.3E-3</v>
      </c>
      <c r="BT83" s="6">
        <v>4.3E-3</v>
      </c>
      <c r="BU83" s="6">
        <v>4.3E-3</v>
      </c>
      <c r="BV83" s="6">
        <v>4.3E-3</v>
      </c>
      <c r="BW83" s="6">
        <v>4.3E-3</v>
      </c>
      <c r="BX83" s="6">
        <v>4.3E-3</v>
      </c>
      <c r="BY83" s="31">
        <v>0</v>
      </c>
      <c r="BZ83" s="31">
        <v>0</v>
      </c>
      <c r="CA83" s="31">
        <v>0</v>
      </c>
      <c r="CB83" s="31">
        <v>0</v>
      </c>
      <c r="CC83" s="31">
        <v>0</v>
      </c>
      <c r="CD83" s="31">
        <v>0</v>
      </c>
      <c r="CE83" s="31">
        <v>0</v>
      </c>
      <c r="CF83" s="31">
        <v>8.73</v>
      </c>
      <c r="CG83" s="31">
        <v>0</v>
      </c>
      <c r="CH83" s="31">
        <v>0</v>
      </c>
      <c r="CI83" s="31">
        <v>14.54</v>
      </c>
      <c r="CJ83" s="31">
        <v>0</v>
      </c>
      <c r="CK83" s="32">
        <f t="shared" si="244"/>
        <v>0</v>
      </c>
      <c r="CL83" s="32">
        <f t="shared" si="245"/>
        <v>0</v>
      </c>
      <c r="CM83" s="32">
        <f t="shared" si="246"/>
        <v>0</v>
      </c>
      <c r="CN83" s="32">
        <f t="shared" si="247"/>
        <v>0</v>
      </c>
      <c r="CO83" s="32">
        <f t="shared" si="248"/>
        <v>0</v>
      </c>
      <c r="CP83" s="32">
        <f t="shared" si="249"/>
        <v>0</v>
      </c>
      <c r="CQ83" s="32">
        <f t="shared" si="250"/>
        <v>0</v>
      </c>
      <c r="CR83" s="32">
        <f t="shared" si="251"/>
        <v>4.0599999999999996</v>
      </c>
      <c r="CS83" s="32">
        <f t="shared" si="252"/>
        <v>0</v>
      </c>
      <c r="CT83" s="32">
        <f t="shared" si="253"/>
        <v>0</v>
      </c>
      <c r="CU83" s="32">
        <f t="shared" si="254"/>
        <v>6.76</v>
      </c>
      <c r="CV83" s="32">
        <f t="shared" si="255"/>
        <v>0</v>
      </c>
      <c r="CW83" s="31">
        <f t="shared" si="256"/>
        <v>0</v>
      </c>
      <c r="CX83" s="31">
        <f t="shared" si="257"/>
        <v>0</v>
      </c>
      <c r="CY83" s="31">
        <f t="shared" si="258"/>
        <v>0</v>
      </c>
      <c r="CZ83" s="31">
        <f t="shared" si="259"/>
        <v>0</v>
      </c>
      <c r="DA83" s="31">
        <f t="shared" si="260"/>
        <v>0</v>
      </c>
      <c r="DB83" s="31">
        <f t="shared" si="261"/>
        <v>0</v>
      </c>
      <c r="DC83" s="31">
        <f t="shared" si="262"/>
        <v>0</v>
      </c>
      <c r="DD83" s="31">
        <f t="shared" si="263"/>
        <v>-81.8</v>
      </c>
      <c r="DE83" s="31">
        <f t="shared" si="264"/>
        <v>0</v>
      </c>
      <c r="DF83" s="31">
        <f t="shared" si="265"/>
        <v>0</v>
      </c>
      <c r="DG83" s="31">
        <f t="shared" si="266"/>
        <v>-139.62</v>
      </c>
      <c r="DH83" s="31">
        <f t="shared" si="267"/>
        <v>0</v>
      </c>
      <c r="DI83" s="32">
        <f t="shared" si="196"/>
        <v>0</v>
      </c>
      <c r="DJ83" s="32">
        <f t="shared" si="197"/>
        <v>0</v>
      </c>
      <c r="DK83" s="32">
        <f t="shared" si="198"/>
        <v>0</v>
      </c>
      <c r="DL83" s="32">
        <f t="shared" si="199"/>
        <v>0</v>
      </c>
      <c r="DM83" s="32">
        <f t="shared" si="200"/>
        <v>0</v>
      </c>
      <c r="DN83" s="32">
        <f t="shared" si="201"/>
        <v>0</v>
      </c>
      <c r="DO83" s="32">
        <f t="shared" si="202"/>
        <v>0</v>
      </c>
      <c r="DP83" s="32">
        <f t="shared" si="203"/>
        <v>-4.09</v>
      </c>
      <c r="DQ83" s="32">
        <f t="shared" si="204"/>
        <v>0</v>
      </c>
      <c r="DR83" s="32">
        <f t="shared" si="205"/>
        <v>0</v>
      </c>
      <c r="DS83" s="32">
        <f t="shared" si="206"/>
        <v>-6.98</v>
      </c>
      <c r="DT83" s="32">
        <f t="shared" si="207"/>
        <v>0</v>
      </c>
      <c r="DU83" s="31">
        <f t="shared" ca="1" si="208"/>
        <v>0</v>
      </c>
      <c r="DV83" s="31">
        <f t="shared" ca="1" si="209"/>
        <v>0</v>
      </c>
      <c r="DW83" s="31">
        <f t="shared" ca="1" si="210"/>
        <v>0</v>
      </c>
      <c r="DX83" s="31">
        <f t="shared" ca="1" si="211"/>
        <v>0</v>
      </c>
      <c r="DY83" s="31">
        <f t="shared" ca="1" si="212"/>
        <v>0</v>
      </c>
      <c r="DZ83" s="31">
        <f t="shared" ca="1" si="213"/>
        <v>0</v>
      </c>
      <c r="EA83" s="31">
        <f t="shared" ca="1" si="214"/>
        <v>0</v>
      </c>
      <c r="EB83" s="31">
        <f t="shared" ca="1" si="215"/>
        <v>-23.2</v>
      </c>
      <c r="EC83" s="31">
        <f t="shared" ca="1" si="216"/>
        <v>0</v>
      </c>
      <c r="ED83" s="31">
        <f t="shared" ca="1" si="217"/>
        <v>0</v>
      </c>
      <c r="EE83" s="31">
        <f t="shared" ca="1" si="218"/>
        <v>-38.659999999999997</v>
      </c>
      <c r="EF83" s="31">
        <f t="shared" ca="1" si="219"/>
        <v>0</v>
      </c>
      <c r="EG83" s="32">
        <f t="shared" ca="1" si="220"/>
        <v>0</v>
      </c>
      <c r="EH83" s="32">
        <f t="shared" ca="1" si="221"/>
        <v>0</v>
      </c>
      <c r="EI83" s="32">
        <f t="shared" ca="1" si="222"/>
        <v>0</v>
      </c>
      <c r="EJ83" s="32">
        <f t="shared" ca="1" si="223"/>
        <v>0</v>
      </c>
      <c r="EK83" s="32">
        <f t="shared" ca="1" si="224"/>
        <v>0</v>
      </c>
      <c r="EL83" s="32">
        <f t="shared" ca="1" si="225"/>
        <v>0</v>
      </c>
      <c r="EM83" s="32">
        <f t="shared" ca="1" si="226"/>
        <v>0</v>
      </c>
      <c r="EN83" s="32">
        <f t="shared" ca="1" si="227"/>
        <v>-109.09</v>
      </c>
      <c r="EO83" s="32">
        <f t="shared" ca="1" si="228"/>
        <v>0</v>
      </c>
      <c r="EP83" s="32">
        <f t="shared" ca="1" si="229"/>
        <v>0</v>
      </c>
      <c r="EQ83" s="32">
        <f t="shared" ca="1" si="230"/>
        <v>-185.26</v>
      </c>
      <c r="ER83" s="32">
        <f t="shared" ca="1" si="231"/>
        <v>0</v>
      </c>
    </row>
    <row r="84" spans="1:148" x14ac:dyDescent="0.25">
      <c r="A84" t="s">
        <v>462</v>
      </c>
      <c r="B84" s="1" t="s">
        <v>95</v>
      </c>
      <c r="C84" t="s">
        <v>291</v>
      </c>
      <c r="D84" t="s">
        <v>292</v>
      </c>
      <c r="G84" s="51">
        <v>421.75</v>
      </c>
      <c r="H84" s="51">
        <v>1140</v>
      </c>
      <c r="L84" s="51">
        <v>495</v>
      </c>
      <c r="M84" s="51">
        <v>5640.25</v>
      </c>
      <c r="N84" s="51">
        <v>3599.5</v>
      </c>
      <c r="O84" s="51">
        <v>3223.25</v>
      </c>
      <c r="P84" s="51">
        <v>1202.75</v>
      </c>
      <c r="Q84" s="32"/>
      <c r="R84" s="32"/>
      <c r="S84" s="32">
        <v>11798.79</v>
      </c>
      <c r="T84" s="32">
        <v>37412.699999999997</v>
      </c>
      <c r="U84" s="32"/>
      <c r="V84" s="32"/>
      <c r="W84" s="32"/>
      <c r="X84" s="32">
        <v>13294.95</v>
      </c>
      <c r="Y84" s="32">
        <v>123031.64</v>
      </c>
      <c r="Z84" s="32">
        <v>83823.78</v>
      </c>
      <c r="AA84" s="32">
        <v>75686.710000000006</v>
      </c>
      <c r="AB84" s="32">
        <v>32758.06</v>
      </c>
      <c r="AE84" s="2">
        <v>0.95</v>
      </c>
      <c r="AF84" s="2">
        <v>0.95</v>
      </c>
      <c r="AJ84" s="2">
        <v>0.95</v>
      </c>
      <c r="AK84" s="2">
        <v>0.95</v>
      </c>
      <c r="AL84" s="2">
        <v>0.95</v>
      </c>
      <c r="AM84" s="2">
        <v>0.95</v>
      </c>
      <c r="AN84" s="2">
        <v>0.95</v>
      </c>
      <c r="AO84" s="33"/>
      <c r="AP84" s="33"/>
      <c r="AQ84" s="33">
        <v>112.09</v>
      </c>
      <c r="AR84" s="33">
        <v>355.42</v>
      </c>
      <c r="AS84" s="33"/>
      <c r="AT84" s="33"/>
      <c r="AU84" s="33"/>
      <c r="AV84" s="33">
        <v>126.3</v>
      </c>
      <c r="AW84" s="33">
        <v>1168.8</v>
      </c>
      <c r="AX84" s="33">
        <v>796.33</v>
      </c>
      <c r="AY84" s="33">
        <v>719.02</v>
      </c>
      <c r="AZ84" s="33">
        <v>311.2</v>
      </c>
      <c r="BA84" s="31">
        <f t="shared" si="232"/>
        <v>0</v>
      </c>
      <c r="BB84" s="31">
        <f t="shared" si="233"/>
        <v>0</v>
      </c>
      <c r="BC84" s="31">
        <f t="shared" si="234"/>
        <v>-17.7</v>
      </c>
      <c r="BD84" s="31">
        <f t="shared" si="235"/>
        <v>-29.93</v>
      </c>
      <c r="BE84" s="31">
        <f t="shared" si="236"/>
        <v>0</v>
      </c>
      <c r="BF84" s="31">
        <f t="shared" si="237"/>
        <v>0</v>
      </c>
      <c r="BG84" s="31">
        <f t="shared" si="238"/>
        <v>0</v>
      </c>
      <c r="BH84" s="31">
        <f t="shared" si="239"/>
        <v>50.52</v>
      </c>
      <c r="BI84" s="31">
        <f t="shared" si="240"/>
        <v>467.52</v>
      </c>
      <c r="BJ84" s="31">
        <f t="shared" si="241"/>
        <v>402.35</v>
      </c>
      <c r="BK84" s="31">
        <f t="shared" si="242"/>
        <v>363.3</v>
      </c>
      <c r="BL84" s="31">
        <f t="shared" si="243"/>
        <v>157.24</v>
      </c>
      <c r="BM84" s="6">
        <v>1.06E-2</v>
      </c>
      <c r="BN84" s="6">
        <v>1.06E-2</v>
      </c>
      <c r="BO84" s="6">
        <v>1.06E-2</v>
      </c>
      <c r="BP84" s="6">
        <v>1.06E-2</v>
      </c>
      <c r="BQ84" s="6">
        <v>1.06E-2</v>
      </c>
      <c r="BR84" s="6">
        <v>1.06E-2</v>
      </c>
      <c r="BS84" s="6">
        <v>1.06E-2</v>
      </c>
      <c r="BT84" s="6">
        <v>1.06E-2</v>
      </c>
      <c r="BU84" s="6">
        <v>1.06E-2</v>
      </c>
      <c r="BV84" s="6">
        <v>1.06E-2</v>
      </c>
      <c r="BW84" s="6">
        <v>1.06E-2</v>
      </c>
      <c r="BX84" s="6">
        <v>1.06E-2</v>
      </c>
      <c r="BY84" s="31">
        <v>0</v>
      </c>
      <c r="BZ84" s="31">
        <v>0</v>
      </c>
      <c r="CA84" s="31">
        <v>125.07</v>
      </c>
      <c r="CB84" s="31">
        <v>396.57</v>
      </c>
      <c r="CC84" s="31">
        <v>0</v>
      </c>
      <c r="CD84" s="31">
        <v>0</v>
      </c>
      <c r="CE84" s="31">
        <v>0</v>
      </c>
      <c r="CF84" s="31">
        <v>140.93</v>
      </c>
      <c r="CG84" s="31">
        <v>1304.1400000000001</v>
      </c>
      <c r="CH84" s="31">
        <v>888.53</v>
      </c>
      <c r="CI84" s="31">
        <v>802.28</v>
      </c>
      <c r="CJ84" s="31">
        <v>347.24</v>
      </c>
      <c r="CK84" s="32">
        <f t="shared" si="244"/>
        <v>0</v>
      </c>
      <c r="CL84" s="32">
        <f t="shared" si="245"/>
        <v>0</v>
      </c>
      <c r="CM84" s="32">
        <f t="shared" si="246"/>
        <v>23.6</v>
      </c>
      <c r="CN84" s="32">
        <f t="shared" si="247"/>
        <v>74.83</v>
      </c>
      <c r="CO84" s="32">
        <f t="shared" si="248"/>
        <v>0</v>
      </c>
      <c r="CP84" s="32">
        <f t="shared" si="249"/>
        <v>0</v>
      </c>
      <c r="CQ84" s="32">
        <f t="shared" si="250"/>
        <v>0</v>
      </c>
      <c r="CR84" s="32">
        <f t="shared" si="251"/>
        <v>26.59</v>
      </c>
      <c r="CS84" s="32">
        <f t="shared" si="252"/>
        <v>246.06</v>
      </c>
      <c r="CT84" s="32">
        <f t="shared" si="253"/>
        <v>167.65</v>
      </c>
      <c r="CU84" s="32">
        <f t="shared" si="254"/>
        <v>151.37</v>
      </c>
      <c r="CV84" s="32">
        <f t="shared" si="255"/>
        <v>65.52</v>
      </c>
      <c r="CW84" s="31">
        <f t="shared" si="256"/>
        <v>0</v>
      </c>
      <c r="CX84" s="31">
        <f t="shared" si="257"/>
        <v>0</v>
      </c>
      <c r="CY84" s="31">
        <f t="shared" si="258"/>
        <v>54.279999999999987</v>
      </c>
      <c r="CZ84" s="31">
        <f t="shared" si="259"/>
        <v>145.90999999999997</v>
      </c>
      <c r="DA84" s="31">
        <f t="shared" si="260"/>
        <v>0</v>
      </c>
      <c r="DB84" s="31">
        <f t="shared" si="261"/>
        <v>0</v>
      </c>
      <c r="DC84" s="31">
        <f t="shared" si="262"/>
        <v>0</v>
      </c>
      <c r="DD84" s="31">
        <f t="shared" si="263"/>
        <v>-9.2999999999999901</v>
      </c>
      <c r="DE84" s="31">
        <f t="shared" si="264"/>
        <v>-86.119999999999891</v>
      </c>
      <c r="DF84" s="31">
        <f t="shared" si="265"/>
        <v>-142.5</v>
      </c>
      <c r="DG84" s="31">
        <f t="shared" si="266"/>
        <v>-128.67000000000002</v>
      </c>
      <c r="DH84" s="31">
        <f t="shared" si="267"/>
        <v>-55.680000000000007</v>
      </c>
      <c r="DI84" s="32">
        <f t="shared" si="196"/>
        <v>0</v>
      </c>
      <c r="DJ84" s="32">
        <f t="shared" si="197"/>
        <v>0</v>
      </c>
      <c r="DK84" s="32">
        <f t="shared" si="198"/>
        <v>2.71</v>
      </c>
      <c r="DL84" s="32">
        <f t="shared" si="199"/>
        <v>7.3</v>
      </c>
      <c r="DM84" s="32">
        <f t="shared" si="200"/>
        <v>0</v>
      </c>
      <c r="DN84" s="32">
        <f t="shared" si="201"/>
        <v>0</v>
      </c>
      <c r="DO84" s="32">
        <f t="shared" si="202"/>
        <v>0</v>
      </c>
      <c r="DP84" s="32">
        <f t="shared" si="203"/>
        <v>-0.47</v>
      </c>
      <c r="DQ84" s="32">
        <f t="shared" si="204"/>
        <v>-4.3099999999999996</v>
      </c>
      <c r="DR84" s="32">
        <f t="shared" si="205"/>
        <v>-7.13</v>
      </c>
      <c r="DS84" s="32">
        <f t="shared" si="206"/>
        <v>-6.43</v>
      </c>
      <c r="DT84" s="32">
        <f t="shared" si="207"/>
        <v>-2.78</v>
      </c>
      <c r="DU84" s="31">
        <f t="shared" ca="1" si="208"/>
        <v>0</v>
      </c>
      <c r="DV84" s="31">
        <f t="shared" ca="1" si="209"/>
        <v>0</v>
      </c>
      <c r="DW84" s="31">
        <f t="shared" ca="1" si="210"/>
        <v>15.88</v>
      </c>
      <c r="DX84" s="31">
        <f t="shared" ca="1" si="211"/>
        <v>42.45</v>
      </c>
      <c r="DY84" s="31">
        <f t="shared" ca="1" si="212"/>
        <v>0</v>
      </c>
      <c r="DZ84" s="31">
        <f t="shared" ca="1" si="213"/>
        <v>0</v>
      </c>
      <c r="EA84" s="31">
        <f t="shared" ca="1" si="214"/>
        <v>0</v>
      </c>
      <c r="EB84" s="31">
        <f t="shared" ca="1" si="215"/>
        <v>-2.64</v>
      </c>
      <c r="EC84" s="31">
        <f t="shared" ca="1" si="216"/>
        <v>-24.24</v>
      </c>
      <c r="ED84" s="31">
        <f t="shared" ca="1" si="217"/>
        <v>-39.79</v>
      </c>
      <c r="EE84" s="31">
        <f t="shared" ca="1" si="218"/>
        <v>-35.630000000000003</v>
      </c>
      <c r="EF84" s="31">
        <f t="shared" ca="1" si="219"/>
        <v>-15.29</v>
      </c>
      <c r="EG84" s="32">
        <f t="shared" ca="1" si="220"/>
        <v>0</v>
      </c>
      <c r="EH84" s="32">
        <f t="shared" ca="1" si="221"/>
        <v>0</v>
      </c>
      <c r="EI84" s="32">
        <f t="shared" ca="1" si="222"/>
        <v>72.86999999999999</v>
      </c>
      <c r="EJ84" s="32">
        <f t="shared" ca="1" si="223"/>
        <v>195.65999999999997</v>
      </c>
      <c r="EK84" s="32">
        <f t="shared" ca="1" si="224"/>
        <v>0</v>
      </c>
      <c r="EL84" s="32">
        <f t="shared" ca="1" si="225"/>
        <v>0</v>
      </c>
      <c r="EM84" s="32">
        <f t="shared" ca="1" si="226"/>
        <v>0</v>
      </c>
      <c r="EN84" s="32">
        <f t="shared" ca="1" si="227"/>
        <v>-12.409999999999991</v>
      </c>
      <c r="EO84" s="32">
        <f t="shared" ca="1" si="228"/>
        <v>-114.66999999999989</v>
      </c>
      <c r="EP84" s="32">
        <f t="shared" ca="1" si="229"/>
        <v>-189.42</v>
      </c>
      <c r="EQ84" s="32">
        <f t="shared" ca="1" si="230"/>
        <v>-170.73000000000002</v>
      </c>
      <c r="ER84" s="32">
        <f t="shared" ca="1" si="231"/>
        <v>-73.75</v>
      </c>
    </row>
    <row r="85" spans="1:148" x14ac:dyDescent="0.25">
      <c r="A85" t="s">
        <v>463</v>
      </c>
      <c r="B85" s="1" t="s">
        <v>83</v>
      </c>
      <c r="C85" t="s">
        <v>83</v>
      </c>
      <c r="D85" t="s">
        <v>253</v>
      </c>
      <c r="P85" s="51">
        <v>0</v>
      </c>
      <c r="Q85" s="32"/>
      <c r="R85" s="32"/>
      <c r="S85" s="32"/>
      <c r="T85" s="32"/>
      <c r="U85" s="32"/>
      <c r="V85" s="32"/>
      <c r="W85" s="32"/>
      <c r="X85" s="32"/>
      <c r="Y85" s="32"/>
      <c r="Z85" s="32"/>
      <c r="AA85" s="32"/>
      <c r="AB85" s="32">
        <v>0</v>
      </c>
      <c r="AN85" s="2">
        <v>1.8</v>
      </c>
      <c r="AO85" s="33"/>
      <c r="AP85" s="33"/>
      <c r="AQ85" s="33"/>
      <c r="AR85" s="33"/>
      <c r="AS85" s="33"/>
      <c r="AT85" s="33"/>
      <c r="AU85" s="33"/>
      <c r="AV85" s="33"/>
      <c r="AW85" s="33"/>
      <c r="AX85" s="33"/>
      <c r="AY85" s="33"/>
      <c r="AZ85" s="33">
        <v>0</v>
      </c>
      <c r="BA85" s="31">
        <f t="shared" si="232"/>
        <v>0</v>
      </c>
      <c r="BB85" s="31">
        <f t="shared" si="233"/>
        <v>0</v>
      </c>
      <c r="BC85" s="31">
        <f t="shared" si="234"/>
        <v>0</v>
      </c>
      <c r="BD85" s="31">
        <f t="shared" si="235"/>
        <v>0</v>
      </c>
      <c r="BE85" s="31">
        <f t="shared" si="236"/>
        <v>0</v>
      </c>
      <c r="BF85" s="31">
        <f t="shared" si="237"/>
        <v>0</v>
      </c>
      <c r="BG85" s="31">
        <f t="shared" si="238"/>
        <v>0</v>
      </c>
      <c r="BH85" s="31">
        <f t="shared" si="239"/>
        <v>0</v>
      </c>
      <c r="BI85" s="31">
        <f t="shared" si="240"/>
        <v>0</v>
      </c>
      <c r="BJ85" s="31">
        <f t="shared" si="241"/>
        <v>0</v>
      </c>
      <c r="BK85" s="31">
        <f t="shared" si="242"/>
        <v>0</v>
      </c>
      <c r="BL85" s="31">
        <f t="shared" si="243"/>
        <v>0</v>
      </c>
      <c r="BM85" s="6">
        <v>4.99E-2</v>
      </c>
      <c r="BN85" s="6">
        <v>4.99E-2</v>
      </c>
      <c r="BO85" s="6">
        <v>4.99E-2</v>
      </c>
      <c r="BP85" s="6">
        <v>4.99E-2</v>
      </c>
      <c r="BQ85" s="6">
        <v>4.99E-2</v>
      </c>
      <c r="BR85" s="6">
        <v>4.99E-2</v>
      </c>
      <c r="BS85" s="6">
        <v>4.99E-2</v>
      </c>
      <c r="BT85" s="6">
        <v>4.99E-2</v>
      </c>
      <c r="BU85" s="6">
        <v>4.99E-2</v>
      </c>
      <c r="BV85" s="6">
        <v>4.99E-2</v>
      </c>
      <c r="BW85" s="6">
        <v>4.99E-2</v>
      </c>
      <c r="BX85" s="6">
        <v>4.99E-2</v>
      </c>
      <c r="BY85" s="31">
        <v>0</v>
      </c>
      <c r="BZ85" s="31">
        <v>0</v>
      </c>
      <c r="CA85" s="31">
        <v>0</v>
      </c>
      <c r="CB85" s="31">
        <v>0</v>
      </c>
      <c r="CC85" s="31">
        <v>0</v>
      </c>
      <c r="CD85" s="31">
        <v>0</v>
      </c>
      <c r="CE85" s="31">
        <v>0</v>
      </c>
      <c r="CF85" s="31">
        <v>0</v>
      </c>
      <c r="CG85" s="31">
        <v>0</v>
      </c>
      <c r="CH85" s="31">
        <v>0</v>
      </c>
      <c r="CI85" s="31">
        <v>0</v>
      </c>
      <c r="CJ85" s="31">
        <v>0</v>
      </c>
      <c r="CK85" s="32">
        <f t="shared" si="244"/>
        <v>0</v>
      </c>
      <c r="CL85" s="32">
        <f t="shared" si="245"/>
        <v>0</v>
      </c>
      <c r="CM85" s="32">
        <f t="shared" si="246"/>
        <v>0</v>
      </c>
      <c r="CN85" s="32">
        <f t="shared" si="247"/>
        <v>0</v>
      </c>
      <c r="CO85" s="32">
        <f t="shared" si="248"/>
        <v>0</v>
      </c>
      <c r="CP85" s="32">
        <f t="shared" si="249"/>
        <v>0</v>
      </c>
      <c r="CQ85" s="32">
        <f t="shared" si="250"/>
        <v>0</v>
      </c>
      <c r="CR85" s="32">
        <f t="shared" si="251"/>
        <v>0</v>
      </c>
      <c r="CS85" s="32">
        <f t="shared" si="252"/>
        <v>0</v>
      </c>
      <c r="CT85" s="32">
        <f t="shared" si="253"/>
        <v>0</v>
      </c>
      <c r="CU85" s="32">
        <f t="shared" si="254"/>
        <v>0</v>
      </c>
      <c r="CV85" s="32">
        <f t="shared" si="255"/>
        <v>0</v>
      </c>
      <c r="CW85" s="31">
        <f t="shared" si="256"/>
        <v>0</v>
      </c>
      <c r="CX85" s="31">
        <f t="shared" si="257"/>
        <v>0</v>
      </c>
      <c r="CY85" s="31">
        <f t="shared" si="258"/>
        <v>0</v>
      </c>
      <c r="CZ85" s="31">
        <f t="shared" si="259"/>
        <v>0</v>
      </c>
      <c r="DA85" s="31">
        <f t="shared" si="260"/>
        <v>0</v>
      </c>
      <c r="DB85" s="31">
        <f t="shared" si="261"/>
        <v>0</v>
      </c>
      <c r="DC85" s="31">
        <f t="shared" si="262"/>
        <v>0</v>
      </c>
      <c r="DD85" s="31">
        <f t="shared" si="263"/>
        <v>0</v>
      </c>
      <c r="DE85" s="31">
        <f t="shared" si="264"/>
        <v>0</v>
      </c>
      <c r="DF85" s="31">
        <f t="shared" si="265"/>
        <v>0</v>
      </c>
      <c r="DG85" s="31">
        <f t="shared" si="266"/>
        <v>0</v>
      </c>
      <c r="DH85" s="31">
        <f t="shared" si="267"/>
        <v>0</v>
      </c>
      <c r="DI85" s="32">
        <f t="shared" si="196"/>
        <v>0</v>
      </c>
      <c r="DJ85" s="32">
        <f t="shared" si="197"/>
        <v>0</v>
      </c>
      <c r="DK85" s="32">
        <f t="shared" si="198"/>
        <v>0</v>
      </c>
      <c r="DL85" s="32">
        <f t="shared" si="199"/>
        <v>0</v>
      </c>
      <c r="DM85" s="32">
        <f t="shared" si="200"/>
        <v>0</v>
      </c>
      <c r="DN85" s="32">
        <f t="shared" si="201"/>
        <v>0</v>
      </c>
      <c r="DO85" s="32">
        <f t="shared" si="202"/>
        <v>0</v>
      </c>
      <c r="DP85" s="32">
        <f t="shared" si="203"/>
        <v>0</v>
      </c>
      <c r="DQ85" s="32">
        <f t="shared" si="204"/>
        <v>0</v>
      </c>
      <c r="DR85" s="32">
        <f t="shared" si="205"/>
        <v>0</v>
      </c>
      <c r="DS85" s="32">
        <f t="shared" si="206"/>
        <v>0</v>
      </c>
      <c r="DT85" s="32">
        <f t="shared" si="207"/>
        <v>0</v>
      </c>
      <c r="DU85" s="31">
        <f t="shared" ca="1" si="208"/>
        <v>0</v>
      </c>
      <c r="DV85" s="31">
        <f t="shared" ca="1" si="209"/>
        <v>0</v>
      </c>
      <c r="DW85" s="31">
        <f t="shared" ca="1" si="210"/>
        <v>0</v>
      </c>
      <c r="DX85" s="31">
        <f t="shared" ca="1" si="211"/>
        <v>0</v>
      </c>
      <c r="DY85" s="31">
        <f t="shared" ca="1" si="212"/>
        <v>0</v>
      </c>
      <c r="DZ85" s="31">
        <f t="shared" ca="1" si="213"/>
        <v>0</v>
      </c>
      <c r="EA85" s="31">
        <f t="shared" ca="1" si="214"/>
        <v>0</v>
      </c>
      <c r="EB85" s="31">
        <f t="shared" ca="1" si="215"/>
        <v>0</v>
      </c>
      <c r="EC85" s="31">
        <f t="shared" ca="1" si="216"/>
        <v>0</v>
      </c>
      <c r="ED85" s="31">
        <f t="shared" ca="1" si="217"/>
        <v>0</v>
      </c>
      <c r="EE85" s="31">
        <f t="shared" ca="1" si="218"/>
        <v>0</v>
      </c>
      <c r="EF85" s="31">
        <f t="shared" ca="1" si="219"/>
        <v>0</v>
      </c>
      <c r="EG85" s="32">
        <f t="shared" ca="1" si="220"/>
        <v>0</v>
      </c>
      <c r="EH85" s="32">
        <f t="shared" ca="1" si="221"/>
        <v>0</v>
      </c>
      <c r="EI85" s="32">
        <f t="shared" ca="1" si="222"/>
        <v>0</v>
      </c>
      <c r="EJ85" s="32">
        <f t="shared" ca="1" si="223"/>
        <v>0</v>
      </c>
      <c r="EK85" s="32">
        <f t="shared" ca="1" si="224"/>
        <v>0</v>
      </c>
      <c r="EL85" s="32">
        <f t="shared" ca="1" si="225"/>
        <v>0</v>
      </c>
      <c r="EM85" s="32">
        <f t="shared" ca="1" si="226"/>
        <v>0</v>
      </c>
      <c r="EN85" s="32">
        <f t="shared" ca="1" si="227"/>
        <v>0</v>
      </c>
      <c r="EO85" s="32">
        <f t="shared" ca="1" si="228"/>
        <v>0</v>
      </c>
      <c r="EP85" s="32">
        <f t="shared" ca="1" si="229"/>
        <v>0</v>
      </c>
      <c r="EQ85" s="32">
        <f t="shared" ca="1" si="230"/>
        <v>0</v>
      </c>
      <c r="ER85" s="32">
        <f t="shared" ca="1" si="231"/>
        <v>0</v>
      </c>
    </row>
    <row r="86" spans="1:148" x14ac:dyDescent="0.25">
      <c r="A86" t="s">
        <v>464</v>
      </c>
      <c r="B86" s="1" t="s">
        <v>22</v>
      </c>
      <c r="C86" t="s">
        <v>22</v>
      </c>
      <c r="D86" t="s">
        <v>254</v>
      </c>
      <c r="E86" s="51">
        <v>35979.712500000001</v>
      </c>
      <c r="F86" s="51">
        <v>35054.939700000003</v>
      </c>
      <c r="G86" s="51">
        <v>33390.103450000002</v>
      </c>
      <c r="H86" s="51">
        <v>91620.907414999994</v>
      </c>
      <c r="I86" s="51">
        <v>91188.30932</v>
      </c>
      <c r="J86" s="51">
        <v>48081.434789999999</v>
      </c>
      <c r="K86" s="51">
        <v>75024.53757</v>
      </c>
      <c r="L86" s="51">
        <v>56773.117960000003</v>
      </c>
      <c r="M86" s="51">
        <v>34989.433969999998</v>
      </c>
      <c r="N86" s="51">
        <v>74086.8033</v>
      </c>
      <c r="O86" s="51">
        <v>59002.603940000001</v>
      </c>
      <c r="P86" s="51">
        <v>71128.591220000002</v>
      </c>
      <c r="Q86" s="32">
        <v>1780557.96</v>
      </c>
      <c r="R86" s="32">
        <v>1745697.64</v>
      </c>
      <c r="S86" s="32">
        <v>1701689.75</v>
      </c>
      <c r="T86" s="32">
        <v>4969641.95</v>
      </c>
      <c r="U86" s="32">
        <v>14857120.550000001</v>
      </c>
      <c r="V86" s="32">
        <v>3659397.22</v>
      </c>
      <c r="W86" s="32">
        <v>3591720.34</v>
      </c>
      <c r="X86" s="32">
        <v>2668806.33</v>
      </c>
      <c r="Y86" s="32">
        <v>1190882.71</v>
      </c>
      <c r="Z86" s="32">
        <v>2474923.87</v>
      </c>
      <c r="AA86" s="32">
        <v>3698865.75</v>
      </c>
      <c r="AB86" s="32">
        <v>4967946.7300000004</v>
      </c>
      <c r="AC86" s="2">
        <v>1.41</v>
      </c>
      <c r="AD86" s="2">
        <v>1.41</v>
      </c>
      <c r="AE86" s="2">
        <v>1.41</v>
      </c>
      <c r="AF86" s="2">
        <v>1.41</v>
      </c>
      <c r="AG86" s="2">
        <v>1.41</v>
      </c>
      <c r="AH86" s="2">
        <v>1.41</v>
      </c>
      <c r="AI86" s="2">
        <v>1.41</v>
      </c>
      <c r="AJ86" s="2">
        <v>1.41</v>
      </c>
      <c r="AK86" s="2">
        <v>1.41</v>
      </c>
      <c r="AL86" s="2">
        <v>1.41</v>
      </c>
      <c r="AM86" s="2">
        <v>1.41</v>
      </c>
      <c r="AN86" s="2">
        <v>1.41</v>
      </c>
      <c r="AO86" s="33">
        <v>25105.87</v>
      </c>
      <c r="AP86" s="33">
        <v>24614.34</v>
      </c>
      <c r="AQ86" s="33">
        <v>23993.83</v>
      </c>
      <c r="AR86" s="33">
        <v>70071.95</v>
      </c>
      <c r="AS86" s="33">
        <v>209485.4</v>
      </c>
      <c r="AT86" s="33">
        <v>51597.5</v>
      </c>
      <c r="AU86" s="33">
        <v>50643.26</v>
      </c>
      <c r="AV86" s="33">
        <v>37630.17</v>
      </c>
      <c r="AW86" s="33">
        <v>16791.45</v>
      </c>
      <c r="AX86" s="33">
        <v>34896.43</v>
      </c>
      <c r="AY86" s="33">
        <v>52154.01</v>
      </c>
      <c r="AZ86" s="33">
        <v>70048.05</v>
      </c>
      <c r="BA86" s="31">
        <f t="shared" si="232"/>
        <v>-2670.84</v>
      </c>
      <c r="BB86" s="31">
        <f t="shared" si="233"/>
        <v>-2618.5500000000002</v>
      </c>
      <c r="BC86" s="31">
        <f t="shared" si="234"/>
        <v>-2552.5300000000002</v>
      </c>
      <c r="BD86" s="31">
        <f t="shared" si="235"/>
        <v>-3975.71</v>
      </c>
      <c r="BE86" s="31">
        <f t="shared" si="236"/>
        <v>-11885.7</v>
      </c>
      <c r="BF86" s="31">
        <f t="shared" si="237"/>
        <v>-2927.52</v>
      </c>
      <c r="BG86" s="31">
        <f t="shared" si="238"/>
        <v>13648.54</v>
      </c>
      <c r="BH86" s="31">
        <f t="shared" si="239"/>
        <v>10141.459999999999</v>
      </c>
      <c r="BI86" s="31">
        <f t="shared" si="240"/>
        <v>4525.3500000000004</v>
      </c>
      <c r="BJ86" s="31">
        <f t="shared" si="241"/>
        <v>11879.63</v>
      </c>
      <c r="BK86" s="31">
        <f t="shared" si="242"/>
        <v>17754.560000000001</v>
      </c>
      <c r="BL86" s="31">
        <f t="shared" si="243"/>
        <v>23846.14</v>
      </c>
      <c r="BM86" s="6">
        <v>5.1000000000000004E-3</v>
      </c>
      <c r="BN86" s="6">
        <v>5.1000000000000004E-3</v>
      </c>
      <c r="BO86" s="6">
        <v>5.1000000000000004E-3</v>
      </c>
      <c r="BP86" s="6">
        <v>5.1000000000000004E-3</v>
      </c>
      <c r="BQ86" s="6">
        <v>5.1000000000000004E-3</v>
      </c>
      <c r="BR86" s="6">
        <v>5.1000000000000004E-3</v>
      </c>
      <c r="BS86" s="6">
        <v>5.1000000000000004E-3</v>
      </c>
      <c r="BT86" s="6">
        <v>5.1000000000000004E-3</v>
      </c>
      <c r="BU86" s="6">
        <v>5.1000000000000004E-3</v>
      </c>
      <c r="BV86" s="6">
        <v>5.1000000000000004E-3</v>
      </c>
      <c r="BW86" s="6">
        <v>5.1000000000000004E-3</v>
      </c>
      <c r="BX86" s="6">
        <v>5.1000000000000004E-3</v>
      </c>
      <c r="BY86" s="31">
        <v>9080.85</v>
      </c>
      <c r="BZ86" s="31">
        <v>8903.06</v>
      </c>
      <c r="CA86" s="31">
        <v>8678.6200000000008</v>
      </c>
      <c r="CB86" s="31">
        <v>25345.17</v>
      </c>
      <c r="CC86" s="31">
        <v>75771.31</v>
      </c>
      <c r="CD86" s="31">
        <v>18662.93</v>
      </c>
      <c r="CE86" s="31">
        <v>18317.77</v>
      </c>
      <c r="CF86" s="31">
        <v>13610.91</v>
      </c>
      <c r="CG86" s="31">
        <v>6073.5</v>
      </c>
      <c r="CH86" s="31">
        <v>12622.11</v>
      </c>
      <c r="CI86" s="31">
        <v>18864.22</v>
      </c>
      <c r="CJ86" s="31">
        <v>25336.53</v>
      </c>
      <c r="CK86" s="32">
        <f t="shared" si="244"/>
        <v>3561.12</v>
      </c>
      <c r="CL86" s="32">
        <f t="shared" si="245"/>
        <v>3491.4</v>
      </c>
      <c r="CM86" s="32">
        <f t="shared" si="246"/>
        <v>3403.38</v>
      </c>
      <c r="CN86" s="32">
        <f t="shared" si="247"/>
        <v>9939.2800000000007</v>
      </c>
      <c r="CO86" s="32">
        <f t="shared" si="248"/>
        <v>29714.240000000002</v>
      </c>
      <c r="CP86" s="32">
        <f t="shared" si="249"/>
        <v>7318.79</v>
      </c>
      <c r="CQ86" s="32">
        <f t="shared" si="250"/>
        <v>7183.44</v>
      </c>
      <c r="CR86" s="32">
        <f t="shared" si="251"/>
        <v>5337.61</v>
      </c>
      <c r="CS86" s="32">
        <f t="shared" si="252"/>
        <v>2381.77</v>
      </c>
      <c r="CT86" s="32">
        <f t="shared" si="253"/>
        <v>4949.8500000000004</v>
      </c>
      <c r="CU86" s="32">
        <f t="shared" si="254"/>
        <v>7397.73</v>
      </c>
      <c r="CV86" s="32">
        <f t="shared" si="255"/>
        <v>9935.89</v>
      </c>
      <c r="CW86" s="31">
        <f t="shared" si="256"/>
        <v>-9793.0599999999977</v>
      </c>
      <c r="CX86" s="31">
        <f t="shared" si="257"/>
        <v>-9601.3300000000017</v>
      </c>
      <c r="CY86" s="31">
        <f t="shared" si="258"/>
        <v>-9359.3000000000011</v>
      </c>
      <c r="CZ86" s="31">
        <f t="shared" si="259"/>
        <v>-30811.79</v>
      </c>
      <c r="DA86" s="31">
        <f t="shared" si="260"/>
        <v>-92114.15</v>
      </c>
      <c r="DB86" s="31">
        <f t="shared" si="261"/>
        <v>-22688.26</v>
      </c>
      <c r="DC86" s="31">
        <f t="shared" si="262"/>
        <v>-38790.590000000004</v>
      </c>
      <c r="DD86" s="31">
        <f t="shared" si="263"/>
        <v>-28823.109999999997</v>
      </c>
      <c r="DE86" s="31">
        <f t="shared" si="264"/>
        <v>-12861.53</v>
      </c>
      <c r="DF86" s="31">
        <f t="shared" si="265"/>
        <v>-29204.1</v>
      </c>
      <c r="DG86" s="31">
        <f t="shared" si="266"/>
        <v>-43646.62</v>
      </c>
      <c r="DH86" s="31">
        <f t="shared" si="267"/>
        <v>-58621.770000000004</v>
      </c>
      <c r="DI86" s="32">
        <f t="shared" si="196"/>
        <v>-489.65</v>
      </c>
      <c r="DJ86" s="32">
        <f t="shared" si="197"/>
        <v>-480.07</v>
      </c>
      <c r="DK86" s="32">
        <f t="shared" si="198"/>
        <v>-467.97</v>
      </c>
      <c r="DL86" s="32">
        <f t="shared" si="199"/>
        <v>-1540.59</v>
      </c>
      <c r="DM86" s="32">
        <f t="shared" si="200"/>
        <v>-4605.71</v>
      </c>
      <c r="DN86" s="32">
        <f t="shared" si="201"/>
        <v>-1134.4100000000001</v>
      </c>
      <c r="DO86" s="32">
        <f t="shared" si="202"/>
        <v>-1939.53</v>
      </c>
      <c r="DP86" s="32">
        <f t="shared" si="203"/>
        <v>-1441.16</v>
      </c>
      <c r="DQ86" s="32">
        <f t="shared" si="204"/>
        <v>-643.08000000000004</v>
      </c>
      <c r="DR86" s="32">
        <f t="shared" si="205"/>
        <v>-1460.21</v>
      </c>
      <c r="DS86" s="32">
        <f t="shared" si="206"/>
        <v>-2182.33</v>
      </c>
      <c r="DT86" s="32">
        <f t="shared" si="207"/>
        <v>-2931.09</v>
      </c>
      <c r="DU86" s="31">
        <f t="shared" ca="1" si="208"/>
        <v>-2897.46</v>
      </c>
      <c r="DV86" s="31">
        <f t="shared" ca="1" si="209"/>
        <v>-2824.43</v>
      </c>
      <c r="DW86" s="31">
        <f t="shared" ca="1" si="210"/>
        <v>-2738.87</v>
      </c>
      <c r="DX86" s="31">
        <f t="shared" ca="1" si="211"/>
        <v>-8964.2999999999993</v>
      </c>
      <c r="DY86" s="31">
        <f t="shared" ca="1" si="212"/>
        <v>-26648.02</v>
      </c>
      <c r="DZ86" s="31">
        <f t="shared" ca="1" si="213"/>
        <v>-6525.03</v>
      </c>
      <c r="EA86" s="31">
        <f t="shared" ca="1" si="214"/>
        <v>-11084.24</v>
      </c>
      <c r="EB86" s="31">
        <f t="shared" ca="1" si="215"/>
        <v>-8174.88</v>
      </c>
      <c r="EC86" s="31">
        <f t="shared" ca="1" si="216"/>
        <v>-3620.51</v>
      </c>
      <c r="ED86" s="31">
        <f t="shared" ca="1" si="217"/>
        <v>-8154.91</v>
      </c>
      <c r="EE86" s="31">
        <f t="shared" ca="1" si="218"/>
        <v>-12085.88</v>
      </c>
      <c r="EF86" s="31">
        <f t="shared" ca="1" si="219"/>
        <v>-16100.05</v>
      </c>
      <c r="EG86" s="32">
        <f t="shared" ca="1" si="220"/>
        <v>-13180.169999999998</v>
      </c>
      <c r="EH86" s="32">
        <f t="shared" ca="1" si="221"/>
        <v>-12905.830000000002</v>
      </c>
      <c r="EI86" s="32">
        <f t="shared" ca="1" si="222"/>
        <v>-12566.14</v>
      </c>
      <c r="EJ86" s="32">
        <f t="shared" ca="1" si="223"/>
        <v>-41316.68</v>
      </c>
      <c r="EK86" s="32">
        <f t="shared" ca="1" si="224"/>
        <v>-123367.88</v>
      </c>
      <c r="EL86" s="32">
        <f t="shared" ca="1" si="225"/>
        <v>-30347.699999999997</v>
      </c>
      <c r="EM86" s="32">
        <f t="shared" ca="1" si="226"/>
        <v>-51814.36</v>
      </c>
      <c r="EN86" s="32">
        <f t="shared" ca="1" si="227"/>
        <v>-38439.149999999994</v>
      </c>
      <c r="EO86" s="32">
        <f t="shared" ca="1" si="228"/>
        <v>-17125.120000000003</v>
      </c>
      <c r="EP86" s="32">
        <f t="shared" ca="1" si="229"/>
        <v>-38819.22</v>
      </c>
      <c r="EQ86" s="32">
        <f t="shared" ca="1" si="230"/>
        <v>-57914.83</v>
      </c>
      <c r="ER86" s="32">
        <f t="shared" ca="1" si="231"/>
        <v>-77652.91</v>
      </c>
    </row>
    <row r="87" spans="1:148" x14ac:dyDescent="0.25">
      <c r="A87" t="s">
        <v>465</v>
      </c>
      <c r="B87" s="1" t="s">
        <v>101</v>
      </c>
      <c r="C87" t="s">
        <v>101</v>
      </c>
      <c r="D87" t="s">
        <v>485</v>
      </c>
      <c r="E87" s="51">
        <v>77.189774999999997</v>
      </c>
      <c r="F87" s="51">
        <v>40.064759000000002</v>
      </c>
      <c r="G87" s="51">
        <v>254.93968100000001</v>
      </c>
      <c r="H87" s="51">
        <v>634.34180000000003</v>
      </c>
      <c r="I87" s="51">
        <v>1111.8845719999999</v>
      </c>
      <c r="J87" s="51">
        <v>322.38592299999999</v>
      </c>
      <c r="K87" s="51">
        <v>153.99637300000001</v>
      </c>
      <c r="L87" s="51">
        <v>287.08285899999998</v>
      </c>
      <c r="M87" s="51">
        <v>72.691389000000001</v>
      </c>
      <c r="N87" s="51">
        <v>116.81059</v>
      </c>
      <c r="O87" s="51">
        <v>262.87042000000002</v>
      </c>
      <c r="P87" s="51">
        <v>765.74381500000004</v>
      </c>
      <c r="Q87" s="32">
        <v>6700.36</v>
      </c>
      <c r="R87" s="32">
        <v>4886.0600000000004</v>
      </c>
      <c r="S87" s="32">
        <v>40632.6</v>
      </c>
      <c r="T87" s="32">
        <v>92152.93</v>
      </c>
      <c r="U87" s="32">
        <v>380836.59</v>
      </c>
      <c r="V87" s="32">
        <v>88383.85</v>
      </c>
      <c r="W87" s="32">
        <v>37522.11</v>
      </c>
      <c r="X87" s="32">
        <v>32462.16</v>
      </c>
      <c r="Y87" s="32">
        <v>7884.71</v>
      </c>
      <c r="Z87" s="32">
        <v>9982.6299999999992</v>
      </c>
      <c r="AA87" s="32">
        <v>62043.39</v>
      </c>
      <c r="AB87" s="32">
        <v>167938.05</v>
      </c>
      <c r="AC87" s="2">
        <v>-4.3899999999999997</v>
      </c>
      <c r="AD87" s="2">
        <v>-4.3899999999999997</v>
      </c>
      <c r="AE87" s="2">
        <v>-4.3899999999999997</v>
      </c>
      <c r="AF87" s="2">
        <v>-4.3899999999999997</v>
      </c>
      <c r="AG87" s="2">
        <v>-4.3899999999999997</v>
      </c>
      <c r="AH87" s="2">
        <v>-4.3899999999999997</v>
      </c>
      <c r="AI87" s="2">
        <v>-4.3899999999999997</v>
      </c>
      <c r="AJ87" s="2">
        <v>-4.3899999999999997</v>
      </c>
      <c r="AK87" s="2">
        <v>-4.3899999999999997</v>
      </c>
      <c r="AL87" s="2">
        <v>-4.3899999999999997</v>
      </c>
      <c r="AM87" s="2">
        <v>-4.3899999999999997</v>
      </c>
      <c r="AN87" s="2">
        <v>-4.3899999999999997</v>
      </c>
      <c r="AO87" s="33">
        <v>-294.14999999999998</v>
      </c>
      <c r="AP87" s="33">
        <v>-214.5</v>
      </c>
      <c r="AQ87" s="33">
        <v>-1783.77</v>
      </c>
      <c r="AR87" s="33">
        <v>-4045.51</v>
      </c>
      <c r="AS87" s="33">
        <v>-16718.73</v>
      </c>
      <c r="AT87" s="33">
        <v>-3880.05</v>
      </c>
      <c r="AU87" s="33">
        <v>-1647.22</v>
      </c>
      <c r="AV87" s="33">
        <v>-1425.09</v>
      </c>
      <c r="AW87" s="33">
        <v>-346.14</v>
      </c>
      <c r="AX87" s="33">
        <v>-438.24</v>
      </c>
      <c r="AY87" s="33">
        <v>-2723.71</v>
      </c>
      <c r="AZ87" s="33">
        <v>-7372.48</v>
      </c>
      <c r="BA87" s="31">
        <f t="shared" si="232"/>
        <v>-10.050000000000001</v>
      </c>
      <c r="BB87" s="31">
        <f t="shared" si="233"/>
        <v>-7.33</v>
      </c>
      <c r="BC87" s="31">
        <f t="shared" si="234"/>
        <v>-60.95</v>
      </c>
      <c r="BD87" s="31">
        <f t="shared" si="235"/>
        <v>-73.72</v>
      </c>
      <c r="BE87" s="31">
        <f t="shared" si="236"/>
        <v>-304.67</v>
      </c>
      <c r="BF87" s="31">
        <f t="shared" si="237"/>
        <v>-70.709999999999994</v>
      </c>
      <c r="BG87" s="31">
        <f t="shared" si="238"/>
        <v>142.58000000000001</v>
      </c>
      <c r="BH87" s="31">
        <f t="shared" si="239"/>
        <v>123.36</v>
      </c>
      <c r="BI87" s="31">
        <f t="shared" si="240"/>
        <v>29.96</v>
      </c>
      <c r="BJ87" s="31">
        <f t="shared" si="241"/>
        <v>47.92</v>
      </c>
      <c r="BK87" s="31">
        <f t="shared" si="242"/>
        <v>297.81</v>
      </c>
      <c r="BL87" s="31">
        <f t="shared" si="243"/>
        <v>806.1</v>
      </c>
      <c r="BM87" s="6">
        <v>-0.12</v>
      </c>
      <c r="BN87" s="6">
        <v>-0.12</v>
      </c>
      <c r="BO87" s="6">
        <v>-0.12</v>
      </c>
      <c r="BP87" s="6">
        <v>-0.12</v>
      </c>
      <c r="BQ87" s="6">
        <v>-0.12</v>
      </c>
      <c r="BR87" s="6">
        <v>-0.12</v>
      </c>
      <c r="BS87" s="6">
        <v>-0.12</v>
      </c>
      <c r="BT87" s="6">
        <v>-0.12</v>
      </c>
      <c r="BU87" s="6">
        <v>-0.12</v>
      </c>
      <c r="BV87" s="6">
        <v>-0.12</v>
      </c>
      <c r="BW87" s="6">
        <v>-0.12</v>
      </c>
      <c r="BX87" s="6">
        <v>-0.12</v>
      </c>
      <c r="BY87" s="31">
        <v>-804.04</v>
      </c>
      <c r="BZ87" s="31">
        <v>-586.33000000000004</v>
      </c>
      <c r="CA87" s="31">
        <v>-4875.91</v>
      </c>
      <c r="CB87" s="31">
        <v>-11058.35</v>
      </c>
      <c r="CC87" s="31">
        <v>-45700.39</v>
      </c>
      <c r="CD87" s="31">
        <v>-10606.06</v>
      </c>
      <c r="CE87" s="31">
        <v>-4502.6499999999996</v>
      </c>
      <c r="CF87" s="31">
        <v>-3895.46</v>
      </c>
      <c r="CG87" s="31">
        <v>-946.17</v>
      </c>
      <c r="CH87" s="31">
        <v>-1197.92</v>
      </c>
      <c r="CI87" s="31">
        <v>-7445.21</v>
      </c>
      <c r="CJ87" s="31">
        <v>-20152.57</v>
      </c>
      <c r="CK87" s="32">
        <f t="shared" si="244"/>
        <v>13.4</v>
      </c>
      <c r="CL87" s="32">
        <f t="shared" si="245"/>
        <v>9.77</v>
      </c>
      <c r="CM87" s="32">
        <f t="shared" si="246"/>
        <v>81.27</v>
      </c>
      <c r="CN87" s="32">
        <f t="shared" si="247"/>
        <v>184.31</v>
      </c>
      <c r="CO87" s="32">
        <f t="shared" si="248"/>
        <v>761.67</v>
      </c>
      <c r="CP87" s="32">
        <f t="shared" si="249"/>
        <v>176.77</v>
      </c>
      <c r="CQ87" s="32">
        <f t="shared" si="250"/>
        <v>75.040000000000006</v>
      </c>
      <c r="CR87" s="32">
        <f t="shared" si="251"/>
        <v>64.92</v>
      </c>
      <c r="CS87" s="32">
        <f t="shared" si="252"/>
        <v>15.77</v>
      </c>
      <c r="CT87" s="32">
        <f t="shared" si="253"/>
        <v>19.97</v>
      </c>
      <c r="CU87" s="32">
        <f t="shared" si="254"/>
        <v>124.09</v>
      </c>
      <c r="CV87" s="32">
        <f t="shared" si="255"/>
        <v>335.88</v>
      </c>
      <c r="CW87" s="31">
        <f t="shared" si="256"/>
        <v>-486.44</v>
      </c>
      <c r="CX87" s="31">
        <f t="shared" si="257"/>
        <v>-354.73000000000008</v>
      </c>
      <c r="CY87" s="31">
        <f t="shared" si="258"/>
        <v>-2949.9199999999996</v>
      </c>
      <c r="CZ87" s="31">
        <f t="shared" si="259"/>
        <v>-6754.81</v>
      </c>
      <c r="DA87" s="31">
        <f t="shared" si="260"/>
        <v>-27915.320000000003</v>
      </c>
      <c r="DB87" s="31">
        <f t="shared" si="261"/>
        <v>-6478.5299999999988</v>
      </c>
      <c r="DC87" s="31">
        <f t="shared" si="262"/>
        <v>-2922.9699999999993</v>
      </c>
      <c r="DD87" s="31">
        <f t="shared" si="263"/>
        <v>-2528.81</v>
      </c>
      <c r="DE87" s="31">
        <f t="shared" si="264"/>
        <v>-614.22</v>
      </c>
      <c r="DF87" s="31">
        <f t="shared" si="265"/>
        <v>-787.63</v>
      </c>
      <c r="DG87" s="31">
        <f t="shared" si="266"/>
        <v>-4895.22</v>
      </c>
      <c r="DH87" s="31">
        <f t="shared" si="267"/>
        <v>-13250.31</v>
      </c>
      <c r="DI87" s="32">
        <f t="shared" si="196"/>
        <v>-24.32</v>
      </c>
      <c r="DJ87" s="32">
        <f t="shared" si="197"/>
        <v>-17.739999999999998</v>
      </c>
      <c r="DK87" s="32">
        <f t="shared" si="198"/>
        <v>-147.5</v>
      </c>
      <c r="DL87" s="32">
        <f t="shared" si="199"/>
        <v>-337.74</v>
      </c>
      <c r="DM87" s="32">
        <f t="shared" si="200"/>
        <v>-1395.77</v>
      </c>
      <c r="DN87" s="32">
        <f t="shared" si="201"/>
        <v>-323.93</v>
      </c>
      <c r="DO87" s="32">
        <f t="shared" si="202"/>
        <v>-146.15</v>
      </c>
      <c r="DP87" s="32">
        <f t="shared" si="203"/>
        <v>-126.44</v>
      </c>
      <c r="DQ87" s="32">
        <f t="shared" si="204"/>
        <v>-30.71</v>
      </c>
      <c r="DR87" s="32">
        <f t="shared" si="205"/>
        <v>-39.380000000000003</v>
      </c>
      <c r="DS87" s="32">
        <f t="shared" si="206"/>
        <v>-244.76</v>
      </c>
      <c r="DT87" s="32">
        <f t="shared" si="207"/>
        <v>-662.52</v>
      </c>
      <c r="DU87" s="31">
        <f t="shared" ca="1" si="208"/>
        <v>-143.91999999999999</v>
      </c>
      <c r="DV87" s="31">
        <f t="shared" ca="1" si="209"/>
        <v>-104.35</v>
      </c>
      <c r="DW87" s="31">
        <f t="shared" ca="1" si="210"/>
        <v>-863.25</v>
      </c>
      <c r="DX87" s="31">
        <f t="shared" ca="1" si="211"/>
        <v>-1965.23</v>
      </c>
      <c r="DY87" s="31">
        <f t="shared" ca="1" si="212"/>
        <v>-8075.72</v>
      </c>
      <c r="DZ87" s="31">
        <f t="shared" ca="1" si="213"/>
        <v>-1863.19</v>
      </c>
      <c r="EA87" s="31">
        <f t="shared" ca="1" si="214"/>
        <v>-835.23</v>
      </c>
      <c r="EB87" s="31">
        <f t="shared" ca="1" si="215"/>
        <v>-717.23</v>
      </c>
      <c r="EC87" s="31">
        <f t="shared" ca="1" si="216"/>
        <v>-172.9</v>
      </c>
      <c r="ED87" s="31">
        <f t="shared" ca="1" si="217"/>
        <v>-219.94</v>
      </c>
      <c r="EE87" s="31">
        <f t="shared" ca="1" si="218"/>
        <v>-1355.5</v>
      </c>
      <c r="EF87" s="31">
        <f t="shared" ca="1" si="219"/>
        <v>-3639.1</v>
      </c>
      <c r="EG87" s="32">
        <f t="shared" ca="1" si="220"/>
        <v>-654.67999999999995</v>
      </c>
      <c r="EH87" s="32">
        <f t="shared" ca="1" si="221"/>
        <v>-476.82000000000005</v>
      </c>
      <c r="EI87" s="32">
        <f t="shared" ca="1" si="222"/>
        <v>-3960.6699999999996</v>
      </c>
      <c r="EJ87" s="32">
        <f t="shared" ca="1" si="223"/>
        <v>-9057.7800000000007</v>
      </c>
      <c r="EK87" s="32">
        <f t="shared" ca="1" si="224"/>
        <v>-37386.810000000005</v>
      </c>
      <c r="EL87" s="32">
        <f t="shared" ca="1" si="225"/>
        <v>-8665.65</v>
      </c>
      <c r="EM87" s="32">
        <f t="shared" ca="1" si="226"/>
        <v>-3904.3499999999995</v>
      </c>
      <c r="EN87" s="32">
        <f t="shared" ca="1" si="227"/>
        <v>-3372.48</v>
      </c>
      <c r="EO87" s="32">
        <f t="shared" ca="1" si="228"/>
        <v>-817.83</v>
      </c>
      <c r="EP87" s="32">
        <f t="shared" ca="1" si="229"/>
        <v>-1046.95</v>
      </c>
      <c r="EQ87" s="32">
        <f t="shared" ca="1" si="230"/>
        <v>-6495.4800000000005</v>
      </c>
      <c r="ER87" s="32">
        <f t="shared" ca="1" si="231"/>
        <v>-17551.93</v>
      </c>
    </row>
    <row r="88" spans="1:148" x14ac:dyDescent="0.25">
      <c r="A88" t="s">
        <v>466</v>
      </c>
      <c r="B88" s="1" t="s">
        <v>82</v>
      </c>
      <c r="C88" t="s">
        <v>82</v>
      </c>
      <c r="D88" t="s">
        <v>255</v>
      </c>
      <c r="E88" s="51">
        <v>0</v>
      </c>
      <c r="F88" s="51">
        <v>0.67200000000000004</v>
      </c>
      <c r="G88" s="51">
        <v>8.8620000000000001</v>
      </c>
      <c r="H88" s="51">
        <v>354.858</v>
      </c>
      <c r="I88" s="51">
        <v>12647.628000000001</v>
      </c>
      <c r="J88" s="51">
        <v>6665.232</v>
      </c>
      <c r="K88" s="51">
        <v>8456.0280000000002</v>
      </c>
      <c r="L88" s="51">
        <v>11237.982</v>
      </c>
      <c r="M88" s="51">
        <v>2583.3780000000002</v>
      </c>
      <c r="N88" s="51">
        <v>3936.6179999999999</v>
      </c>
      <c r="O88" s="51">
        <v>8005.7039999999997</v>
      </c>
      <c r="P88" s="51">
        <v>14119.938</v>
      </c>
      <c r="Q88" s="32">
        <v>0</v>
      </c>
      <c r="R88" s="32">
        <v>105.31</v>
      </c>
      <c r="S88" s="32">
        <v>2586.0300000000002</v>
      </c>
      <c r="T88" s="32">
        <v>90130.53</v>
      </c>
      <c r="U88" s="32">
        <v>5158303.0599999996</v>
      </c>
      <c r="V88" s="32">
        <v>1263655.0900000001</v>
      </c>
      <c r="W88" s="32">
        <v>722477.29</v>
      </c>
      <c r="X88" s="32">
        <v>774603.45</v>
      </c>
      <c r="Y88" s="32">
        <v>136433.35999999999</v>
      </c>
      <c r="Z88" s="32">
        <v>198714.01</v>
      </c>
      <c r="AA88" s="32">
        <v>1297188.48</v>
      </c>
      <c r="AB88" s="32">
        <v>1862988.14</v>
      </c>
      <c r="AC88" s="2">
        <v>-4.37</v>
      </c>
      <c r="AD88" s="2">
        <v>-4.37</v>
      </c>
      <c r="AE88" s="2">
        <v>-4.37</v>
      </c>
      <c r="AF88" s="2">
        <v>-4.37</v>
      </c>
      <c r="AG88" s="2">
        <v>-4.37</v>
      </c>
      <c r="AH88" s="2">
        <v>-4.37</v>
      </c>
      <c r="AI88" s="2">
        <v>-4.37</v>
      </c>
      <c r="AJ88" s="2">
        <v>-4.37</v>
      </c>
      <c r="AK88" s="2">
        <v>-4.37</v>
      </c>
      <c r="AL88" s="2">
        <v>-4.37</v>
      </c>
      <c r="AM88" s="2">
        <v>-4.37</v>
      </c>
      <c r="AN88" s="2">
        <v>-4.37</v>
      </c>
      <c r="AO88" s="33">
        <v>0</v>
      </c>
      <c r="AP88" s="33">
        <v>-4.5999999999999996</v>
      </c>
      <c r="AQ88" s="33">
        <v>-113.01</v>
      </c>
      <c r="AR88" s="33">
        <v>-3938.7</v>
      </c>
      <c r="AS88" s="33">
        <v>-225417.84</v>
      </c>
      <c r="AT88" s="33">
        <v>-55221.73</v>
      </c>
      <c r="AU88" s="33">
        <v>-31572.26</v>
      </c>
      <c r="AV88" s="33">
        <v>-33850.17</v>
      </c>
      <c r="AW88" s="33">
        <v>-5962.14</v>
      </c>
      <c r="AX88" s="33">
        <v>-8683.7999999999993</v>
      </c>
      <c r="AY88" s="33">
        <v>-56687.14</v>
      </c>
      <c r="AZ88" s="33">
        <v>-81412.58</v>
      </c>
      <c r="BA88" s="31">
        <f t="shared" si="232"/>
        <v>0</v>
      </c>
      <c r="BB88" s="31">
        <f t="shared" si="233"/>
        <v>-0.16</v>
      </c>
      <c r="BC88" s="31">
        <f t="shared" si="234"/>
        <v>-3.88</v>
      </c>
      <c r="BD88" s="31">
        <f t="shared" si="235"/>
        <v>-72.099999999999994</v>
      </c>
      <c r="BE88" s="31">
        <f t="shared" si="236"/>
        <v>-4126.6400000000003</v>
      </c>
      <c r="BF88" s="31">
        <f t="shared" si="237"/>
        <v>-1010.92</v>
      </c>
      <c r="BG88" s="31">
        <f t="shared" si="238"/>
        <v>2745.41</v>
      </c>
      <c r="BH88" s="31">
        <f t="shared" si="239"/>
        <v>2943.49</v>
      </c>
      <c r="BI88" s="31">
        <f t="shared" si="240"/>
        <v>518.45000000000005</v>
      </c>
      <c r="BJ88" s="31">
        <f t="shared" si="241"/>
        <v>953.83</v>
      </c>
      <c r="BK88" s="31">
        <f t="shared" si="242"/>
        <v>6226.5</v>
      </c>
      <c r="BL88" s="31">
        <f t="shared" si="243"/>
        <v>8942.34</v>
      </c>
      <c r="BM88" s="6">
        <v>-0.1109</v>
      </c>
      <c r="BN88" s="6">
        <v>-0.1109</v>
      </c>
      <c r="BO88" s="6">
        <v>-0.1109</v>
      </c>
      <c r="BP88" s="6">
        <v>-0.1109</v>
      </c>
      <c r="BQ88" s="6">
        <v>-0.1109</v>
      </c>
      <c r="BR88" s="6">
        <v>-0.1109</v>
      </c>
      <c r="BS88" s="6">
        <v>-0.1109</v>
      </c>
      <c r="BT88" s="6">
        <v>-0.1109</v>
      </c>
      <c r="BU88" s="6">
        <v>-0.1109</v>
      </c>
      <c r="BV88" s="6">
        <v>-0.1109</v>
      </c>
      <c r="BW88" s="6">
        <v>-0.1109</v>
      </c>
      <c r="BX88" s="6">
        <v>-0.1109</v>
      </c>
      <c r="BY88" s="31">
        <v>0</v>
      </c>
      <c r="BZ88" s="31">
        <v>-11.68</v>
      </c>
      <c r="CA88" s="31">
        <v>-286.79000000000002</v>
      </c>
      <c r="CB88" s="31">
        <v>-9995.48</v>
      </c>
      <c r="CC88" s="31">
        <v>-572055.81000000006</v>
      </c>
      <c r="CD88" s="31">
        <v>-140139.35</v>
      </c>
      <c r="CE88" s="31">
        <v>-80122.73</v>
      </c>
      <c r="CF88" s="31">
        <v>-85903.52</v>
      </c>
      <c r="CG88" s="31">
        <v>-15130.46</v>
      </c>
      <c r="CH88" s="31">
        <v>-22037.38</v>
      </c>
      <c r="CI88" s="31">
        <v>-143858.20000000001</v>
      </c>
      <c r="CJ88" s="31">
        <v>-206605.38</v>
      </c>
      <c r="CK88" s="32">
        <f t="shared" si="244"/>
        <v>0</v>
      </c>
      <c r="CL88" s="32">
        <f t="shared" si="245"/>
        <v>0.21</v>
      </c>
      <c r="CM88" s="32">
        <f t="shared" si="246"/>
        <v>5.17</v>
      </c>
      <c r="CN88" s="32">
        <f t="shared" si="247"/>
        <v>180.26</v>
      </c>
      <c r="CO88" s="32">
        <f t="shared" si="248"/>
        <v>10316.61</v>
      </c>
      <c r="CP88" s="32">
        <f t="shared" si="249"/>
        <v>2527.31</v>
      </c>
      <c r="CQ88" s="32">
        <f t="shared" si="250"/>
        <v>1444.95</v>
      </c>
      <c r="CR88" s="32">
        <f t="shared" si="251"/>
        <v>1549.21</v>
      </c>
      <c r="CS88" s="32">
        <f t="shared" si="252"/>
        <v>272.87</v>
      </c>
      <c r="CT88" s="32">
        <f t="shared" si="253"/>
        <v>397.43</v>
      </c>
      <c r="CU88" s="32">
        <f t="shared" si="254"/>
        <v>2594.38</v>
      </c>
      <c r="CV88" s="32">
        <f t="shared" si="255"/>
        <v>3725.98</v>
      </c>
      <c r="CW88" s="31">
        <f t="shared" si="256"/>
        <v>0</v>
      </c>
      <c r="CX88" s="31">
        <f t="shared" si="257"/>
        <v>-6.7099999999999991</v>
      </c>
      <c r="CY88" s="31">
        <f t="shared" si="258"/>
        <v>-164.73000000000002</v>
      </c>
      <c r="CZ88" s="31">
        <f t="shared" si="259"/>
        <v>-5804.4199999999992</v>
      </c>
      <c r="DA88" s="31">
        <f t="shared" si="260"/>
        <v>-332194.72000000009</v>
      </c>
      <c r="DB88" s="31">
        <f t="shared" si="261"/>
        <v>-81379.39</v>
      </c>
      <c r="DC88" s="31">
        <f t="shared" si="262"/>
        <v>-49850.930000000008</v>
      </c>
      <c r="DD88" s="31">
        <f t="shared" si="263"/>
        <v>-53447.63</v>
      </c>
      <c r="DE88" s="31">
        <f t="shared" si="264"/>
        <v>-9413.8999999999978</v>
      </c>
      <c r="DF88" s="31">
        <f t="shared" si="265"/>
        <v>-13909.980000000001</v>
      </c>
      <c r="DG88" s="31">
        <f t="shared" si="266"/>
        <v>-90803.180000000008</v>
      </c>
      <c r="DH88" s="31">
        <f t="shared" si="267"/>
        <v>-130409.15999999999</v>
      </c>
      <c r="DI88" s="32">
        <f t="shared" si="196"/>
        <v>0</v>
      </c>
      <c r="DJ88" s="32">
        <f t="shared" si="197"/>
        <v>-0.34</v>
      </c>
      <c r="DK88" s="32">
        <f t="shared" si="198"/>
        <v>-8.24</v>
      </c>
      <c r="DL88" s="32">
        <f t="shared" si="199"/>
        <v>-290.22000000000003</v>
      </c>
      <c r="DM88" s="32">
        <f t="shared" si="200"/>
        <v>-16609.740000000002</v>
      </c>
      <c r="DN88" s="32">
        <f t="shared" si="201"/>
        <v>-4068.97</v>
      </c>
      <c r="DO88" s="32">
        <f t="shared" si="202"/>
        <v>-2492.5500000000002</v>
      </c>
      <c r="DP88" s="32">
        <f t="shared" si="203"/>
        <v>-2672.38</v>
      </c>
      <c r="DQ88" s="32">
        <f t="shared" si="204"/>
        <v>-470.7</v>
      </c>
      <c r="DR88" s="32">
        <f t="shared" si="205"/>
        <v>-695.5</v>
      </c>
      <c r="DS88" s="32">
        <f t="shared" si="206"/>
        <v>-4540.16</v>
      </c>
      <c r="DT88" s="32">
        <f t="shared" si="207"/>
        <v>-6520.46</v>
      </c>
      <c r="DU88" s="31">
        <f t="shared" ca="1" si="208"/>
        <v>0</v>
      </c>
      <c r="DV88" s="31">
        <f t="shared" ca="1" si="209"/>
        <v>-1.97</v>
      </c>
      <c r="DW88" s="31">
        <f t="shared" ca="1" si="210"/>
        <v>-48.21</v>
      </c>
      <c r="DX88" s="31">
        <f t="shared" ca="1" si="211"/>
        <v>-1688.72</v>
      </c>
      <c r="DY88" s="31">
        <f t="shared" ca="1" si="212"/>
        <v>-96101.759999999995</v>
      </c>
      <c r="DZ88" s="31">
        <f t="shared" ca="1" si="213"/>
        <v>-23404.29</v>
      </c>
      <c r="EA88" s="31">
        <f t="shared" ca="1" si="214"/>
        <v>-14244.68</v>
      </c>
      <c r="EB88" s="31">
        <f t="shared" ca="1" si="215"/>
        <v>-15158.94</v>
      </c>
      <c r="EC88" s="31">
        <f t="shared" ca="1" si="216"/>
        <v>-2650</v>
      </c>
      <c r="ED88" s="31">
        <f t="shared" ca="1" si="217"/>
        <v>-3884.2</v>
      </c>
      <c r="EE88" s="31">
        <f t="shared" ca="1" si="218"/>
        <v>-25143.68</v>
      </c>
      <c r="EF88" s="31">
        <f t="shared" ca="1" si="219"/>
        <v>-35815.94</v>
      </c>
      <c r="EG88" s="32">
        <f t="shared" ca="1" si="220"/>
        <v>0</v>
      </c>
      <c r="EH88" s="32">
        <f t="shared" ca="1" si="221"/>
        <v>-9.02</v>
      </c>
      <c r="EI88" s="32">
        <f t="shared" ca="1" si="222"/>
        <v>-221.18000000000004</v>
      </c>
      <c r="EJ88" s="32">
        <f t="shared" ca="1" si="223"/>
        <v>-7783.36</v>
      </c>
      <c r="EK88" s="32">
        <f t="shared" ca="1" si="224"/>
        <v>-444906.22000000009</v>
      </c>
      <c r="EL88" s="32">
        <f t="shared" ca="1" si="225"/>
        <v>-108852.65</v>
      </c>
      <c r="EM88" s="32">
        <f t="shared" ca="1" si="226"/>
        <v>-66588.160000000003</v>
      </c>
      <c r="EN88" s="32">
        <f t="shared" ca="1" si="227"/>
        <v>-71278.95</v>
      </c>
      <c r="EO88" s="32">
        <f t="shared" ca="1" si="228"/>
        <v>-12534.599999999999</v>
      </c>
      <c r="EP88" s="32">
        <f t="shared" ca="1" si="229"/>
        <v>-18489.68</v>
      </c>
      <c r="EQ88" s="32">
        <f t="shared" ca="1" si="230"/>
        <v>-120487.02000000002</v>
      </c>
      <c r="ER88" s="32">
        <f t="shared" ca="1" si="231"/>
        <v>-172745.56</v>
      </c>
    </row>
    <row r="89" spans="1:148" x14ac:dyDescent="0.25">
      <c r="A89" t="s">
        <v>467</v>
      </c>
      <c r="B89" s="1" t="s">
        <v>103</v>
      </c>
      <c r="C89" t="s">
        <v>103</v>
      </c>
      <c r="D89" t="s">
        <v>256</v>
      </c>
      <c r="E89" s="51">
        <v>35305.948700000001</v>
      </c>
      <c r="F89" s="51">
        <v>31634.967700000001</v>
      </c>
      <c r="G89" s="51">
        <v>26270.609499999999</v>
      </c>
      <c r="H89" s="51">
        <v>44792.715300000003</v>
      </c>
      <c r="I89" s="51">
        <v>62669.875500000002</v>
      </c>
      <c r="J89" s="51">
        <v>45056.060299999997</v>
      </c>
      <c r="K89" s="51">
        <v>44334.274799999999</v>
      </c>
      <c r="L89" s="51">
        <v>45176.616199999997</v>
      </c>
      <c r="M89" s="51">
        <v>35707.833200000001</v>
      </c>
      <c r="N89" s="51">
        <v>45591.9539</v>
      </c>
      <c r="O89" s="51">
        <v>40225.473100000003</v>
      </c>
      <c r="P89" s="51">
        <v>38468.375099999997</v>
      </c>
      <c r="Q89" s="32">
        <v>1565039.95</v>
      </c>
      <c r="R89" s="32">
        <v>1454150.81</v>
      </c>
      <c r="S89" s="32">
        <v>1272224.02</v>
      </c>
      <c r="T89" s="32">
        <v>2508920.2000000002</v>
      </c>
      <c r="U89" s="32">
        <v>9764879.0299999993</v>
      </c>
      <c r="V89" s="32">
        <v>3439265.77</v>
      </c>
      <c r="W89" s="32">
        <v>2326718.86</v>
      </c>
      <c r="X89" s="32">
        <v>2075441.05</v>
      </c>
      <c r="Y89" s="32">
        <v>1149937.3600000001</v>
      </c>
      <c r="Z89" s="32">
        <v>1590807.43</v>
      </c>
      <c r="AA89" s="32">
        <v>2693675.71</v>
      </c>
      <c r="AB89" s="32">
        <v>3285106.04</v>
      </c>
      <c r="AC89" s="2">
        <v>0.06</v>
      </c>
      <c r="AD89" s="2">
        <v>0.06</v>
      </c>
      <c r="AE89" s="2">
        <v>0.06</v>
      </c>
      <c r="AF89" s="2">
        <v>0.06</v>
      </c>
      <c r="AG89" s="2">
        <v>0.06</v>
      </c>
      <c r="AH89" s="2">
        <v>0.06</v>
      </c>
      <c r="AI89" s="2">
        <v>0.06</v>
      </c>
      <c r="AJ89" s="2">
        <v>0.06</v>
      </c>
      <c r="AK89" s="2">
        <v>0.06</v>
      </c>
      <c r="AL89" s="2">
        <v>0.06</v>
      </c>
      <c r="AM89" s="2">
        <v>0.06</v>
      </c>
      <c r="AN89" s="2">
        <v>0.06</v>
      </c>
      <c r="AO89" s="33">
        <v>939.02</v>
      </c>
      <c r="AP89" s="33">
        <v>872.49</v>
      </c>
      <c r="AQ89" s="33">
        <v>763.33</v>
      </c>
      <c r="AR89" s="33">
        <v>1505.35</v>
      </c>
      <c r="AS89" s="33">
        <v>5858.93</v>
      </c>
      <c r="AT89" s="33">
        <v>2063.56</v>
      </c>
      <c r="AU89" s="33">
        <v>1396.03</v>
      </c>
      <c r="AV89" s="33">
        <v>1245.26</v>
      </c>
      <c r="AW89" s="33">
        <v>689.96</v>
      </c>
      <c r="AX89" s="33">
        <v>954.48</v>
      </c>
      <c r="AY89" s="33">
        <v>1616.21</v>
      </c>
      <c r="AZ89" s="33">
        <v>1971.06</v>
      </c>
      <c r="BA89" s="31">
        <f t="shared" si="232"/>
        <v>-2347.56</v>
      </c>
      <c r="BB89" s="31">
        <f t="shared" si="233"/>
        <v>-2181.23</v>
      </c>
      <c r="BC89" s="31">
        <f t="shared" si="234"/>
        <v>-1908.34</v>
      </c>
      <c r="BD89" s="31">
        <f t="shared" si="235"/>
        <v>-2007.14</v>
      </c>
      <c r="BE89" s="31">
        <f t="shared" si="236"/>
        <v>-7811.9</v>
      </c>
      <c r="BF89" s="31">
        <f t="shared" si="237"/>
        <v>-2751.41</v>
      </c>
      <c r="BG89" s="31">
        <f t="shared" si="238"/>
        <v>8841.5300000000007</v>
      </c>
      <c r="BH89" s="31">
        <f t="shared" si="239"/>
        <v>7886.68</v>
      </c>
      <c r="BI89" s="31">
        <f t="shared" si="240"/>
        <v>4369.76</v>
      </c>
      <c r="BJ89" s="31">
        <f t="shared" si="241"/>
        <v>7635.88</v>
      </c>
      <c r="BK89" s="31">
        <f t="shared" si="242"/>
        <v>12929.64</v>
      </c>
      <c r="BL89" s="31">
        <f t="shared" si="243"/>
        <v>15768.51</v>
      </c>
      <c r="BM89" s="6">
        <v>-3.6299999999999999E-2</v>
      </c>
      <c r="BN89" s="6">
        <v>-3.6299999999999999E-2</v>
      </c>
      <c r="BO89" s="6">
        <v>-3.6299999999999999E-2</v>
      </c>
      <c r="BP89" s="6">
        <v>-3.6299999999999999E-2</v>
      </c>
      <c r="BQ89" s="6">
        <v>-3.6299999999999999E-2</v>
      </c>
      <c r="BR89" s="6">
        <v>-3.6299999999999999E-2</v>
      </c>
      <c r="BS89" s="6">
        <v>-3.6299999999999999E-2</v>
      </c>
      <c r="BT89" s="6">
        <v>-3.6299999999999999E-2</v>
      </c>
      <c r="BU89" s="6">
        <v>-3.6299999999999999E-2</v>
      </c>
      <c r="BV89" s="6">
        <v>-3.6299999999999999E-2</v>
      </c>
      <c r="BW89" s="6">
        <v>-3.6299999999999999E-2</v>
      </c>
      <c r="BX89" s="6">
        <v>-3.6299999999999999E-2</v>
      </c>
      <c r="BY89" s="31">
        <v>-56810.95</v>
      </c>
      <c r="BZ89" s="31">
        <v>-52785.67</v>
      </c>
      <c r="CA89" s="31">
        <v>-46181.73</v>
      </c>
      <c r="CB89" s="31">
        <v>-91073.8</v>
      </c>
      <c r="CC89" s="31">
        <v>-354465.11</v>
      </c>
      <c r="CD89" s="31">
        <v>-124845.35</v>
      </c>
      <c r="CE89" s="31">
        <v>-84459.89</v>
      </c>
      <c r="CF89" s="31">
        <v>-75338.509999999995</v>
      </c>
      <c r="CG89" s="31">
        <v>-41742.730000000003</v>
      </c>
      <c r="CH89" s="31">
        <v>-57746.31</v>
      </c>
      <c r="CI89" s="31">
        <v>-97780.43</v>
      </c>
      <c r="CJ89" s="31">
        <v>-119249.35</v>
      </c>
      <c r="CK89" s="32">
        <f t="shared" si="244"/>
        <v>3130.08</v>
      </c>
      <c r="CL89" s="32">
        <f t="shared" si="245"/>
        <v>2908.3</v>
      </c>
      <c r="CM89" s="32">
        <f t="shared" si="246"/>
        <v>2544.4499999999998</v>
      </c>
      <c r="CN89" s="32">
        <f t="shared" si="247"/>
        <v>5017.84</v>
      </c>
      <c r="CO89" s="32">
        <f t="shared" si="248"/>
        <v>19529.759999999998</v>
      </c>
      <c r="CP89" s="32">
        <f t="shared" si="249"/>
        <v>6878.53</v>
      </c>
      <c r="CQ89" s="32">
        <f t="shared" si="250"/>
        <v>4653.4399999999996</v>
      </c>
      <c r="CR89" s="32">
        <f t="shared" si="251"/>
        <v>4150.88</v>
      </c>
      <c r="CS89" s="32">
        <f t="shared" si="252"/>
        <v>2299.87</v>
      </c>
      <c r="CT89" s="32">
        <f t="shared" si="253"/>
        <v>3181.61</v>
      </c>
      <c r="CU89" s="32">
        <f t="shared" si="254"/>
        <v>5387.35</v>
      </c>
      <c r="CV89" s="32">
        <f t="shared" si="255"/>
        <v>6570.21</v>
      </c>
      <c r="CW89" s="31">
        <f t="shared" si="256"/>
        <v>-52272.329999999994</v>
      </c>
      <c r="CX89" s="31">
        <f t="shared" si="257"/>
        <v>-48568.62999999999</v>
      </c>
      <c r="CY89" s="31">
        <f t="shared" si="258"/>
        <v>-42492.270000000011</v>
      </c>
      <c r="CZ89" s="31">
        <f t="shared" si="259"/>
        <v>-85554.170000000013</v>
      </c>
      <c r="DA89" s="31">
        <f t="shared" si="260"/>
        <v>-332982.37999999995</v>
      </c>
      <c r="DB89" s="31">
        <f t="shared" si="261"/>
        <v>-117278.97</v>
      </c>
      <c r="DC89" s="31">
        <f t="shared" si="262"/>
        <v>-90044.01</v>
      </c>
      <c r="DD89" s="31">
        <f t="shared" si="263"/>
        <v>-80319.569999999978</v>
      </c>
      <c r="DE89" s="31">
        <f t="shared" si="264"/>
        <v>-44502.58</v>
      </c>
      <c r="DF89" s="31">
        <f t="shared" si="265"/>
        <v>-63155.06</v>
      </c>
      <c r="DG89" s="31">
        <f t="shared" si="266"/>
        <v>-106938.93</v>
      </c>
      <c r="DH89" s="31">
        <f t="shared" si="267"/>
        <v>-130418.70999999999</v>
      </c>
      <c r="DI89" s="32">
        <f t="shared" si="196"/>
        <v>-2613.62</v>
      </c>
      <c r="DJ89" s="32">
        <f t="shared" si="197"/>
        <v>-2428.4299999999998</v>
      </c>
      <c r="DK89" s="32">
        <f t="shared" si="198"/>
        <v>-2124.61</v>
      </c>
      <c r="DL89" s="32">
        <f t="shared" si="199"/>
        <v>-4277.71</v>
      </c>
      <c r="DM89" s="32">
        <f t="shared" si="200"/>
        <v>-16649.12</v>
      </c>
      <c r="DN89" s="32">
        <f t="shared" si="201"/>
        <v>-5863.95</v>
      </c>
      <c r="DO89" s="32">
        <f t="shared" si="202"/>
        <v>-4502.2</v>
      </c>
      <c r="DP89" s="32">
        <f t="shared" si="203"/>
        <v>-4015.98</v>
      </c>
      <c r="DQ89" s="32">
        <f t="shared" si="204"/>
        <v>-2225.13</v>
      </c>
      <c r="DR89" s="32">
        <f t="shared" si="205"/>
        <v>-3157.75</v>
      </c>
      <c r="DS89" s="32">
        <f t="shared" si="206"/>
        <v>-5346.95</v>
      </c>
      <c r="DT89" s="32">
        <f t="shared" si="207"/>
        <v>-6520.94</v>
      </c>
      <c r="DU89" s="31">
        <f t="shared" ca="1" si="208"/>
        <v>-15465.75</v>
      </c>
      <c r="DV89" s="31">
        <f t="shared" ca="1" si="209"/>
        <v>-14287.44</v>
      </c>
      <c r="DW89" s="31">
        <f t="shared" ca="1" si="210"/>
        <v>-12434.77</v>
      </c>
      <c r="DX89" s="31">
        <f t="shared" ca="1" si="211"/>
        <v>-24890.9</v>
      </c>
      <c r="DY89" s="31">
        <f t="shared" ca="1" si="212"/>
        <v>-96329.63</v>
      </c>
      <c r="DZ89" s="31">
        <f t="shared" ca="1" si="213"/>
        <v>-33728.83</v>
      </c>
      <c r="EA89" s="31">
        <f t="shared" ca="1" si="214"/>
        <v>-25729.67</v>
      </c>
      <c r="EB89" s="31">
        <f t="shared" ca="1" si="215"/>
        <v>-22780.42</v>
      </c>
      <c r="EC89" s="31">
        <f t="shared" ca="1" si="216"/>
        <v>-12527.43</v>
      </c>
      <c r="ED89" s="31">
        <f t="shared" ca="1" si="217"/>
        <v>-17635.34</v>
      </c>
      <c r="EE89" s="31">
        <f t="shared" ca="1" si="218"/>
        <v>-29611.72</v>
      </c>
      <c r="EF89" s="31">
        <f t="shared" ca="1" si="219"/>
        <v>-35818.559999999998</v>
      </c>
      <c r="EG89" s="32">
        <f t="shared" ca="1" si="220"/>
        <v>-70351.7</v>
      </c>
      <c r="EH89" s="32">
        <f t="shared" ca="1" si="221"/>
        <v>-65284.499999999993</v>
      </c>
      <c r="EI89" s="32">
        <f t="shared" ca="1" si="222"/>
        <v>-57051.650000000009</v>
      </c>
      <c r="EJ89" s="32">
        <f t="shared" ca="1" si="223"/>
        <v>-114722.78000000003</v>
      </c>
      <c r="EK89" s="32">
        <f t="shared" ca="1" si="224"/>
        <v>-445961.12999999995</v>
      </c>
      <c r="EL89" s="32">
        <f t="shared" ca="1" si="225"/>
        <v>-156871.75</v>
      </c>
      <c r="EM89" s="32">
        <f t="shared" ca="1" si="226"/>
        <v>-120275.87999999999</v>
      </c>
      <c r="EN89" s="32">
        <f t="shared" ca="1" si="227"/>
        <v>-107115.96999999997</v>
      </c>
      <c r="EO89" s="32">
        <f t="shared" ca="1" si="228"/>
        <v>-59255.14</v>
      </c>
      <c r="EP89" s="32">
        <f t="shared" ca="1" si="229"/>
        <v>-83948.15</v>
      </c>
      <c r="EQ89" s="32">
        <f t="shared" ca="1" si="230"/>
        <v>-141897.59999999998</v>
      </c>
      <c r="ER89" s="32">
        <f t="shared" ca="1" si="231"/>
        <v>-172758.21</v>
      </c>
    </row>
    <row r="90" spans="1:148" x14ac:dyDescent="0.25">
      <c r="A90" t="s">
        <v>467</v>
      </c>
      <c r="B90" s="1" t="s">
        <v>104</v>
      </c>
      <c r="C90" t="s">
        <v>104</v>
      </c>
      <c r="D90" t="s">
        <v>257</v>
      </c>
      <c r="E90" s="51">
        <v>49752.756000000001</v>
      </c>
      <c r="F90" s="51">
        <v>50341.299299999999</v>
      </c>
      <c r="G90" s="51">
        <v>39049.572</v>
      </c>
      <c r="H90" s="51">
        <v>35457.404000000002</v>
      </c>
      <c r="I90" s="51">
        <v>29160.197899999999</v>
      </c>
      <c r="J90" s="51">
        <v>19399.0825</v>
      </c>
      <c r="K90" s="51">
        <v>34582.75</v>
      </c>
      <c r="L90" s="51">
        <v>39684.167999999998</v>
      </c>
      <c r="M90" s="51">
        <v>24069.697800000002</v>
      </c>
      <c r="N90" s="51">
        <v>24215.949000000001</v>
      </c>
      <c r="O90" s="51">
        <v>28082.312000000002</v>
      </c>
      <c r="P90" s="51">
        <v>38252.398200000003</v>
      </c>
      <c r="Q90" s="32">
        <v>2138223.0299999998</v>
      </c>
      <c r="R90" s="32">
        <v>2202493</v>
      </c>
      <c r="S90" s="32">
        <v>1495295.21</v>
      </c>
      <c r="T90" s="32">
        <v>1738535.22</v>
      </c>
      <c r="U90" s="32">
        <v>4567659.3499999996</v>
      </c>
      <c r="V90" s="32">
        <v>1065367.3999999999</v>
      </c>
      <c r="W90" s="32">
        <v>1400847.7</v>
      </c>
      <c r="X90" s="32">
        <v>1532686.37</v>
      </c>
      <c r="Y90" s="32">
        <v>713505.05</v>
      </c>
      <c r="Z90" s="32">
        <v>718125.44</v>
      </c>
      <c r="AA90" s="32">
        <v>1436893.76</v>
      </c>
      <c r="AB90" s="32">
        <v>2278419.9500000002</v>
      </c>
      <c r="AC90" s="2">
        <v>5.62</v>
      </c>
      <c r="AD90" s="2">
        <v>5.62</v>
      </c>
      <c r="AE90" s="2">
        <v>5.62</v>
      </c>
      <c r="AF90" s="2">
        <v>5.62</v>
      </c>
      <c r="AG90" s="2">
        <v>5.62</v>
      </c>
      <c r="AH90" s="2">
        <v>5.62</v>
      </c>
      <c r="AI90" s="2">
        <v>5.62</v>
      </c>
      <c r="AJ90" s="2">
        <v>5.62</v>
      </c>
      <c r="AK90" s="2">
        <v>5.62</v>
      </c>
      <c r="AL90" s="2">
        <v>5.94</v>
      </c>
      <c r="AM90" s="2">
        <v>5.94</v>
      </c>
      <c r="AN90" s="2">
        <v>5.94</v>
      </c>
      <c r="AO90" s="33">
        <v>120168.13</v>
      </c>
      <c r="AP90" s="33">
        <v>123780.11</v>
      </c>
      <c r="AQ90" s="33">
        <v>84035.59</v>
      </c>
      <c r="AR90" s="33">
        <v>97705.68</v>
      </c>
      <c r="AS90" s="33">
        <v>256702.46</v>
      </c>
      <c r="AT90" s="33">
        <v>59873.65</v>
      </c>
      <c r="AU90" s="33">
        <v>78727.64</v>
      </c>
      <c r="AV90" s="33">
        <v>86136.97</v>
      </c>
      <c r="AW90" s="33">
        <v>40098.980000000003</v>
      </c>
      <c r="AX90" s="33">
        <v>42656.65</v>
      </c>
      <c r="AY90" s="33">
        <v>85351.49</v>
      </c>
      <c r="AZ90" s="33">
        <v>135338.14000000001</v>
      </c>
      <c r="BA90" s="31">
        <f t="shared" si="232"/>
        <v>-3207.33</v>
      </c>
      <c r="BB90" s="31">
        <f t="shared" si="233"/>
        <v>-3303.74</v>
      </c>
      <c r="BC90" s="31">
        <f t="shared" si="234"/>
        <v>-2242.94</v>
      </c>
      <c r="BD90" s="31">
        <f t="shared" si="235"/>
        <v>-1390.83</v>
      </c>
      <c r="BE90" s="31">
        <f t="shared" si="236"/>
        <v>-3654.13</v>
      </c>
      <c r="BF90" s="31">
        <f t="shared" si="237"/>
        <v>-852.29</v>
      </c>
      <c r="BG90" s="31">
        <f t="shared" si="238"/>
        <v>5323.22</v>
      </c>
      <c r="BH90" s="31">
        <f t="shared" si="239"/>
        <v>5824.21</v>
      </c>
      <c r="BI90" s="31">
        <f t="shared" si="240"/>
        <v>2711.32</v>
      </c>
      <c r="BJ90" s="31">
        <f t="shared" si="241"/>
        <v>3447</v>
      </c>
      <c r="BK90" s="31">
        <f t="shared" si="242"/>
        <v>6897.09</v>
      </c>
      <c r="BL90" s="31">
        <f t="shared" si="243"/>
        <v>10936.42</v>
      </c>
      <c r="BM90" s="6">
        <v>8.5800000000000001E-2</v>
      </c>
      <c r="BN90" s="6">
        <v>8.5800000000000001E-2</v>
      </c>
      <c r="BO90" s="6">
        <v>8.5800000000000001E-2</v>
      </c>
      <c r="BP90" s="6">
        <v>8.5800000000000001E-2</v>
      </c>
      <c r="BQ90" s="6">
        <v>8.5800000000000001E-2</v>
      </c>
      <c r="BR90" s="6">
        <v>8.5800000000000001E-2</v>
      </c>
      <c r="BS90" s="6">
        <v>8.5800000000000001E-2</v>
      </c>
      <c r="BT90" s="6">
        <v>8.5800000000000001E-2</v>
      </c>
      <c r="BU90" s="6">
        <v>8.5800000000000001E-2</v>
      </c>
      <c r="BV90" s="6">
        <v>8.5800000000000001E-2</v>
      </c>
      <c r="BW90" s="6">
        <v>8.5800000000000001E-2</v>
      </c>
      <c r="BX90" s="6">
        <v>8.5800000000000001E-2</v>
      </c>
      <c r="BY90" s="31">
        <v>183459.54</v>
      </c>
      <c r="BZ90" s="31">
        <v>188973.9</v>
      </c>
      <c r="CA90" s="31">
        <v>128296.33</v>
      </c>
      <c r="CB90" s="31">
        <v>149166.32</v>
      </c>
      <c r="CC90" s="31">
        <v>391905.17</v>
      </c>
      <c r="CD90" s="31">
        <v>91408.52</v>
      </c>
      <c r="CE90" s="31">
        <v>120192.73</v>
      </c>
      <c r="CF90" s="31">
        <v>131504.49</v>
      </c>
      <c r="CG90" s="31">
        <v>61218.73</v>
      </c>
      <c r="CH90" s="31">
        <v>61615.16</v>
      </c>
      <c r="CI90" s="31">
        <v>123285.48</v>
      </c>
      <c r="CJ90" s="31">
        <v>195488.43</v>
      </c>
      <c r="CK90" s="32">
        <f t="shared" si="244"/>
        <v>4276.45</v>
      </c>
      <c r="CL90" s="32">
        <f t="shared" si="245"/>
        <v>4404.99</v>
      </c>
      <c r="CM90" s="32">
        <f t="shared" si="246"/>
        <v>2990.59</v>
      </c>
      <c r="CN90" s="32">
        <f t="shared" si="247"/>
        <v>3477.07</v>
      </c>
      <c r="CO90" s="32">
        <f t="shared" si="248"/>
        <v>9135.32</v>
      </c>
      <c r="CP90" s="32">
        <f t="shared" si="249"/>
        <v>2130.73</v>
      </c>
      <c r="CQ90" s="32">
        <f t="shared" si="250"/>
        <v>2801.7</v>
      </c>
      <c r="CR90" s="32">
        <f t="shared" si="251"/>
        <v>3065.37</v>
      </c>
      <c r="CS90" s="32">
        <f t="shared" si="252"/>
        <v>1427.01</v>
      </c>
      <c r="CT90" s="32">
        <f t="shared" si="253"/>
        <v>1436.25</v>
      </c>
      <c r="CU90" s="32">
        <f t="shared" si="254"/>
        <v>2873.79</v>
      </c>
      <c r="CV90" s="32">
        <f t="shared" si="255"/>
        <v>4556.84</v>
      </c>
      <c r="CW90" s="31">
        <f t="shared" si="256"/>
        <v>70775.190000000017</v>
      </c>
      <c r="CX90" s="31">
        <f t="shared" si="257"/>
        <v>72902.51999999999</v>
      </c>
      <c r="CY90" s="31">
        <f t="shared" si="258"/>
        <v>49494.270000000019</v>
      </c>
      <c r="CZ90" s="31">
        <f t="shared" si="259"/>
        <v>56328.540000000023</v>
      </c>
      <c r="DA90" s="31">
        <f t="shared" si="260"/>
        <v>147992.16</v>
      </c>
      <c r="DB90" s="31">
        <f t="shared" si="261"/>
        <v>34517.89</v>
      </c>
      <c r="DC90" s="31">
        <f t="shared" si="262"/>
        <v>38943.569999999992</v>
      </c>
      <c r="DD90" s="31">
        <f t="shared" si="263"/>
        <v>42608.679999999986</v>
      </c>
      <c r="DE90" s="31">
        <f t="shared" si="264"/>
        <v>19835.440000000002</v>
      </c>
      <c r="DF90" s="31">
        <f t="shared" si="265"/>
        <v>16947.760000000002</v>
      </c>
      <c r="DG90" s="31">
        <f t="shared" si="266"/>
        <v>33910.689999999988</v>
      </c>
      <c r="DH90" s="31">
        <f t="shared" si="267"/>
        <v>53770.709999999977</v>
      </c>
      <c r="DI90" s="32">
        <f t="shared" si="196"/>
        <v>3538.76</v>
      </c>
      <c r="DJ90" s="32">
        <f t="shared" si="197"/>
        <v>3645.13</v>
      </c>
      <c r="DK90" s="32">
        <f t="shared" si="198"/>
        <v>2474.71</v>
      </c>
      <c r="DL90" s="32">
        <f t="shared" si="199"/>
        <v>2816.43</v>
      </c>
      <c r="DM90" s="32">
        <f t="shared" si="200"/>
        <v>7399.61</v>
      </c>
      <c r="DN90" s="32">
        <f t="shared" si="201"/>
        <v>1725.89</v>
      </c>
      <c r="DO90" s="32">
        <f t="shared" si="202"/>
        <v>1947.18</v>
      </c>
      <c r="DP90" s="32">
        <f t="shared" si="203"/>
        <v>2130.4299999999998</v>
      </c>
      <c r="DQ90" s="32">
        <f t="shared" si="204"/>
        <v>991.77</v>
      </c>
      <c r="DR90" s="32">
        <f t="shared" si="205"/>
        <v>847.39</v>
      </c>
      <c r="DS90" s="32">
        <f t="shared" si="206"/>
        <v>1695.53</v>
      </c>
      <c r="DT90" s="32">
        <f t="shared" si="207"/>
        <v>2688.54</v>
      </c>
      <c r="DU90" s="31">
        <f t="shared" ca="1" si="208"/>
        <v>20940.169999999998</v>
      </c>
      <c r="DV90" s="31">
        <f t="shared" ca="1" si="209"/>
        <v>21445.75</v>
      </c>
      <c r="DW90" s="31">
        <f t="shared" ca="1" si="210"/>
        <v>14483.8</v>
      </c>
      <c r="DX90" s="31">
        <f t="shared" ca="1" si="211"/>
        <v>16388.07</v>
      </c>
      <c r="DY90" s="31">
        <f t="shared" ca="1" si="212"/>
        <v>42813.17</v>
      </c>
      <c r="DZ90" s="31">
        <f t="shared" ca="1" si="213"/>
        <v>9927.17</v>
      </c>
      <c r="EA90" s="31">
        <f t="shared" ca="1" si="214"/>
        <v>11127.95</v>
      </c>
      <c r="EB90" s="31">
        <f t="shared" ca="1" si="215"/>
        <v>12084.77</v>
      </c>
      <c r="EC90" s="31">
        <f t="shared" ca="1" si="216"/>
        <v>5583.66</v>
      </c>
      <c r="ED90" s="31">
        <f t="shared" ca="1" si="217"/>
        <v>4732.47</v>
      </c>
      <c r="EE90" s="31">
        <f t="shared" ca="1" si="218"/>
        <v>9389.9699999999993</v>
      </c>
      <c r="EF90" s="31">
        <f t="shared" ca="1" si="219"/>
        <v>14767.74</v>
      </c>
      <c r="EG90" s="32">
        <f t="shared" ca="1" si="220"/>
        <v>95254.12000000001</v>
      </c>
      <c r="EH90" s="32">
        <f t="shared" ca="1" si="221"/>
        <v>97993.4</v>
      </c>
      <c r="EI90" s="32">
        <f t="shared" ca="1" si="222"/>
        <v>66452.780000000013</v>
      </c>
      <c r="EJ90" s="32">
        <f t="shared" ca="1" si="223"/>
        <v>75533.040000000023</v>
      </c>
      <c r="EK90" s="32">
        <f t="shared" ca="1" si="224"/>
        <v>198204.94</v>
      </c>
      <c r="EL90" s="32">
        <f t="shared" ca="1" si="225"/>
        <v>46170.95</v>
      </c>
      <c r="EM90" s="32">
        <f t="shared" ca="1" si="226"/>
        <v>52018.7</v>
      </c>
      <c r="EN90" s="32">
        <f t="shared" ca="1" si="227"/>
        <v>56823.87999999999</v>
      </c>
      <c r="EO90" s="32">
        <f t="shared" ca="1" si="228"/>
        <v>26410.870000000003</v>
      </c>
      <c r="EP90" s="32">
        <f t="shared" ca="1" si="229"/>
        <v>22527.620000000003</v>
      </c>
      <c r="EQ90" s="32">
        <f t="shared" ca="1" si="230"/>
        <v>44996.189999999988</v>
      </c>
      <c r="ER90" s="32">
        <f t="shared" ca="1" si="231"/>
        <v>71226.989999999976</v>
      </c>
    </row>
    <row r="91" spans="1:148" x14ac:dyDescent="0.25">
      <c r="A91" t="s">
        <v>468</v>
      </c>
      <c r="B91" s="1" t="s">
        <v>49</v>
      </c>
      <c r="C91" t="s">
        <v>49</v>
      </c>
      <c r="D91" t="s">
        <v>258</v>
      </c>
      <c r="E91" s="51">
        <v>2134.741</v>
      </c>
      <c r="F91" s="51">
        <v>2215.2725</v>
      </c>
      <c r="G91" s="51">
        <v>1744.3869</v>
      </c>
      <c r="H91" s="51">
        <v>6192.9461000000001</v>
      </c>
      <c r="I91" s="51">
        <v>17316.877799999998</v>
      </c>
      <c r="J91" s="51">
        <v>22173.495200000001</v>
      </c>
      <c r="K91" s="51">
        <v>17971.3723617</v>
      </c>
      <c r="L91" s="51">
        <v>10299.288438400001</v>
      </c>
      <c r="M91" s="51">
        <v>2098.7143900000001</v>
      </c>
      <c r="N91" s="51">
        <v>1595.8163414999999</v>
      </c>
      <c r="O91" s="51">
        <v>7162.2995821000004</v>
      </c>
      <c r="P91" s="51">
        <v>2715.3008396999999</v>
      </c>
      <c r="Q91" s="32">
        <v>90472.17</v>
      </c>
      <c r="R91" s="32">
        <v>97000.23</v>
      </c>
      <c r="S91" s="32">
        <v>63981.83</v>
      </c>
      <c r="T91" s="32">
        <v>340853.55</v>
      </c>
      <c r="U91" s="32">
        <v>2284741.54</v>
      </c>
      <c r="V91" s="32">
        <v>1268850.05</v>
      </c>
      <c r="W91" s="32">
        <v>666611.76</v>
      </c>
      <c r="X91" s="32">
        <v>400639.26</v>
      </c>
      <c r="Y91" s="32">
        <v>52564.4</v>
      </c>
      <c r="Z91" s="32">
        <v>48468.22</v>
      </c>
      <c r="AA91" s="32">
        <v>357157.04</v>
      </c>
      <c r="AB91" s="32">
        <v>158010.87</v>
      </c>
      <c r="AC91" s="2">
        <v>2.0499999999999998</v>
      </c>
      <c r="AD91" s="2">
        <v>2.0499999999999998</v>
      </c>
      <c r="AE91" s="2">
        <v>2.0499999999999998</v>
      </c>
      <c r="AF91" s="2">
        <v>2.0499999999999998</v>
      </c>
      <c r="AG91" s="2">
        <v>2.0499999999999998</v>
      </c>
      <c r="AH91" s="2">
        <v>2.0499999999999998</v>
      </c>
      <c r="AI91" s="2">
        <v>2.0499999999999998</v>
      </c>
      <c r="AJ91" s="2">
        <v>2.0499999999999998</v>
      </c>
      <c r="AK91" s="2">
        <v>2.0499999999999998</v>
      </c>
      <c r="AL91" s="2">
        <v>2.0499999999999998</v>
      </c>
      <c r="AM91" s="2">
        <v>2.0499999999999998</v>
      </c>
      <c r="AN91" s="2">
        <v>2.0499999999999998</v>
      </c>
      <c r="AO91" s="33">
        <v>1854.68</v>
      </c>
      <c r="AP91" s="33">
        <v>1988.5</v>
      </c>
      <c r="AQ91" s="33">
        <v>1311.63</v>
      </c>
      <c r="AR91" s="33">
        <v>6987.5</v>
      </c>
      <c r="AS91" s="33">
        <v>46837.2</v>
      </c>
      <c r="AT91" s="33">
        <v>26011.43</v>
      </c>
      <c r="AU91" s="33">
        <v>13665.54</v>
      </c>
      <c r="AV91" s="33">
        <v>8213.1</v>
      </c>
      <c r="AW91" s="33">
        <v>1077.57</v>
      </c>
      <c r="AX91" s="33">
        <v>993.6</v>
      </c>
      <c r="AY91" s="33">
        <v>7321.72</v>
      </c>
      <c r="AZ91" s="33">
        <v>3239.22</v>
      </c>
      <c r="BA91" s="31">
        <f t="shared" si="232"/>
        <v>-135.71</v>
      </c>
      <c r="BB91" s="31">
        <f t="shared" si="233"/>
        <v>-145.5</v>
      </c>
      <c r="BC91" s="31">
        <f t="shared" si="234"/>
        <v>-95.97</v>
      </c>
      <c r="BD91" s="31">
        <f t="shared" si="235"/>
        <v>-272.68</v>
      </c>
      <c r="BE91" s="31">
        <f t="shared" si="236"/>
        <v>-1827.79</v>
      </c>
      <c r="BF91" s="31">
        <f t="shared" si="237"/>
        <v>-1015.08</v>
      </c>
      <c r="BG91" s="31">
        <f t="shared" si="238"/>
        <v>2533.12</v>
      </c>
      <c r="BH91" s="31">
        <f t="shared" si="239"/>
        <v>1522.43</v>
      </c>
      <c r="BI91" s="31">
        <f t="shared" si="240"/>
        <v>199.74</v>
      </c>
      <c r="BJ91" s="31">
        <f t="shared" si="241"/>
        <v>232.65</v>
      </c>
      <c r="BK91" s="31">
        <f t="shared" si="242"/>
        <v>1714.35</v>
      </c>
      <c r="BL91" s="31">
        <f t="shared" si="243"/>
        <v>758.45</v>
      </c>
      <c r="BM91" s="6">
        <v>8.6E-3</v>
      </c>
      <c r="BN91" s="6">
        <v>8.6E-3</v>
      </c>
      <c r="BO91" s="6">
        <v>8.6E-3</v>
      </c>
      <c r="BP91" s="6">
        <v>8.6E-3</v>
      </c>
      <c r="BQ91" s="6">
        <v>8.6E-3</v>
      </c>
      <c r="BR91" s="6">
        <v>8.6E-3</v>
      </c>
      <c r="BS91" s="6">
        <v>8.6E-3</v>
      </c>
      <c r="BT91" s="6">
        <v>8.6E-3</v>
      </c>
      <c r="BU91" s="6">
        <v>8.6E-3</v>
      </c>
      <c r="BV91" s="6">
        <v>8.6E-3</v>
      </c>
      <c r="BW91" s="6">
        <v>8.6E-3</v>
      </c>
      <c r="BX91" s="6">
        <v>8.6E-3</v>
      </c>
      <c r="BY91" s="31">
        <v>778.06</v>
      </c>
      <c r="BZ91" s="31">
        <v>834.2</v>
      </c>
      <c r="CA91" s="31">
        <v>550.24</v>
      </c>
      <c r="CB91" s="31">
        <v>2931.34</v>
      </c>
      <c r="CC91" s="31">
        <v>19648.78</v>
      </c>
      <c r="CD91" s="31">
        <v>10912.11</v>
      </c>
      <c r="CE91" s="31">
        <v>5732.86</v>
      </c>
      <c r="CF91" s="31">
        <v>3445.5</v>
      </c>
      <c r="CG91" s="31">
        <v>452.05</v>
      </c>
      <c r="CH91" s="31">
        <v>416.83</v>
      </c>
      <c r="CI91" s="31">
        <v>3071.55</v>
      </c>
      <c r="CJ91" s="31">
        <v>1358.89</v>
      </c>
      <c r="CK91" s="32">
        <f t="shared" si="244"/>
        <v>180.94</v>
      </c>
      <c r="CL91" s="32">
        <f t="shared" si="245"/>
        <v>194</v>
      </c>
      <c r="CM91" s="32">
        <f t="shared" si="246"/>
        <v>127.96</v>
      </c>
      <c r="CN91" s="32">
        <f t="shared" si="247"/>
        <v>681.71</v>
      </c>
      <c r="CO91" s="32">
        <f t="shared" si="248"/>
        <v>4569.4799999999996</v>
      </c>
      <c r="CP91" s="32">
        <f t="shared" si="249"/>
        <v>2537.6999999999998</v>
      </c>
      <c r="CQ91" s="32">
        <f t="shared" si="250"/>
        <v>1333.22</v>
      </c>
      <c r="CR91" s="32">
        <f t="shared" si="251"/>
        <v>801.28</v>
      </c>
      <c r="CS91" s="32">
        <f t="shared" si="252"/>
        <v>105.13</v>
      </c>
      <c r="CT91" s="32">
        <f t="shared" si="253"/>
        <v>96.94</v>
      </c>
      <c r="CU91" s="32">
        <f t="shared" si="254"/>
        <v>714.31</v>
      </c>
      <c r="CV91" s="32">
        <f t="shared" si="255"/>
        <v>316.02</v>
      </c>
      <c r="CW91" s="31">
        <f t="shared" si="256"/>
        <v>-759.97</v>
      </c>
      <c r="CX91" s="31">
        <f t="shared" si="257"/>
        <v>-814.8</v>
      </c>
      <c r="CY91" s="31">
        <f t="shared" si="258"/>
        <v>-537.46</v>
      </c>
      <c r="CZ91" s="31">
        <f t="shared" si="259"/>
        <v>-3101.77</v>
      </c>
      <c r="DA91" s="31">
        <f t="shared" si="260"/>
        <v>-20791.149999999998</v>
      </c>
      <c r="DB91" s="31">
        <f t="shared" si="261"/>
        <v>-11546.539999999999</v>
      </c>
      <c r="DC91" s="31">
        <f t="shared" si="262"/>
        <v>-9132.5800000000017</v>
      </c>
      <c r="DD91" s="31">
        <f t="shared" si="263"/>
        <v>-5488.7500000000009</v>
      </c>
      <c r="DE91" s="31">
        <f t="shared" si="264"/>
        <v>-720.12999999999988</v>
      </c>
      <c r="DF91" s="31">
        <f t="shared" si="265"/>
        <v>-712.48</v>
      </c>
      <c r="DG91" s="31">
        <f t="shared" si="266"/>
        <v>-5250.21</v>
      </c>
      <c r="DH91" s="31">
        <f t="shared" si="267"/>
        <v>-2322.7599999999998</v>
      </c>
      <c r="DI91" s="32">
        <f t="shared" si="196"/>
        <v>-38</v>
      </c>
      <c r="DJ91" s="32">
        <f t="shared" si="197"/>
        <v>-40.74</v>
      </c>
      <c r="DK91" s="32">
        <f t="shared" si="198"/>
        <v>-26.87</v>
      </c>
      <c r="DL91" s="32">
        <f t="shared" si="199"/>
        <v>-155.09</v>
      </c>
      <c r="DM91" s="32">
        <f t="shared" si="200"/>
        <v>-1039.56</v>
      </c>
      <c r="DN91" s="32">
        <f t="shared" si="201"/>
        <v>-577.33000000000004</v>
      </c>
      <c r="DO91" s="32">
        <f t="shared" si="202"/>
        <v>-456.63</v>
      </c>
      <c r="DP91" s="32">
        <f t="shared" si="203"/>
        <v>-274.44</v>
      </c>
      <c r="DQ91" s="32">
        <f t="shared" si="204"/>
        <v>-36.01</v>
      </c>
      <c r="DR91" s="32">
        <f t="shared" si="205"/>
        <v>-35.619999999999997</v>
      </c>
      <c r="DS91" s="32">
        <f t="shared" si="206"/>
        <v>-262.51</v>
      </c>
      <c r="DT91" s="32">
        <f t="shared" si="207"/>
        <v>-116.14</v>
      </c>
      <c r="DU91" s="31">
        <f t="shared" ca="1" si="208"/>
        <v>-224.85</v>
      </c>
      <c r="DV91" s="31">
        <f t="shared" ca="1" si="209"/>
        <v>-239.69</v>
      </c>
      <c r="DW91" s="31">
        <f t="shared" ca="1" si="210"/>
        <v>-157.28</v>
      </c>
      <c r="DX91" s="31">
        <f t="shared" ca="1" si="211"/>
        <v>-902.42</v>
      </c>
      <c r="DY91" s="31">
        <f t="shared" ca="1" si="212"/>
        <v>-6014.74</v>
      </c>
      <c r="DZ91" s="31">
        <f t="shared" ca="1" si="213"/>
        <v>-3320.73</v>
      </c>
      <c r="EA91" s="31">
        <f t="shared" ca="1" si="214"/>
        <v>-2609.59</v>
      </c>
      <c r="EB91" s="31">
        <f t="shared" ca="1" si="215"/>
        <v>-1556.73</v>
      </c>
      <c r="EC91" s="31">
        <f t="shared" ca="1" si="216"/>
        <v>-202.72</v>
      </c>
      <c r="ED91" s="31">
        <f t="shared" ca="1" si="217"/>
        <v>-198.95</v>
      </c>
      <c r="EE91" s="31">
        <f t="shared" ca="1" si="218"/>
        <v>-1453.8</v>
      </c>
      <c r="EF91" s="31">
        <f t="shared" ca="1" si="219"/>
        <v>-637.92999999999995</v>
      </c>
      <c r="EG91" s="32">
        <f t="shared" ca="1" si="220"/>
        <v>-1022.82</v>
      </c>
      <c r="EH91" s="32">
        <f t="shared" ca="1" si="221"/>
        <v>-1095.23</v>
      </c>
      <c r="EI91" s="32">
        <f t="shared" ca="1" si="222"/>
        <v>-721.61</v>
      </c>
      <c r="EJ91" s="32">
        <f t="shared" ca="1" si="223"/>
        <v>-4159.28</v>
      </c>
      <c r="EK91" s="32">
        <f t="shared" ca="1" si="224"/>
        <v>-27845.449999999997</v>
      </c>
      <c r="EL91" s="32">
        <f t="shared" ca="1" si="225"/>
        <v>-15444.599999999999</v>
      </c>
      <c r="EM91" s="32">
        <f t="shared" ca="1" si="226"/>
        <v>-12198.800000000001</v>
      </c>
      <c r="EN91" s="32">
        <f t="shared" ca="1" si="227"/>
        <v>-7319.92</v>
      </c>
      <c r="EO91" s="32">
        <f t="shared" ca="1" si="228"/>
        <v>-958.8599999999999</v>
      </c>
      <c r="EP91" s="32">
        <f t="shared" ca="1" si="229"/>
        <v>-947.05</v>
      </c>
      <c r="EQ91" s="32">
        <f t="shared" ca="1" si="230"/>
        <v>-6966.52</v>
      </c>
      <c r="ER91" s="32">
        <f t="shared" ca="1" si="231"/>
        <v>-3076.8299999999995</v>
      </c>
    </row>
    <row r="92" spans="1:148" x14ac:dyDescent="0.25">
      <c r="A92" t="s">
        <v>468</v>
      </c>
      <c r="B92" s="1" t="s">
        <v>50</v>
      </c>
      <c r="C92" t="s">
        <v>50</v>
      </c>
      <c r="D92" t="s">
        <v>259</v>
      </c>
      <c r="E92" s="51">
        <v>901.71199999999999</v>
      </c>
      <c r="F92" s="51">
        <v>167.83199999999999</v>
      </c>
      <c r="G92" s="51">
        <v>293.72000000000003</v>
      </c>
      <c r="H92" s="51">
        <v>1078.7</v>
      </c>
      <c r="I92" s="51">
        <v>473.31200000000001</v>
      </c>
      <c r="J92" s="51">
        <v>1510.04</v>
      </c>
      <c r="K92" s="51">
        <v>2658.9528</v>
      </c>
      <c r="L92" s="51">
        <v>246.2628</v>
      </c>
      <c r="M92" s="51">
        <v>234.2116</v>
      </c>
      <c r="N92" s="51">
        <v>121.22320000000001</v>
      </c>
      <c r="O92" s="51">
        <v>1489.46</v>
      </c>
      <c r="P92" s="51">
        <v>1825.1604</v>
      </c>
      <c r="Q92" s="32">
        <v>42810.62</v>
      </c>
      <c r="R92" s="32">
        <v>7831.43</v>
      </c>
      <c r="S92" s="32">
        <v>12259.68</v>
      </c>
      <c r="T92" s="32">
        <v>57171.64</v>
      </c>
      <c r="U92" s="32">
        <v>380491.79</v>
      </c>
      <c r="V92" s="32">
        <v>148740.73000000001</v>
      </c>
      <c r="W92" s="32">
        <v>147227.64000000001</v>
      </c>
      <c r="X92" s="32">
        <v>11001.62</v>
      </c>
      <c r="Y92" s="32">
        <v>8022.5</v>
      </c>
      <c r="Z92" s="32">
        <v>5126.47</v>
      </c>
      <c r="AA92" s="32">
        <v>82522.009999999995</v>
      </c>
      <c r="AB92" s="32">
        <v>86311.96</v>
      </c>
      <c r="AC92" s="2">
        <v>-4.7699999999999996</v>
      </c>
      <c r="AD92" s="2">
        <v>-4.7699999999999996</v>
      </c>
      <c r="AE92" s="2">
        <v>-4.7699999999999996</v>
      </c>
      <c r="AF92" s="2">
        <v>-4.7699999999999996</v>
      </c>
      <c r="AG92" s="2">
        <v>-4.7699999999999996</v>
      </c>
      <c r="AH92" s="2">
        <v>-4.7699999999999996</v>
      </c>
      <c r="AI92" s="2">
        <v>-4.7699999999999996</v>
      </c>
      <c r="AJ92" s="2">
        <v>-4.7699999999999996</v>
      </c>
      <c r="AK92" s="2">
        <v>-4.7699999999999996</v>
      </c>
      <c r="AL92" s="2">
        <v>-4.7699999999999996</v>
      </c>
      <c r="AM92" s="2">
        <v>-4.7699999999999996</v>
      </c>
      <c r="AN92" s="2">
        <v>-4.7699999999999996</v>
      </c>
      <c r="AO92" s="33">
        <v>-2042.07</v>
      </c>
      <c r="AP92" s="33">
        <v>-373.56</v>
      </c>
      <c r="AQ92" s="33">
        <v>-584.79</v>
      </c>
      <c r="AR92" s="33">
        <v>-2727.09</v>
      </c>
      <c r="AS92" s="33">
        <v>-18149.46</v>
      </c>
      <c r="AT92" s="33">
        <v>-7094.93</v>
      </c>
      <c r="AU92" s="33">
        <v>-7022.76</v>
      </c>
      <c r="AV92" s="33">
        <v>-524.78</v>
      </c>
      <c r="AW92" s="33">
        <v>-382.67</v>
      </c>
      <c r="AX92" s="33">
        <v>-244.53</v>
      </c>
      <c r="AY92" s="33">
        <v>-3936.3</v>
      </c>
      <c r="AZ92" s="33">
        <v>-4117.08</v>
      </c>
      <c r="BA92" s="31">
        <f t="shared" si="232"/>
        <v>-64.22</v>
      </c>
      <c r="BB92" s="31">
        <f t="shared" si="233"/>
        <v>-11.75</v>
      </c>
      <c r="BC92" s="31">
        <f t="shared" si="234"/>
        <v>-18.39</v>
      </c>
      <c r="BD92" s="31">
        <f t="shared" si="235"/>
        <v>-45.74</v>
      </c>
      <c r="BE92" s="31">
        <f t="shared" si="236"/>
        <v>-304.39</v>
      </c>
      <c r="BF92" s="31">
        <f t="shared" si="237"/>
        <v>-118.99</v>
      </c>
      <c r="BG92" s="31">
        <f t="shared" si="238"/>
        <v>559.47</v>
      </c>
      <c r="BH92" s="31">
        <f t="shared" si="239"/>
        <v>41.81</v>
      </c>
      <c r="BI92" s="31">
        <f t="shared" si="240"/>
        <v>30.49</v>
      </c>
      <c r="BJ92" s="31">
        <f t="shared" si="241"/>
        <v>24.61</v>
      </c>
      <c r="BK92" s="31">
        <f t="shared" si="242"/>
        <v>396.11</v>
      </c>
      <c r="BL92" s="31">
        <f t="shared" si="243"/>
        <v>414.3</v>
      </c>
      <c r="BM92" s="6">
        <v>-0.12</v>
      </c>
      <c r="BN92" s="6">
        <v>-0.12</v>
      </c>
      <c r="BO92" s="6">
        <v>-0.12</v>
      </c>
      <c r="BP92" s="6">
        <v>-0.12</v>
      </c>
      <c r="BQ92" s="6">
        <v>-0.12</v>
      </c>
      <c r="BR92" s="6">
        <v>-0.12</v>
      </c>
      <c r="BS92" s="6">
        <v>-0.12</v>
      </c>
      <c r="BT92" s="6">
        <v>-0.12</v>
      </c>
      <c r="BU92" s="6">
        <v>-0.12</v>
      </c>
      <c r="BV92" s="6">
        <v>-0.12</v>
      </c>
      <c r="BW92" s="6">
        <v>-0.12</v>
      </c>
      <c r="BX92" s="6">
        <v>-0.12</v>
      </c>
      <c r="BY92" s="31">
        <v>-5137.2700000000004</v>
      </c>
      <c r="BZ92" s="31">
        <v>-939.77</v>
      </c>
      <c r="CA92" s="31">
        <v>-1471.16</v>
      </c>
      <c r="CB92" s="31">
        <v>-6860.6</v>
      </c>
      <c r="CC92" s="31">
        <v>-45659.01</v>
      </c>
      <c r="CD92" s="31">
        <v>-17848.89</v>
      </c>
      <c r="CE92" s="31">
        <v>-17667.32</v>
      </c>
      <c r="CF92" s="31">
        <v>-1320.19</v>
      </c>
      <c r="CG92" s="31">
        <v>-962.7</v>
      </c>
      <c r="CH92" s="31">
        <v>-615.17999999999995</v>
      </c>
      <c r="CI92" s="31">
        <v>-9902.64</v>
      </c>
      <c r="CJ92" s="31">
        <v>-10357.44</v>
      </c>
      <c r="CK92" s="32">
        <f t="shared" si="244"/>
        <v>85.62</v>
      </c>
      <c r="CL92" s="32">
        <f t="shared" si="245"/>
        <v>15.66</v>
      </c>
      <c r="CM92" s="32">
        <f t="shared" si="246"/>
        <v>24.52</v>
      </c>
      <c r="CN92" s="32">
        <f t="shared" si="247"/>
        <v>114.34</v>
      </c>
      <c r="CO92" s="32">
        <f t="shared" si="248"/>
        <v>760.98</v>
      </c>
      <c r="CP92" s="32">
        <f t="shared" si="249"/>
        <v>297.48</v>
      </c>
      <c r="CQ92" s="32">
        <f t="shared" si="250"/>
        <v>294.45999999999998</v>
      </c>
      <c r="CR92" s="32">
        <f t="shared" si="251"/>
        <v>22</v>
      </c>
      <c r="CS92" s="32">
        <f t="shared" si="252"/>
        <v>16.05</v>
      </c>
      <c r="CT92" s="32">
        <f t="shared" si="253"/>
        <v>10.25</v>
      </c>
      <c r="CU92" s="32">
        <f t="shared" si="254"/>
        <v>165.04</v>
      </c>
      <c r="CV92" s="32">
        <f t="shared" si="255"/>
        <v>172.62</v>
      </c>
      <c r="CW92" s="31">
        <f t="shared" si="256"/>
        <v>-2945.360000000001</v>
      </c>
      <c r="CX92" s="31">
        <f t="shared" si="257"/>
        <v>-538.79999999999995</v>
      </c>
      <c r="CY92" s="31">
        <f t="shared" si="258"/>
        <v>-843.46000000000015</v>
      </c>
      <c r="CZ92" s="31">
        <f t="shared" si="259"/>
        <v>-3973.4300000000003</v>
      </c>
      <c r="DA92" s="31">
        <f t="shared" si="260"/>
        <v>-26444.18</v>
      </c>
      <c r="DB92" s="31">
        <f t="shared" si="261"/>
        <v>-10337.49</v>
      </c>
      <c r="DC92" s="31">
        <f t="shared" si="262"/>
        <v>-10909.57</v>
      </c>
      <c r="DD92" s="31">
        <f t="shared" si="263"/>
        <v>-815.22</v>
      </c>
      <c r="DE92" s="31">
        <f t="shared" si="264"/>
        <v>-594.47</v>
      </c>
      <c r="DF92" s="31">
        <f t="shared" si="265"/>
        <v>-385.01</v>
      </c>
      <c r="DG92" s="31">
        <f t="shared" si="266"/>
        <v>-6197.409999999998</v>
      </c>
      <c r="DH92" s="31">
        <f t="shared" si="267"/>
        <v>-6482.04</v>
      </c>
      <c r="DI92" s="32">
        <f t="shared" si="196"/>
        <v>-147.27000000000001</v>
      </c>
      <c r="DJ92" s="32">
        <f t="shared" si="197"/>
        <v>-26.94</v>
      </c>
      <c r="DK92" s="32">
        <f t="shared" si="198"/>
        <v>-42.17</v>
      </c>
      <c r="DL92" s="32">
        <f t="shared" si="199"/>
        <v>-198.67</v>
      </c>
      <c r="DM92" s="32">
        <f t="shared" si="200"/>
        <v>-1322.21</v>
      </c>
      <c r="DN92" s="32">
        <f t="shared" si="201"/>
        <v>-516.87</v>
      </c>
      <c r="DO92" s="32">
        <f t="shared" si="202"/>
        <v>-545.48</v>
      </c>
      <c r="DP92" s="32">
        <f t="shared" si="203"/>
        <v>-40.76</v>
      </c>
      <c r="DQ92" s="32">
        <f t="shared" si="204"/>
        <v>-29.72</v>
      </c>
      <c r="DR92" s="32">
        <f t="shared" si="205"/>
        <v>-19.25</v>
      </c>
      <c r="DS92" s="32">
        <f t="shared" si="206"/>
        <v>-309.87</v>
      </c>
      <c r="DT92" s="32">
        <f t="shared" si="207"/>
        <v>-324.10000000000002</v>
      </c>
      <c r="DU92" s="31">
        <f t="shared" ca="1" si="208"/>
        <v>-871.44</v>
      </c>
      <c r="DV92" s="31">
        <f t="shared" ca="1" si="209"/>
        <v>-158.5</v>
      </c>
      <c r="DW92" s="31">
        <f t="shared" ca="1" si="210"/>
        <v>-246.83</v>
      </c>
      <c r="DX92" s="31">
        <f t="shared" ca="1" si="211"/>
        <v>-1156.02</v>
      </c>
      <c r="DY92" s="31">
        <f t="shared" ca="1" si="212"/>
        <v>-7650.13</v>
      </c>
      <c r="DZ92" s="31">
        <f t="shared" ca="1" si="213"/>
        <v>-2973.01</v>
      </c>
      <c r="EA92" s="31">
        <f t="shared" ca="1" si="214"/>
        <v>-3117.36</v>
      </c>
      <c r="EB92" s="31">
        <f t="shared" ca="1" si="215"/>
        <v>-231.21</v>
      </c>
      <c r="EC92" s="31">
        <f t="shared" ca="1" si="216"/>
        <v>-167.34</v>
      </c>
      <c r="ED92" s="31">
        <f t="shared" ca="1" si="217"/>
        <v>-107.51</v>
      </c>
      <c r="EE92" s="31">
        <f t="shared" ca="1" si="218"/>
        <v>-1716.08</v>
      </c>
      <c r="EF92" s="31">
        <f t="shared" ca="1" si="219"/>
        <v>-1780.25</v>
      </c>
      <c r="EG92" s="32">
        <f t="shared" ca="1" si="220"/>
        <v>-3964.0700000000011</v>
      </c>
      <c r="EH92" s="32">
        <f t="shared" ca="1" si="221"/>
        <v>-724.24</v>
      </c>
      <c r="EI92" s="32">
        <f t="shared" ca="1" si="222"/>
        <v>-1132.46</v>
      </c>
      <c r="EJ92" s="32">
        <f t="shared" ca="1" si="223"/>
        <v>-5328.1200000000008</v>
      </c>
      <c r="EK92" s="32">
        <f t="shared" ca="1" si="224"/>
        <v>-35416.519999999997</v>
      </c>
      <c r="EL92" s="32">
        <f t="shared" ca="1" si="225"/>
        <v>-13827.37</v>
      </c>
      <c r="EM92" s="32">
        <f t="shared" ca="1" si="226"/>
        <v>-14572.41</v>
      </c>
      <c r="EN92" s="32">
        <f t="shared" ca="1" si="227"/>
        <v>-1087.19</v>
      </c>
      <c r="EO92" s="32">
        <f t="shared" ca="1" si="228"/>
        <v>-791.53000000000009</v>
      </c>
      <c r="EP92" s="32">
        <f t="shared" ca="1" si="229"/>
        <v>-511.77</v>
      </c>
      <c r="EQ92" s="32">
        <f t="shared" ca="1" si="230"/>
        <v>-8223.3599999999969</v>
      </c>
      <c r="ER92" s="32">
        <f t="shared" ca="1" si="231"/>
        <v>-8586.39</v>
      </c>
    </row>
    <row r="93" spans="1:148" x14ac:dyDescent="0.25">
      <c r="A93" t="s">
        <v>515</v>
      </c>
      <c r="B93" s="1" t="s">
        <v>56</v>
      </c>
      <c r="C93" t="s">
        <v>56</v>
      </c>
      <c r="D93" t="s">
        <v>260</v>
      </c>
      <c r="E93" s="51">
        <v>2224.7165719999998</v>
      </c>
      <c r="F93" s="51">
        <v>1910.2955449999999</v>
      </c>
      <c r="G93" s="51">
        <v>3530.9064589999998</v>
      </c>
      <c r="H93" s="51">
        <v>1862.6006359999999</v>
      </c>
      <c r="I93" s="51">
        <v>1259.1875620000001</v>
      </c>
      <c r="J93" s="51">
        <v>1549.812142</v>
      </c>
      <c r="K93" s="51">
        <v>1623.747061</v>
      </c>
      <c r="L93" s="51">
        <v>1316.4789450000001</v>
      </c>
      <c r="M93" s="51">
        <v>1547.7019330000001</v>
      </c>
      <c r="N93" s="51">
        <v>1916.4829789999999</v>
      </c>
      <c r="O93" s="51">
        <v>2455.7249579999998</v>
      </c>
      <c r="P93" s="51">
        <v>2480.5830380000002</v>
      </c>
      <c r="Q93" s="32">
        <v>88333.31</v>
      </c>
      <c r="R93" s="32">
        <v>78332.58</v>
      </c>
      <c r="S93" s="32">
        <v>105277.59</v>
      </c>
      <c r="T93" s="32">
        <v>81615.7</v>
      </c>
      <c r="U93" s="32">
        <v>93034.09</v>
      </c>
      <c r="V93" s="32">
        <v>78273.02</v>
      </c>
      <c r="W93" s="32">
        <v>65109.59</v>
      </c>
      <c r="X93" s="32">
        <v>53949.48</v>
      </c>
      <c r="Y93" s="32">
        <v>40679.79</v>
      </c>
      <c r="Z93" s="32">
        <v>52409.78</v>
      </c>
      <c r="AA93" s="32">
        <v>67985.62</v>
      </c>
      <c r="AB93" s="32">
        <v>113174.22</v>
      </c>
      <c r="AC93" s="2">
        <v>4.49</v>
      </c>
      <c r="AD93" s="2">
        <v>4.49</v>
      </c>
      <c r="AE93" s="2">
        <v>4.49</v>
      </c>
      <c r="AF93" s="2">
        <v>4.49</v>
      </c>
      <c r="AG93" s="2">
        <v>4.49</v>
      </c>
      <c r="AH93" s="2">
        <v>4.49</v>
      </c>
      <c r="AI93" s="2">
        <v>4.49</v>
      </c>
      <c r="AJ93" s="2">
        <v>4.49</v>
      </c>
      <c r="AK93" s="2">
        <v>4.49</v>
      </c>
      <c r="AL93" s="2">
        <v>4.49</v>
      </c>
      <c r="AM93" s="2">
        <v>4.49</v>
      </c>
      <c r="AN93" s="2">
        <v>4.49</v>
      </c>
      <c r="AO93" s="33">
        <v>3966.17</v>
      </c>
      <c r="AP93" s="33">
        <v>3517.13</v>
      </c>
      <c r="AQ93" s="33">
        <v>4726.96</v>
      </c>
      <c r="AR93" s="33">
        <v>3664.55</v>
      </c>
      <c r="AS93" s="33">
        <v>4177.2299999999996</v>
      </c>
      <c r="AT93" s="33">
        <v>3514.46</v>
      </c>
      <c r="AU93" s="33">
        <v>2923.42</v>
      </c>
      <c r="AV93" s="33">
        <v>2422.33</v>
      </c>
      <c r="AW93" s="33">
        <v>1826.52</v>
      </c>
      <c r="AX93" s="33">
        <v>2353.1999999999998</v>
      </c>
      <c r="AY93" s="33">
        <v>3052.55</v>
      </c>
      <c r="AZ93" s="33">
        <v>5081.5200000000004</v>
      </c>
      <c r="BA93" s="31">
        <f t="shared" si="232"/>
        <v>-132.5</v>
      </c>
      <c r="BB93" s="31">
        <f t="shared" si="233"/>
        <v>-117.5</v>
      </c>
      <c r="BC93" s="31">
        <f t="shared" si="234"/>
        <v>-157.91999999999999</v>
      </c>
      <c r="BD93" s="31">
        <f t="shared" si="235"/>
        <v>-65.290000000000006</v>
      </c>
      <c r="BE93" s="31">
        <f t="shared" si="236"/>
        <v>-74.430000000000007</v>
      </c>
      <c r="BF93" s="31">
        <f t="shared" si="237"/>
        <v>-62.62</v>
      </c>
      <c r="BG93" s="31">
        <f t="shared" si="238"/>
        <v>247.42</v>
      </c>
      <c r="BH93" s="31">
        <f t="shared" si="239"/>
        <v>205.01</v>
      </c>
      <c r="BI93" s="31">
        <f t="shared" si="240"/>
        <v>154.58000000000001</v>
      </c>
      <c r="BJ93" s="31">
        <f t="shared" si="241"/>
        <v>251.57</v>
      </c>
      <c r="BK93" s="31">
        <f t="shared" si="242"/>
        <v>326.33</v>
      </c>
      <c r="BL93" s="31">
        <f t="shared" si="243"/>
        <v>543.24</v>
      </c>
      <c r="BM93" s="6">
        <v>9.9500000000000005E-2</v>
      </c>
      <c r="BN93" s="6">
        <v>9.9500000000000005E-2</v>
      </c>
      <c r="BO93" s="6">
        <v>9.9500000000000005E-2</v>
      </c>
      <c r="BP93" s="6">
        <v>9.9500000000000005E-2</v>
      </c>
      <c r="BQ93" s="6">
        <v>9.9500000000000005E-2</v>
      </c>
      <c r="BR93" s="6">
        <v>9.9500000000000005E-2</v>
      </c>
      <c r="BS93" s="6">
        <v>9.9500000000000005E-2</v>
      </c>
      <c r="BT93" s="6">
        <v>9.9500000000000005E-2</v>
      </c>
      <c r="BU93" s="6">
        <v>9.9500000000000005E-2</v>
      </c>
      <c r="BV93" s="6">
        <v>9.9500000000000005E-2</v>
      </c>
      <c r="BW93" s="6">
        <v>9.9500000000000005E-2</v>
      </c>
      <c r="BX93" s="6">
        <v>9.9500000000000005E-2</v>
      </c>
      <c r="BY93" s="31">
        <v>8789.16</v>
      </c>
      <c r="BZ93" s="31">
        <v>7794.09</v>
      </c>
      <c r="CA93" s="31">
        <v>10475.120000000001</v>
      </c>
      <c r="CB93" s="31">
        <v>8120.76</v>
      </c>
      <c r="CC93" s="31">
        <v>9256.89</v>
      </c>
      <c r="CD93" s="31">
        <v>7788.17</v>
      </c>
      <c r="CE93" s="31">
        <v>6478.4</v>
      </c>
      <c r="CF93" s="31">
        <v>5367.97</v>
      </c>
      <c r="CG93" s="31">
        <v>4047.64</v>
      </c>
      <c r="CH93" s="31">
        <v>5214.7700000000004</v>
      </c>
      <c r="CI93" s="31">
        <v>6764.57</v>
      </c>
      <c r="CJ93" s="31">
        <v>11260.83</v>
      </c>
      <c r="CK93" s="32">
        <f t="shared" si="244"/>
        <v>176.67</v>
      </c>
      <c r="CL93" s="32">
        <f t="shared" si="245"/>
        <v>156.66999999999999</v>
      </c>
      <c r="CM93" s="32">
        <f t="shared" si="246"/>
        <v>210.56</v>
      </c>
      <c r="CN93" s="32">
        <f t="shared" si="247"/>
        <v>163.22999999999999</v>
      </c>
      <c r="CO93" s="32">
        <f t="shared" si="248"/>
        <v>186.07</v>
      </c>
      <c r="CP93" s="32">
        <f t="shared" si="249"/>
        <v>156.55000000000001</v>
      </c>
      <c r="CQ93" s="32">
        <f t="shared" si="250"/>
        <v>130.22</v>
      </c>
      <c r="CR93" s="32">
        <f t="shared" si="251"/>
        <v>107.9</v>
      </c>
      <c r="CS93" s="32">
        <f t="shared" si="252"/>
        <v>81.36</v>
      </c>
      <c r="CT93" s="32">
        <f t="shared" si="253"/>
        <v>104.82</v>
      </c>
      <c r="CU93" s="32">
        <f t="shared" si="254"/>
        <v>135.97</v>
      </c>
      <c r="CV93" s="32">
        <f t="shared" si="255"/>
        <v>226.35</v>
      </c>
      <c r="CW93" s="31">
        <f t="shared" si="256"/>
        <v>5132.16</v>
      </c>
      <c r="CX93" s="31">
        <f t="shared" si="257"/>
        <v>4551.13</v>
      </c>
      <c r="CY93" s="31">
        <f t="shared" si="258"/>
        <v>6116.64</v>
      </c>
      <c r="CZ93" s="31">
        <f t="shared" si="259"/>
        <v>4684.7299999999996</v>
      </c>
      <c r="DA93" s="31">
        <f t="shared" si="260"/>
        <v>5340.16</v>
      </c>
      <c r="DB93" s="31">
        <f t="shared" si="261"/>
        <v>4492.88</v>
      </c>
      <c r="DC93" s="31">
        <f t="shared" si="262"/>
        <v>3437.7799999999997</v>
      </c>
      <c r="DD93" s="31">
        <f t="shared" si="263"/>
        <v>2848.5299999999997</v>
      </c>
      <c r="DE93" s="31">
        <f t="shared" si="264"/>
        <v>2147.9</v>
      </c>
      <c r="DF93" s="31">
        <f t="shared" si="265"/>
        <v>2714.82</v>
      </c>
      <c r="DG93" s="31">
        <f t="shared" si="266"/>
        <v>3521.66</v>
      </c>
      <c r="DH93" s="31">
        <f t="shared" si="267"/>
        <v>5862.42</v>
      </c>
      <c r="DI93" s="32">
        <f t="shared" si="196"/>
        <v>256.61</v>
      </c>
      <c r="DJ93" s="32">
        <f t="shared" si="197"/>
        <v>227.56</v>
      </c>
      <c r="DK93" s="32">
        <f t="shared" si="198"/>
        <v>305.83</v>
      </c>
      <c r="DL93" s="32">
        <f t="shared" si="199"/>
        <v>234.24</v>
      </c>
      <c r="DM93" s="32">
        <f t="shared" si="200"/>
        <v>267.01</v>
      </c>
      <c r="DN93" s="32">
        <f t="shared" si="201"/>
        <v>224.64</v>
      </c>
      <c r="DO93" s="32">
        <f t="shared" si="202"/>
        <v>171.89</v>
      </c>
      <c r="DP93" s="32">
        <f t="shared" si="203"/>
        <v>142.43</v>
      </c>
      <c r="DQ93" s="32">
        <f t="shared" si="204"/>
        <v>107.4</v>
      </c>
      <c r="DR93" s="32">
        <f t="shared" si="205"/>
        <v>135.74</v>
      </c>
      <c r="DS93" s="32">
        <f t="shared" si="206"/>
        <v>176.08</v>
      </c>
      <c r="DT93" s="32">
        <f t="shared" si="207"/>
        <v>293.12</v>
      </c>
      <c r="DU93" s="31">
        <f t="shared" ca="1" si="208"/>
        <v>1518.45</v>
      </c>
      <c r="DV93" s="31">
        <f t="shared" ca="1" si="209"/>
        <v>1338.81</v>
      </c>
      <c r="DW93" s="31">
        <f t="shared" ca="1" si="210"/>
        <v>1789.95</v>
      </c>
      <c r="DX93" s="31">
        <f t="shared" ca="1" si="211"/>
        <v>1362.96</v>
      </c>
      <c r="DY93" s="31">
        <f t="shared" ca="1" si="212"/>
        <v>1544.87</v>
      </c>
      <c r="DZ93" s="31">
        <f t="shared" ca="1" si="213"/>
        <v>1292.1300000000001</v>
      </c>
      <c r="EA93" s="31">
        <f t="shared" ca="1" si="214"/>
        <v>982.33</v>
      </c>
      <c r="EB93" s="31">
        <f t="shared" ca="1" si="215"/>
        <v>807.91</v>
      </c>
      <c r="EC93" s="31">
        <f t="shared" ca="1" si="216"/>
        <v>604.63</v>
      </c>
      <c r="ED93" s="31">
        <f t="shared" ca="1" si="217"/>
        <v>758.08</v>
      </c>
      <c r="EE93" s="31">
        <f t="shared" ca="1" si="218"/>
        <v>975.16</v>
      </c>
      <c r="EF93" s="31">
        <f t="shared" ca="1" si="219"/>
        <v>1610.07</v>
      </c>
      <c r="EG93" s="32">
        <f t="shared" ca="1" si="220"/>
        <v>6907.2199999999993</v>
      </c>
      <c r="EH93" s="32">
        <f t="shared" ca="1" si="221"/>
        <v>6117.5</v>
      </c>
      <c r="EI93" s="32">
        <f t="shared" ca="1" si="222"/>
        <v>8212.42</v>
      </c>
      <c r="EJ93" s="32">
        <f t="shared" ca="1" si="223"/>
        <v>6281.9299999999994</v>
      </c>
      <c r="EK93" s="32">
        <f t="shared" ca="1" si="224"/>
        <v>7152.04</v>
      </c>
      <c r="EL93" s="32">
        <f t="shared" ca="1" si="225"/>
        <v>6009.6500000000005</v>
      </c>
      <c r="EM93" s="32">
        <f t="shared" ca="1" si="226"/>
        <v>4592</v>
      </c>
      <c r="EN93" s="32">
        <f t="shared" ca="1" si="227"/>
        <v>3798.8699999999994</v>
      </c>
      <c r="EO93" s="32">
        <f t="shared" ca="1" si="228"/>
        <v>2859.9300000000003</v>
      </c>
      <c r="EP93" s="32">
        <f t="shared" ca="1" si="229"/>
        <v>3608.6400000000003</v>
      </c>
      <c r="EQ93" s="32">
        <f t="shared" ca="1" si="230"/>
        <v>4672.8999999999996</v>
      </c>
      <c r="ER93" s="32">
        <f t="shared" ca="1" si="231"/>
        <v>7765.61</v>
      </c>
    </row>
    <row r="94" spans="1:148" x14ac:dyDescent="0.25">
      <c r="A94" t="s">
        <v>440</v>
      </c>
      <c r="B94" s="1" t="s">
        <v>131</v>
      </c>
      <c r="C94" t="s">
        <v>131</v>
      </c>
      <c r="D94" t="s">
        <v>261</v>
      </c>
      <c r="E94" s="51">
        <v>3088.2002166000002</v>
      </c>
      <c r="F94" s="51">
        <v>3290.9786620999998</v>
      </c>
      <c r="G94" s="51">
        <v>3386.9343601</v>
      </c>
      <c r="H94" s="51">
        <v>2342.1068915000001</v>
      </c>
      <c r="I94" s="51">
        <v>1577.0473196999999</v>
      </c>
      <c r="J94" s="51">
        <v>105.3816527</v>
      </c>
      <c r="K94" s="51">
        <v>104.4631578</v>
      </c>
      <c r="L94" s="51">
        <v>282.13136270000001</v>
      </c>
      <c r="M94" s="51">
        <v>613.56618779999997</v>
      </c>
      <c r="N94" s="51">
        <v>1268.2030944999999</v>
      </c>
      <c r="O94" s="51">
        <v>2246.6515201000002</v>
      </c>
      <c r="P94" s="51">
        <v>3720.4178339999999</v>
      </c>
      <c r="Q94" s="32">
        <v>162350.10999999999</v>
      </c>
      <c r="R94" s="32">
        <v>162156.96</v>
      </c>
      <c r="S94" s="32">
        <v>155261.12</v>
      </c>
      <c r="T94" s="32">
        <v>163158.92000000001</v>
      </c>
      <c r="U94" s="32">
        <v>490122.12</v>
      </c>
      <c r="V94" s="32">
        <v>7056.85</v>
      </c>
      <c r="W94" s="32">
        <v>5511.21</v>
      </c>
      <c r="X94" s="32">
        <v>20655.89</v>
      </c>
      <c r="Y94" s="32">
        <v>23200.45</v>
      </c>
      <c r="Z94" s="32">
        <v>45525.61</v>
      </c>
      <c r="AA94" s="32">
        <v>206080.51</v>
      </c>
      <c r="AB94" s="32">
        <v>342724.24</v>
      </c>
      <c r="AC94" s="2">
        <v>-0.77</v>
      </c>
      <c r="AD94" s="2">
        <v>-0.77</v>
      </c>
      <c r="AE94" s="2">
        <v>-0.77</v>
      </c>
      <c r="AF94" s="2">
        <v>-0.77</v>
      </c>
      <c r="AG94" s="2">
        <v>-0.77</v>
      </c>
      <c r="AH94" s="2">
        <v>-0.77</v>
      </c>
      <c r="AI94" s="2">
        <v>-0.77</v>
      </c>
      <c r="AJ94" s="2">
        <v>-0.77</v>
      </c>
      <c r="AK94" s="2">
        <v>-0.77</v>
      </c>
      <c r="AL94" s="2">
        <v>-0.77</v>
      </c>
      <c r="AM94" s="2">
        <v>-0.77</v>
      </c>
      <c r="AN94" s="2">
        <v>-0.77</v>
      </c>
      <c r="AO94" s="33">
        <v>-1250.0999999999999</v>
      </c>
      <c r="AP94" s="33">
        <v>-1248.6099999999999</v>
      </c>
      <c r="AQ94" s="33">
        <v>-1195.51</v>
      </c>
      <c r="AR94" s="33">
        <v>-1256.32</v>
      </c>
      <c r="AS94" s="33">
        <v>-3773.94</v>
      </c>
      <c r="AT94" s="33">
        <v>-54.34</v>
      </c>
      <c r="AU94" s="33">
        <v>-42.44</v>
      </c>
      <c r="AV94" s="33">
        <v>-159.05000000000001</v>
      </c>
      <c r="AW94" s="33">
        <v>-178.64</v>
      </c>
      <c r="AX94" s="33">
        <v>-350.55</v>
      </c>
      <c r="AY94" s="33">
        <v>-1586.82</v>
      </c>
      <c r="AZ94" s="33">
        <v>-2638.98</v>
      </c>
      <c r="BA94" s="31">
        <f t="shared" si="232"/>
        <v>-243.53</v>
      </c>
      <c r="BB94" s="31">
        <f t="shared" si="233"/>
        <v>-243.24</v>
      </c>
      <c r="BC94" s="31">
        <f t="shared" si="234"/>
        <v>-232.89</v>
      </c>
      <c r="BD94" s="31">
        <f t="shared" si="235"/>
        <v>-130.53</v>
      </c>
      <c r="BE94" s="31">
        <f t="shared" si="236"/>
        <v>-392.1</v>
      </c>
      <c r="BF94" s="31">
        <f t="shared" si="237"/>
        <v>-5.65</v>
      </c>
      <c r="BG94" s="31">
        <f t="shared" si="238"/>
        <v>20.94</v>
      </c>
      <c r="BH94" s="31">
        <f t="shared" si="239"/>
        <v>78.489999999999995</v>
      </c>
      <c r="BI94" s="31">
        <f t="shared" si="240"/>
        <v>88.16</v>
      </c>
      <c r="BJ94" s="31">
        <f t="shared" si="241"/>
        <v>218.52</v>
      </c>
      <c r="BK94" s="31">
        <f t="shared" si="242"/>
        <v>989.19</v>
      </c>
      <c r="BL94" s="31">
        <f t="shared" si="243"/>
        <v>1645.08</v>
      </c>
      <c r="BM94" s="6">
        <v>-2.3699999999999999E-2</v>
      </c>
      <c r="BN94" s="6">
        <v>-2.3699999999999999E-2</v>
      </c>
      <c r="BO94" s="6">
        <v>-2.3699999999999999E-2</v>
      </c>
      <c r="BP94" s="6">
        <v>-2.3699999999999999E-2</v>
      </c>
      <c r="BQ94" s="6">
        <v>-2.3699999999999999E-2</v>
      </c>
      <c r="BR94" s="6">
        <v>-2.3699999999999999E-2</v>
      </c>
      <c r="BS94" s="6">
        <v>-2.3699999999999999E-2</v>
      </c>
      <c r="BT94" s="6">
        <v>-2.3699999999999999E-2</v>
      </c>
      <c r="BU94" s="6">
        <v>-2.3699999999999999E-2</v>
      </c>
      <c r="BV94" s="6">
        <v>-2.3699999999999999E-2</v>
      </c>
      <c r="BW94" s="6">
        <v>-2.3699999999999999E-2</v>
      </c>
      <c r="BX94" s="6">
        <v>-2.3699999999999999E-2</v>
      </c>
      <c r="BY94" s="31">
        <v>-3847.7</v>
      </c>
      <c r="BZ94" s="31">
        <v>-3843.12</v>
      </c>
      <c r="CA94" s="31">
        <v>-3679.69</v>
      </c>
      <c r="CB94" s="31">
        <v>-3866.87</v>
      </c>
      <c r="CC94" s="31">
        <v>-11615.89</v>
      </c>
      <c r="CD94" s="31">
        <v>-167.25</v>
      </c>
      <c r="CE94" s="31">
        <v>-130.62</v>
      </c>
      <c r="CF94" s="31">
        <v>-489.54</v>
      </c>
      <c r="CG94" s="31">
        <v>-549.85</v>
      </c>
      <c r="CH94" s="31">
        <v>-1078.96</v>
      </c>
      <c r="CI94" s="31">
        <v>-4884.1099999999997</v>
      </c>
      <c r="CJ94" s="31">
        <v>-8122.56</v>
      </c>
      <c r="CK94" s="32">
        <f t="shared" si="244"/>
        <v>324.7</v>
      </c>
      <c r="CL94" s="32">
        <f t="shared" si="245"/>
        <v>324.31</v>
      </c>
      <c r="CM94" s="32">
        <f t="shared" si="246"/>
        <v>310.52</v>
      </c>
      <c r="CN94" s="32">
        <f t="shared" si="247"/>
        <v>326.32</v>
      </c>
      <c r="CO94" s="32">
        <f t="shared" si="248"/>
        <v>980.24</v>
      </c>
      <c r="CP94" s="32">
        <f t="shared" si="249"/>
        <v>14.11</v>
      </c>
      <c r="CQ94" s="32">
        <f t="shared" si="250"/>
        <v>11.02</v>
      </c>
      <c r="CR94" s="32">
        <f t="shared" si="251"/>
        <v>41.31</v>
      </c>
      <c r="CS94" s="32">
        <f t="shared" si="252"/>
        <v>46.4</v>
      </c>
      <c r="CT94" s="32">
        <f t="shared" si="253"/>
        <v>91.05</v>
      </c>
      <c r="CU94" s="32">
        <f t="shared" si="254"/>
        <v>412.16</v>
      </c>
      <c r="CV94" s="32">
        <f t="shared" si="255"/>
        <v>685.45</v>
      </c>
      <c r="CW94" s="31">
        <f t="shared" si="256"/>
        <v>-2029.3700000000001</v>
      </c>
      <c r="CX94" s="31">
        <f t="shared" si="257"/>
        <v>-2026.9599999999998</v>
      </c>
      <c r="CY94" s="31">
        <f t="shared" si="258"/>
        <v>-1940.77</v>
      </c>
      <c r="CZ94" s="31">
        <f t="shared" si="259"/>
        <v>-2153.6999999999994</v>
      </c>
      <c r="DA94" s="31">
        <f t="shared" si="260"/>
        <v>-6469.6099999999988</v>
      </c>
      <c r="DB94" s="31">
        <f t="shared" si="261"/>
        <v>-93.149999999999977</v>
      </c>
      <c r="DC94" s="31">
        <f t="shared" si="262"/>
        <v>-98.100000000000009</v>
      </c>
      <c r="DD94" s="31">
        <f t="shared" si="263"/>
        <v>-367.67</v>
      </c>
      <c r="DE94" s="31">
        <f t="shared" si="264"/>
        <v>-412.97</v>
      </c>
      <c r="DF94" s="31">
        <f t="shared" si="265"/>
        <v>-855.88000000000011</v>
      </c>
      <c r="DG94" s="31">
        <f t="shared" si="266"/>
        <v>-3874.32</v>
      </c>
      <c r="DH94" s="31">
        <f t="shared" si="267"/>
        <v>-6443.2100000000009</v>
      </c>
      <c r="DI94" s="32">
        <f t="shared" si="196"/>
        <v>-101.47</v>
      </c>
      <c r="DJ94" s="32">
        <f t="shared" si="197"/>
        <v>-101.35</v>
      </c>
      <c r="DK94" s="32">
        <f t="shared" si="198"/>
        <v>-97.04</v>
      </c>
      <c r="DL94" s="32">
        <f t="shared" si="199"/>
        <v>-107.69</v>
      </c>
      <c r="DM94" s="32">
        <f t="shared" si="200"/>
        <v>-323.48</v>
      </c>
      <c r="DN94" s="32">
        <f t="shared" si="201"/>
        <v>-4.66</v>
      </c>
      <c r="DO94" s="32">
        <f t="shared" si="202"/>
        <v>-4.91</v>
      </c>
      <c r="DP94" s="32">
        <f t="shared" si="203"/>
        <v>-18.38</v>
      </c>
      <c r="DQ94" s="32">
        <f t="shared" si="204"/>
        <v>-20.65</v>
      </c>
      <c r="DR94" s="32">
        <f t="shared" si="205"/>
        <v>-42.79</v>
      </c>
      <c r="DS94" s="32">
        <f t="shared" si="206"/>
        <v>-193.72</v>
      </c>
      <c r="DT94" s="32">
        <f t="shared" si="207"/>
        <v>-322.16000000000003</v>
      </c>
      <c r="DU94" s="31">
        <f t="shared" ca="1" si="208"/>
        <v>-600.42999999999995</v>
      </c>
      <c r="DV94" s="31">
        <f t="shared" ca="1" si="209"/>
        <v>-596.27</v>
      </c>
      <c r="DW94" s="31">
        <f t="shared" ca="1" si="210"/>
        <v>-567.94000000000005</v>
      </c>
      <c r="DX94" s="31">
        <f t="shared" ca="1" si="211"/>
        <v>-626.59</v>
      </c>
      <c r="DY94" s="31">
        <f t="shared" ca="1" si="212"/>
        <v>-1871.62</v>
      </c>
      <c r="DZ94" s="31">
        <f t="shared" ca="1" si="213"/>
        <v>-26.79</v>
      </c>
      <c r="EA94" s="31">
        <f t="shared" ca="1" si="214"/>
        <v>-28.03</v>
      </c>
      <c r="EB94" s="31">
        <f t="shared" ca="1" si="215"/>
        <v>-104.28</v>
      </c>
      <c r="EC94" s="31">
        <f t="shared" ca="1" si="216"/>
        <v>-116.25</v>
      </c>
      <c r="ED94" s="31">
        <f t="shared" ca="1" si="217"/>
        <v>-238.99</v>
      </c>
      <c r="EE94" s="31">
        <f t="shared" ca="1" si="218"/>
        <v>-1072.81</v>
      </c>
      <c r="EF94" s="31">
        <f t="shared" ca="1" si="219"/>
        <v>-1769.58</v>
      </c>
      <c r="EG94" s="32">
        <f t="shared" ca="1" si="220"/>
        <v>-2731.27</v>
      </c>
      <c r="EH94" s="32">
        <f t="shared" ca="1" si="221"/>
        <v>-2724.58</v>
      </c>
      <c r="EI94" s="32">
        <f t="shared" ca="1" si="222"/>
        <v>-2605.75</v>
      </c>
      <c r="EJ94" s="32">
        <f t="shared" ca="1" si="223"/>
        <v>-2887.9799999999996</v>
      </c>
      <c r="EK94" s="32">
        <f t="shared" ca="1" si="224"/>
        <v>-8664.7099999999991</v>
      </c>
      <c r="EL94" s="32">
        <f t="shared" ca="1" si="225"/>
        <v>-124.59999999999997</v>
      </c>
      <c r="EM94" s="32">
        <f t="shared" ca="1" si="226"/>
        <v>-131.04000000000002</v>
      </c>
      <c r="EN94" s="32">
        <f t="shared" ca="1" si="227"/>
        <v>-490.33000000000004</v>
      </c>
      <c r="EO94" s="32">
        <f t="shared" ca="1" si="228"/>
        <v>-549.87</v>
      </c>
      <c r="EP94" s="32">
        <f t="shared" ca="1" si="229"/>
        <v>-1137.6600000000001</v>
      </c>
      <c r="EQ94" s="32">
        <f t="shared" ca="1" si="230"/>
        <v>-5140.8500000000004</v>
      </c>
      <c r="ER94" s="32">
        <f t="shared" ca="1" si="231"/>
        <v>-8534.9500000000007</v>
      </c>
    </row>
    <row r="95" spans="1:148" x14ac:dyDescent="0.25">
      <c r="A95" t="s">
        <v>469</v>
      </c>
      <c r="B95" s="1" t="s">
        <v>11</v>
      </c>
      <c r="C95" t="s">
        <v>11</v>
      </c>
      <c r="D95" t="s">
        <v>486</v>
      </c>
      <c r="E95" s="51">
        <v>11950.7691</v>
      </c>
      <c r="F95" s="51">
        <v>11219.793900000001</v>
      </c>
      <c r="G95" s="51">
        <v>11251.7083</v>
      </c>
      <c r="H95" s="51">
        <v>9925.1995000000006</v>
      </c>
      <c r="I95" s="51">
        <v>6413.1341000000002</v>
      </c>
      <c r="J95" s="51">
        <v>2057.0826000000002</v>
      </c>
      <c r="K95" s="51">
        <v>3369.6213558999998</v>
      </c>
      <c r="L95" s="51">
        <v>6693.1777177000004</v>
      </c>
      <c r="M95" s="51">
        <v>9275.5602514000002</v>
      </c>
      <c r="N95" s="51">
        <v>4710.8571651000002</v>
      </c>
      <c r="O95" s="51">
        <v>1180.7396209000001</v>
      </c>
      <c r="P95" s="51">
        <v>3520.1670505000002</v>
      </c>
      <c r="Q95" s="32">
        <v>521340.96</v>
      </c>
      <c r="R95" s="32">
        <v>495377.52</v>
      </c>
      <c r="S95" s="32">
        <v>407538.98</v>
      </c>
      <c r="T95" s="32">
        <v>493329.31</v>
      </c>
      <c r="U95" s="32">
        <v>721254.71</v>
      </c>
      <c r="V95" s="32">
        <v>84460.54</v>
      </c>
      <c r="W95" s="32">
        <v>124229.08</v>
      </c>
      <c r="X95" s="32">
        <v>242954.13</v>
      </c>
      <c r="Y95" s="32">
        <v>265652.34000000003</v>
      </c>
      <c r="Z95" s="32">
        <v>144555.20000000001</v>
      </c>
      <c r="AA95" s="32">
        <v>91119.87</v>
      </c>
      <c r="AB95" s="32">
        <v>212370.37</v>
      </c>
      <c r="AC95" s="2">
        <v>5.18</v>
      </c>
      <c r="AD95" s="2">
        <v>5.18</v>
      </c>
      <c r="AE95" s="2">
        <v>5.18</v>
      </c>
      <c r="AF95" s="2">
        <v>5.18</v>
      </c>
      <c r="AG95" s="2">
        <v>5.18</v>
      </c>
      <c r="AH95" s="2">
        <v>5.18</v>
      </c>
      <c r="AI95" s="2">
        <v>5.18</v>
      </c>
      <c r="AJ95" s="2">
        <v>5.18</v>
      </c>
      <c r="AK95" s="2">
        <v>5.18</v>
      </c>
      <c r="AL95" s="2">
        <v>5.18</v>
      </c>
      <c r="AM95" s="2">
        <v>5.18</v>
      </c>
      <c r="AN95" s="2">
        <v>5.18</v>
      </c>
      <c r="AO95" s="33">
        <v>27005.46</v>
      </c>
      <c r="AP95" s="33">
        <v>25660.560000000001</v>
      </c>
      <c r="AQ95" s="33">
        <v>21110.52</v>
      </c>
      <c r="AR95" s="33">
        <v>25554.46</v>
      </c>
      <c r="AS95" s="33">
        <v>37360.99</v>
      </c>
      <c r="AT95" s="33">
        <v>4375.0600000000004</v>
      </c>
      <c r="AU95" s="33">
        <v>6435.07</v>
      </c>
      <c r="AV95" s="33">
        <v>12585.02</v>
      </c>
      <c r="AW95" s="33">
        <v>13760.79</v>
      </c>
      <c r="AX95" s="33">
        <v>7487.96</v>
      </c>
      <c r="AY95" s="33">
        <v>4720.01</v>
      </c>
      <c r="AZ95" s="33">
        <v>11000.79</v>
      </c>
      <c r="BA95" s="31">
        <f t="shared" si="232"/>
        <v>-782.01</v>
      </c>
      <c r="BB95" s="31">
        <f t="shared" si="233"/>
        <v>-743.07</v>
      </c>
      <c r="BC95" s="31">
        <f t="shared" si="234"/>
        <v>-611.30999999999995</v>
      </c>
      <c r="BD95" s="31">
        <f t="shared" si="235"/>
        <v>-394.66</v>
      </c>
      <c r="BE95" s="31">
        <f t="shared" si="236"/>
        <v>-577</v>
      </c>
      <c r="BF95" s="31">
        <f t="shared" si="237"/>
        <v>-67.569999999999993</v>
      </c>
      <c r="BG95" s="31">
        <f t="shared" si="238"/>
        <v>472.07</v>
      </c>
      <c r="BH95" s="31">
        <f t="shared" si="239"/>
        <v>923.23</v>
      </c>
      <c r="BI95" s="31">
        <f t="shared" si="240"/>
        <v>1009.48</v>
      </c>
      <c r="BJ95" s="31">
        <f t="shared" si="241"/>
        <v>693.86</v>
      </c>
      <c r="BK95" s="31">
        <f t="shared" si="242"/>
        <v>437.38</v>
      </c>
      <c r="BL95" s="31">
        <f t="shared" si="243"/>
        <v>1019.38</v>
      </c>
      <c r="BM95" s="6">
        <v>7.17E-2</v>
      </c>
      <c r="BN95" s="6">
        <v>7.17E-2</v>
      </c>
      <c r="BO95" s="6">
        <v>7.17E-2</v>
      </c>
      <c r="BP95" s="6">
        <v>7.17E-2</v>
      </c>
      <c r="BQ95" s="6">
        <v>7.17E-2</v>
      </c>
      <c r="BR95" s="6">
        <v>7.17E-2</v>
      </c>
      <c r="BS95" s="6">
        <v>7.17E-2</v>
      </c>
      <c r="BT95" s="6">
        <v>7.17E-2</v>
      </c>
      <c r="BU95" s="6">
        <v>7.17E-2</v>
      </c>
      <c r="BV95" s="6">
        <v>7.17E-2</v>
      </c>
      <c r="BW95" s="6">
        <v>7.17E-2</v>
      </c>
      <c r="BX95" s="6">
        <v>7.17E-2</v>
      </c>
      <c r="BY95" s="31">
        <v>37380.15</v>
      </c>
      <c r="BZ95" s="31">
        <v>35518.57</v>
      </c>
      <c r="CA95" s="31">
        <v>29220.54</v>
      </c>
      <c r="CB95" s="31">
        <v>35371.71</v>
      </c>
      <c r="CC95" s="31">
        <v>51713.96</v>
      </c>
      <c r="CD95" s="31">
        <v>6055.82</v>
      </c>
      <c r="CE95" s="31">
        <v>8907.23</v>
      </c>
      <c r="CF95" s="31">
        <v>17419.810000000001</v>
      </c>
      <c r="CG95" s="31">
        <v>19047.27</v>
      </c>
      <c r="CH95" s="31">
        <v>10364.61</v>
      </c>
      <c r="CI95" s="31">
        <v>6533.29</v>
      </c>
      <c r="CJ95" s="31">
        <v>15226.96</v>
      </c>
      <c r="CK95" s="32">
        <f t="shared" si="244"/>
        <v>1042.68</v>
      </c>
      <c r="CL95" s="32">
        <f t="shared" si="245"/>
        <v>990.76</v>
      </c>
      <c r="CM95" s="32">
        <f t="shared" si="246"/>
        <v>815.08</v>
      </c>
      <c r="CN95" s="32">
        <f t="shared" si="247"/>
        <v>986.66</v>
      </c>
      <c r="CO95" s="32">
        <f t="shared" si="248"/>
        <v>1442.51</v>
      </c>
      <c r="CP95" s="32">
        <f t="shared" si="249"/>
        <v>168.92</v>
      </c>
      <c r="CQ95" s="32">
        <f t="shared" si="250"/>
        <v>248.46</v>
      </c>
      <c r="CR95" s="32">
        <f t="shared" si="251"/>
        <v>485.91</v>
      </c>
      <c r="CS95" s="32">
        <f t="shared" si="252"/>
        <v>531.29999999999995</v>
      </c>
      <c r="CT95" s="32">
        <f t="shared" si="253"/>
        <v>289.11</v>
      </c>
      <c r="CU95" s="32">
        <f t="shared" si="254"/>
        <v>182.24</v>
      </c>
      <c r="CV95" s="32">
        <f t="shared" si="255"/>
        <v>424.74</v>
      </c>
      <c r="CW95" s="31">
        <f t="shared" si="256"/>
        <v>12199.380000000003</v>
      </c>
      <c r="CX95" s="31">
        <f t="shared" si="257"/>
        <v>11591.84</v>
      </c>
      <c r="CY95" s="31">
        <f t="shared" si="258"/>
        <v>9536.4100000000017</v>
      </c>
      <c r="CZ95" s="31">
        <f t="shared" si="259"/>
        <v>11198.570000000003</v>
      </c>
      <c r="DA95" s="31">
        <f t="shared" si="260"/>
        <v>16372.480000000003</v>
      </c>
      <c r="DB95" s="31">
        <f t="shared" si="261"/>
        <v>1917.2499999999993</v>
      </c>
      <c r="DC95" s="31">
        <f t="shared" si="262"/>
        <v>2248.5499999999988</v>
      </c>
      <c r="DD95" s="31">
        <f t="shared" si="263"/>
        <v>4397.4700000000012</v>
      </c>
      <c r="DE95" s="31">
        <f t="shared" si="264"/>
        <v>4808.2999999999993</v>
      </c>
      <c r="DF95" s="31">
        <f t="shared" si="265"/>
        <v>2471.900000000001</v>
      </c>
      <c r="DG95" s="31">
        <f t="shared" si="266"/>
        <v>1558.1399999999994</v>
      </c>
      <c r="DH95" s="31">
        <f t="shared" si="267"/>
        <v>3631.5299999999979</v>
      </c>
      <c r="DI95" s="32">
        <f t="shared" si="196"/>
        <v>609.97</v>
      </c>
      <c r="DJ95" s="32">
        <f t="shared" si="197"/>
        <v>579.59</v>
      </c>
      <c r="DK95" s="32">
        <f t="shared" si="198"/>
        <v>476.82</v>
      </c>
      <c r="DL95" s="32">
        <f t="shared" si="199"/>
        <v>559.92999999999995</v>
      </c>
      <c r="DM95" s="32">
        <f t="shared" si="200"/>
        <v>818.62</v>
      </c>
      <c r="DN95" s="32">
        <f t="shared" si="201"/>
        <v>95.86</v>
      </c>
      <c r="DO95" s="32">
        <f t="shared" si="202"/>
        <v>112.43</v>
      </c>
      <c r="DP95" s="32">
        <f t="shared" si="203"/>
        <v>219.87</v>
      </c>
      <c r="DQ95" s="32">
        <f t="shared" si="204"/>
        <v>240.42</v>
      </c>
      <c r="DR95" s="32">
        <f t="shared" si="205"/>
        <v>123.6</v>
      </c>
      <c r="DS95" s="32">
        <f t="shared" si="206"/>
        <v>77.91</v>
      </c>
      <c r="DT95" s="32">
        <f t="shared" si="207"/>
        <v>181.58</v>
      </c>
      <c r="DU95" s="31">
        <f t="shared" ca="1" si="208"/>
        <v>3609.42</v>
      </c>
      <c r="DV95" s="31">
        <f t="shared" ca="1" si="209"/>
        <v>3409.97</v>
      </c>
      <c r="DW95" s="31">
        <f t="shared" ca="1" si="210"/>
        <v>2790.7</v>
      </c>
      <c r="DX95" s="31">
        <f t="shared" ca="1" si="211"/>
        <v>3258.08</v>
      </c>
      <c r="DY95" s="31">
        <f t="shared" ca="1" si="212"/>
        <v>4736.45</v>
      </c>
      <c r="DZ95" s="31">
        <f t="shared" ca="1" si="213"/>
        <v>551.39</v>
      </c>
      <c r="EA95" s="31">
        <f t="shared" ca="1" si="214"/>
        <v>642.51</v>
      </c>
      <c r="EB95" s="31">
        <f t="shared" ca="1" si="215"/>
        <v>1247.22</v>
      </c>
      <c r="EC95" s="31">
        <f t="shared" ca="1" si="216"/>
        <v>1353.53</v>
      </c>
      <c r="ED95" s="31">
        <f t="shared" ca="1" si="217"/>
        <v>690.25</v>
      </c>
      <c r="EE95" s="31">
        <f t="shared" ca="1" si="218"/>
        <v>431.45</v>
      </c>
      <c r="EF95" s="31">
        <f t="shared" ca="1" si="219"/>
        <v>997.37</v>
      </c>
      <c r="EG95" s="32">
        <f t="shared" ca="1" si="220"/>
        <v>16418.770000000004</v>
      </c>
      <c r="EH95" s="32">
        <f t="shared" ca="1" si="221"/>
        <v>15581.4</v>
      </c>
      <c r="EI95" s="32">
        <f t="shared" ca="1" si="222"/>
        <v>12803.93</v>
      </c>
      <c r="EJ95" s="32">
        <f t="shared" ca="1" si="223"/>
        <v>15016.580000000004</v>
      </c>
      <c r="EK95" s="32">
        <f t="shared" ca="1" si="224"/>
        <v>21927.550000000003</v>
      </c>
      <c r="EL95" s="32">
        <f t="shared" ca="1" si="225"/>
        <v>2564.4999999999991</v>
      </c>
      <c r="EM95" s="32">
        <f t="shared" ca="1" si="226"/>
        <v>3003.4899999999989</v>
      </c>
      <c r="EN95" s="32">
        <f t="shared" ca="1" si="227"/>
        <v>5864.5600000000013</v>
      </c>
      <c r="EO95" s="32">
        <f t="shared" ca="1" si="228"/>
        <v>6402.2499999999991</v>
      </c>
      <c r="EP95" s="32">
        <f t="shared" ca="1" si="229"/>
        <v>3285.7500000000009</v>
      </c>
      <c r="EQ95" s="32">
        <f t="shared" ca="1" si="230"/>
        <v>2067.4999999999995</v>
      </c>
      <c r="ER95" s="32">
        <f t="shared" ca="1" si="231"/>
        <v>4810.4799999999977</v>
      </c>
    </row>
    <row r="96" spans="1:148" x14ac:dyDescent="0.25">
      <c r="A96" t="s">
        <v>453</v>
      </c>
      <c r="B96" s="1" t="s">
        <v>107</v>
      </c>
      <c r="C96" t="s">
        <v>291</v>
      </c>
      <c r="D96" t="s">
        <v>292</v>
      </c>
      <c r="E96" s="51">
        <v>26184</v>
      </c>
      <c r="F96" s="51">
        <v>15525.75</v>
      </c>
      <c r="G96" s="51">
        <v>50259</v>
      </c>
      <c r="H96" s="51">
        <v>15115.5</v>
      </c>
      <c r="I96" s="51">
        <v>405</v>
      </c>
      <c r="K96" s="51">
        <v>5612.5</v>
      </c>
      <c r="L96" s="51">
        <v>24425.25</v>
      </c>
      <c r="M96" s="51">
        <v>48462.5</v>
      </c>
      <c r="N96" s="51">
        <v>29588.5</v>
      </c>
      <c r="O96" s="51">
        <v>23950.5</v>
      </c>
      <c r="P96" s="51">
        <v>5417.25</v>
      </c>
      <c r="Q96" s="32">
        <v>706545.66</v>
      </c>
      <c r="R96" s="32">
        <v>467646.22</v>
      </c>
      <c r="S96" s="32">
        <v>990513.16</v>
      </c>
      <c r="T96" s="32">
        <v>434637.46</v>
      </c>
      <c r="U96" s="32">
        <v>13681.72</v>
      </c>
      <c r="V96" s="32"/>
      <c r="W96" s="32">
        <v>133841.5</v>
      </c>
      <c r="X96" s="32">
        <v>514131.82</v>
      </c>
      <c r="Y96" s="32">
        <v>1184056.8400000001</v>
      </c>
      <c r="Z96" s="32">
        <v>669358.43999999994</v>
      </c>
      <c r="AA96" s="32">
        <v>467930.97</v>
      </c>
      <c r="AB96" s="32">
        <v>156589.32999999999</v>
      </c>
      <c r="AC96" s="2">
        <v>0.95</v>
      </c>
      <c r="AD96" s="2">
        <v>0.95</v>
      </c>
      <c r="AE96" s="2">
        <v>0.95</v>
      </c>
      <c r="AF96" s="2">
        <v>0.95</v>
      </c>
      <c r="AG96" s="2">
        <v>0.95</v>
      </c>
      <c r="AI96" s="2">
        <v>0.95</v>
      </c>
      <c r="AJ96" s="2">
        <v>0.95</v>
      </c>
      <c r="AK96" s="2">
        <v>0.95</v>
      </c>
      <c r="AL96" s="2">
        <v>0.95</v>
      </c>
      <c r="AM96" s="2">
        <v>0.95</v>
      </c>
      <c r="AN96" s="2">
        <v>0.95</v>
      </c>
      <c r="AO96" s="33">
        <v>6712.18</v>
      </c>
      <c r="AP96" s="33">
        <v>4442.6400000000003</v>
      </c>
      <c r="AQ96" s="33">
        <v>9409.8799999999992</v>
      </c>
      <c r="AR96" s="33">
        <v>4129.0600000000004</v>
      </c>
      <c r="AS96" s="33">
        <v>129.97999999999999</v>
      </c>
      <c r="AT96" s="33"/>
      <c r="AU96" s="33">
        <v>1271.49</v>
      </c>
      <c r="AV96" s="33">
        <v>4884.25</v>
      </c>
      <c r="AW96" s="33">
        <v>11248.54</v>
      </c>
      <c r="AX96" s="33">
        <v>6358.91</v>
      </c>
      <c r="AY96" s="33">
        <v>4445.34</v>
      </c>
      <c r="AZ96" s="33">
        <v>1487.6</v>
      </c>
      <c r="BA96" s="31">
        <f t="shared" si="232"/>
        <v>-1059.82</v>
      </c>
      <c r="BB96" s="31">
        <f t="shared" si="233"/>
        <v>-701.47</v>
      </c>
      <c r="BC96" s="31">
        <f t="shared" si="234"/>
        <v>-1485.77</v>
      </c>
      <c r="BD96" s="31">
        <f t="shared" si="235"/>
        <v>-347.71</v>
      </c>
      <c r="BE96" s="31">
        <f t="shared" si="236"/>
        <v>-10.95</v>
      </c>
      <c r="BF96" s="31">
        <f t="shared" si="237"/>
        <v>0</v>
      </c>
      <c r="BG96" s="31">
        <f t="shared" si="238"/>
        <v>508.6</v>
      </c>
      <c r="BH96" s="31">
        <f t="shared" si="239"/>
        <v>1953.7</v>
      </c>
      <c r="BI96" s="31">
        <f t="shared" si="240"/>
        <v>4499.42</v>
      </c>
      <c r="BJ96" s="31">
        <f t="shared" si="241"/>
        <v>3212.92</v>
      </c>
      <c r="BK96" s="31">
        <f t="shared" si="242"/>
        <v>2246.0700000000002</v>
      </c>
      <c r="BL96" s="31">
        <f t="shared" si="243"/>
        <v>751.63</v>
      </c>
      <c r="BM96" s="6">
        <v>1.06E-2</v>
      </c>
      <c r="BN96" s="6">
        <v>1.06E-2</v>
      </c>
      <c r="BO96" s="6">
        <v>1.06E-2</v>
      </c>
      <c r="BP96" s="6">
        <v>1.06E-2</v>
      </c>
      <c r="BQ96" s="6">
        <v>1.06E-2</v>
      </c>
      <c r="BR96" s="6">
        <v>1.06E-2</v>
      </c>
      <c r="BS96" s="6">
        <v>1.06E-2</v>
      </c>
      <c r="BT96" s="6">
        <v>1.06E-2</v>
      </c>
      <c r="BU96" s="6">
        <v>1.06E-2</v>
      </c>
      <c r="BV96" s="6">
        <v>1.06E-2</v>
      </c>
      <c r="BW96" s="6">
        <v>1.06E-2</v>
      </c>
      <c r="BX96" s="6">
        <v>1.06E-2</v>
      </c>
      <c r="BY96" s="31">
        <v>7489.38</v>
      </c>
      <c r="BZ96" s="31">
        <v>4957.05</v>
      </c>
      <c r="CA96" s="31">
        <v>10499.44</v>
      </c>
      <c r="CB96" s="31">
        <v>4607.16</v>
      </c>
      <c r="CC96" s="31">
        <v>145.03</v>
      </c>
      <c r="CD96" s="31">
        <v>0</v>
      </c>
      <c r="CE96" s="31">
        <v>1418.72</v>
      </c>
      <c r="CF96" s="31">
        <v>5449.8</v>
      </c>
      <c r="CG96" s="31">
        <v>12551</v>
      </c>
      <c r="CH96" s="31">
        <v>7095.2</v>
      </c>
      <c r="CI96" s="31">
        <v>4960.07</v>
      </c>
      <c r="CJ96" s="31">
        <v>1659.85</v>
      </c>
      <c r="CK96" s="32">
        <f t="shared" si="244"/>
        <v>1413.09</v>
      </c>
      <c r="CL96" s="32">
        <f t="shared" si="245"/>
        <v>935.29</v>
      </c>
      <c r="CM96" s="32">
        <f t="shared" si="246"/>
        <v>1981.03</v>
      </c>
      <c r="CN96" s="32">
        <f t="shared" si="247"/>
        <v>869.27</v>
      </c>
      <c r="CO96" s="32">
        <f t="shared" si="248"/>
        <v>27.36</v>
      </c>
      <c r="CP96" s="32">
        <f t="shared" si="249"/>
        <v>0</v>
      </c>
      <c r="CQ96" s="32">
        <f t="shared" si="250"/>
        <v>267.68</v>
      </c>
      <c r="CR96" s="32">
        <f t="shared" si="251"/>
        <v>1028.26</v>
      </c>
      <c r="CS96" s="32">
        <f t="shared" si="252"/>
        <v>2368.11</v>
      </c>
      <c r="CT96" s="32">
        <f t="shared" si="253"/>
        <v>1338.72</v>
      </c>
      <c r="CU96" s="32">
        <f t="shared" si="254"/>
        <v>935.86</v>
      </c>
      <c r="CV96" s="32">
        <f t="shared" si="255"/>
        <v>313.18</v>
      </c>
      <c r="CW96" s="31">
        <f t="shared" si="256"/>
        <v>3250.1099999999988</v>
      </c>
      <c r="CX96" s="31">
        <f t="shared" si="257"/>
        <v>2151.17</v>
      </c>
      <c r="CY96" s="31">
        <f t="shared" si="258"/>
        <v>4556.3600000000024</v>
      </c>
      <c r="CZ96" s="31">
        <f t="shared" si="259"/>
        <v>1695.08</v>
      </c>
      <c r="DA96" s="31">
        <f t="shared" si="260"/>
        <v>53.36</v>
      </c>
      <c r="DB96" s="31">
        <f t="shared" si="261"/>
        <v>0</v>
      </c>
      <c r="DC96" s="31">
        <f t="shared" si="262"/>
        <v>-93.689999999999941</v>
      </c>
      <c r="DD96" s="31">
        <f t="shared" si="263"/>
        <v>-359.88999999999965</v>
      </c>
      <c r="DE96" s="31">
        <f t="shared" si="264"/>
        <v>-828.85000000000036</v>
      </c>
      <c r="DF96" s="31">
        <f t="shared" si="265"/>
        <v>-1137.9099999999999</v>
      </c>
      <c r="DG96" s="31">
        <f t="shared" si="266"/>
        <v>-795.48000000000093</v>
      </c>
      <c r="DH96" s="31">
        <f t="shared" si="267"/>
        <v>-266.19999999999993</v>
      </c>
      <c r="DI96" s="32">
        <f t="shared" si="196"/>
        <v>162.51</v>
      </c>
      <c r="DJ96" s="32">
        <f t="shared" si="197"/>
        <v>107.56</v>
      </c>
      <c r="DK96" s="32">
        <f t="shared" si="198"/>
        <v>227.82</v>
      </c>
      <c r="DL96" s="32">
        <f t="shared" si="199"/>
        <v>84.75</v>
      </c>
      <c r="DM96" s="32">
        <f t="shared" si="200"/>
        <v>2.67</v>
      </c>
      <c r="DN96" s="32">
        <f t="shared" si="201"/>
        <v>0</v>
      </c>
      <c r="DO96" s="32">
        <f t="shared" si="202"/>
        <v>-4.68</v>
      </c>
      <c r="DP96" s="32">
        <f t="shared" si="203"/>
        <v>-17.989999999999998</v>
      </c>
      <c r="DQ96" s="32">
        <f t="shared" si="204"/>
        <v>-41.44</v>
      </c>
      <c r="DR96" s="32">
        <f t="shared" si="205"/>
        <v>-56.9</v>
      </c>
      <c r="DS96" s="32">
        <f t="shared" si="206"/>
        <v>-39.770000000000003</v>
      </c>
      <c r="DT96" s="32">
        <f t="shared" si="207"/>
        <v>-13.31</v>
      </c>
      <c r="DU96" s="31">
        <f t="shared" ca="1" si="208"/>
        <v>961.61</v>
      </c>
      <c r="DV96" s="31">
        <f t="shared" ca="1" si="209"/>
        <v>632.80999999999995</v>
      </c>
      <c r="DW96" s="31">
        <f t="shared" ca="1" si="210"/>
        <v>1333.35</v>
      </c>
      <c r="DX96" s="31">
        <f t="shared" ca="1" si="211"/>
        <v>493.16</v>
      </c>
      <c r="DY96" s="31">
        <f t="shared" ca="1" si="212"/>
        <v>15.44</v>
      </c>
      <c r="DZ96" s="31">
        <f t="shared" ca="1" si="213"/>
        <v>0</v>
      </c>
      <c r="EA96" s="31">
        <f t="shared" ca="1" si="214"/>
        <v>-26.77</v>
      </c>
      <c r="EB96" s="31">
        <f t="shared" ca="1" si="215"/>
        <v>-102.07</v>
      </c>
      <c r="EC96" s="31">
        <f t="shared" ca="1" si="216"/>
        <v>-233.32</v>
      </c>
      <c r="ED96" s="31">
        <f t="shared" ca="1" si="217"/>
        <v>-317.75</v>
      </c>
      <c r="EE96" s="31">
        <f t="shared" ca="1" si="218"/>
        <v>-220.27</v>
      </c>
      <c r="EF96" s="31">
        <f t="shared" ca="1" si="219"/>
        <v>-73.11</v>
      </c>
      <c r="EG96" s="32">
        <f t="shared" ca="1" si="220"/>
        <v>4374.2299999999987</v>
      </c>
      <c r="EH96" s="32">
        <f t="shared" ca="1" si="221"/>
        <v>2891.54</v>
      </c>
      <c r="EI96" s="32">
        <f t="shared" ca="1" si="222"/>
        <v>6117.5300000000025</v>
      </c>
      <c r="EJ96" s="32">
        <f t="shared" ca="1" si="223"/>
        <v>2272.9899999999998</v>
      </c>
      <c r="EK96" s="32">
        <f t="shared" ca="1" si="224"/>
        <v>71.47</v>
      </c>
      <c r="EL96" s="32">
        <f t="shared" ca="1" si="225"/>
        <v>0</v>
      </c>
      <c r="EM96" s="32">
        <f t="shared" ca="1" si="226"/>
        <v>-125.13999999999994</v>
      </c>
      <c r="EN96" s="32">
        <f t="shared" ca="1" si="227"/>
        <v>-479.94999999999965</v>
      </c>
      <c r="EO96" s="32">
        <f t="shared" ca="1" si="228"/>
        <v>-1103.6100000000004</v>
      </c>
      <c r="EP96" s="32">
        <f t="shared" ca="1" si="229"/>
        <v>-1512.56</v>
      </c>
      <c r="EQ96" s="32">
        <f t="shared" ca="1" si="230"/>
        <v>-1055.5200000000009</v>
      </c>
      <c r="ER96" s="32">
        <f t="shared" ca="1" si="231"/>
        <v>-352.61999999999995</v>
      </c>
    </row>
    <row r="97" spans="1:148" x14ac:dyDescent="0.25">
      <c r="A97" t="s">
        <v>453</v>
      </c>
      <c r="B97" s="1" t="s">
        <v>343</v>
      </c>
      <c r="C97" t="s">
        <v>297</v>
      </c>
      <c r="D97" t="s">
        <v>298</v>
      </c>
      <c r="E97" s="51">
        <v>814.5</v>
      </c>
      <c r="F97" s="51">
        <v>213</v>
      </c>
      <c r="L97" s="51">
        <v>359.25</v>
      </c>
      <c r="N97" s="51">
        <v>58.5</v>
      </c>
      <c r="Q97" s="32">
        <v>39811.800000000003</v>
      </c>
      <c r="R97" s="32">
        <v>12802.39</v>
      </c>
      <c r="S97" s="32"/>
      <c r="T97" s="32"/>
      <c r="U97" s="32"/>
      <c r="V97" s="32"/>
      <c r="W97" s="32"/>
      <c r="X97" s="32">
        <v>11389.51</v>
      </c>
      <c r="Y97" s="32"/>
      <c r="Z97" s="32">
        <v>1512.4</v>
      </c>
      <c r="AA97" s="32"/>
      <c r="AB97" s="32"/>
      <c r="AC97" s="2">
        <v>2.2999999999999998</v>
      </c>
      <c r="AD97" s="2">
        <v>2.2999999999999998</v>
      </c>
      <c r="AJ97" s="2">
        <v>2.2999999999999998</v>
      </c>
      <c r="AL97" s="2">
        <v>2.2999999999999998</v>
      </c>
      <c r="AO97" s="33">
        <v>915.67</v>
      </c>
      <c r="AP97" s="33">
        <v>294.45</v>
      </c>
      <c r="AQ97" s="33"/>
      <c r="AR97" s="33"/>
      <c r="AS97" s="33"/>
      <c r="AT97" s="33"/>
      <c r="AU97" s="33"/>
      <c r="AV97" s="33">
        <v>261.95999999999998</v>
      </c>
      <c r="AW97" s="33"/>
      <c r="AX97" s="33">
        <v>34.79</v>
      </c>
      <c r="AY97" s="33"/>
      <c r="AZ97" s="33"/>
      <c r="BA97" s="31">
        <f t="shared" si="232"/>
        <v>-59.72</v>
      </c>
      <c r="BB97" s="31">
        <f t="shared" si="233"/>
        <v>-19.2</v>
      </c>
      <c r="BC97" s="31">
        <f t="shared" si="234"/>
        <v>0</v>
      </c>
      <c r="BD97" s="31">
        <f t="shared" si="235"/>
        <v>0</v>
      </c>
      <c r="BE97" s="31">
        <f t="shared" si="236"/>
        <v>0</v>
      </c>
      <c r="BF97" s="31">
        <f t="shared" si="237"/>
        <v>0</v>
      </c>
      <c r="BG97" s="31">
        <f t="shared" si="238"/>
        <v>0</v>
      </c>
      <c r="BH97" s="31">
        <f t="shared" si="239"/>
        <v>43.28</v>
      </c>
      <c r="BI97" s="31">
        <f t="shared" si="240"/>
        <v>0</v>
      </c>
      <c r="BJ97" s="31">
        <f t="shared" si="241"/>
        <v>7.26</v>
      </c>
      <c r="BK97" s="31">
        <f t="shared" si="242"/>
        <v>0</v>
      </c>
      <c r="BL97" s="31">
        <f t="shared" si="243"/>
        <v>0</v>
      </c>
      <c r="BM97" s="6">
        <v>2.3E-2</v>
      </c>
      <c r="BN97" s="6">
        <v>2.3E-2</v>
      </c>
      <c r="BO97" s="6">
        <v>2.3E-2</v>
      </c>
      <c r="BP97" s="6">
        <v>2.3E-2</v>
      </c>
      <c r="BQ97" s="6">
        <v>2.3E-2</v>
      </c>
      <c r="BR97" s="6">
        <v>2.3E-2</v>
      </c>
      <c r="BS97" s="6">
        <v>2.3E-2</v>
      </c>
      <c r="BT97" s="6">
        <v>2.3E-2</v>
      </c>
      <c r="BU97" s="6">
        <v>2.3E-2</v>
      </c>
      <c r="BV97" s="6">
        <v>2.3E-2</v>
      </c>
      <c r="BW97" s="6">
        <v>2.3E-2</v>
      </c>
      <c r="BX97" s="6">
        <v>2.3E-2</v>
      </c>
      <c r="BY97" s="31">
        <v>915.67</v>
      </c>
      <c r="BZ97" s="31">
        <v>294.45</v>
      </c>
      <c r="CA97" s="31">
        <v>0</v>
      </c>
      <c r="CB97" s="31">
        <v>0</v>
      </c>
      <c r="CC97" s="31">
        <v>0</v>
      </c>
      <c r="CD97" s="31">
        <v>0</v>
      </c>
      <c r="CE97" s="31">
        <v>0</v>
      </c>
      <c r="CF97" s="31">
        <v>261.95999999999998</v>
      </c>
      <c r="CG97" s="31">
        <v>0</v>
      </c>
      <c r="CH97" s="31">
        <v>34.79</v>
      </c>
      <c r="CI97" s="31">
        <v>0</v>
      </c>
      <c r="CJ97" s="31">
        <v>0</v>
      </c>
      <c r="CK97" s="32">
        <f t="shared" si="244"/>
        <v>79.62</v>
      </c>
      <c r="CL97" s="32">
        <f t="shared" si="245"/>
        <v>25.6</v>
      </c>
      <c r="CM97" s="32">
        <f t="shared" si="246"/>
        <v>0</v>
      </c>
      <c r="CN97" s="32">
        <f t="shared" si="247"/>
        <v>0</v>
      </c>
      <c r="CO97" s="32">
        <f t="shared" si="248"/>
        <v>0</v>
      </c>
      <c r="CP97" s="32">
        <f t="shared" si="249"/>
        <v>0</v>
      </c>
      <c r="CQ97" s="32">
        <f t="shared" si="250"/>
        <v>0</v>
      </c>
      <c r="CR97" s="32">
        <f t="shared" si="251"/>
        <v>22.78</v>
      </c>
      <c r="CS97" s="32">
        <f t="shared" si="252"/>
        <v>0</v>
      </c>
      <c r="CT97" s="32">
        <f t="shared" si="253"/>
        <v>3.02</v>
      </c>
      <c r="CU97" s="32">
        <f t="shared" si="254"/>
        <v>0</v>
      </c>
      <c r="CV97" s="32">
        <f t="shared" si="255"/>
        <v>0</v>
      </c>
      <c r="CW97" s="31">
        <f t="shared" si="256"/>
        <v>139.34</v>
      </c>
      <c r="CX97" s="31">
        <f t="shared" si="257"/>
        <v>44.800000000000026</v>
      </c>
      <c r="CY97" s="31">
        <f t="shared" si="258"/>
        <v>0</v>
      </c>
      <c r="CZ97" s="31">
        <f t="shared" si="259"/>
        <v>0</v>
      </c>
      <c r="DA97" s="31">
        <f t="shared" si="260"/>
        <v>0</v>
      </c>
      <c r="DB97" s="31">
        <f t="shared" si="261"/>
        <v>0</v>
      </c>
      <c r="DC97" s="31">
        <f t="shared" si="262"/>
        <v>0</v>
      </c>
      <c r="DD97" s="31">
        <f t="shared" si="263"/>
        <v>-20.499999999999972</v>
      </c>
      <c r="DE97" s="31">
        <f t="shared" si="264"/>
        <v>0</v>
      </c>
      <c r="DF97" s="31">
        <f t="shared" si="265"/>
        <v>-4.2399999999999967</v>
      </c>
      <c r="DG97" s="31">
        <f t="shared" si="266"/>
        <v>0</v>
      </c>
      <c r="DH97" s="31">
        <f t="shared" si="267"/>
        <v>0</v>
      </c>
      <c r="DI97" s="32">
        <f t="shared" si="196"/>
        <v>6.97</v>
      </c>
      <c r="DJ97" s="32">
        <f t="shared" si="197"/>
        <v>2.2400000000000002</v>
      </c>
      <c r="DK97" s="32">
        <f t="shared" si="198"/>
        <v>0</v>
      </c>
      <c r="DL97" s="32">
        <f t="shared" si="199"/>
        <v>0</v>
      </c>
      <c r="DM97" s="32">
        <f t="shared" si="200"/>
        <v>0</v>
      </c>
      <c r="DN97" s="32">
        <f t="shared" si="201"/>
        <v>0</v>
      </c>
      <c r="DO97" s="32">
        <f t="shared" si="202"/>
        <v>0</v>
      </c>
      <c r="DP97" s="32">
        <f t="shared" si="203"/>
        <v>-1.03</v>
      </c>
      <c r="DQ97" s="32">
        <f t="shared" si="204"/>
        <v>0</v>
      </c>
      <c r="DR97" s="32">
        <f t="shared" si="205"/>
        <v>-0.21</v>
      </c>
      <c r="DS97" s="32">
        <f t="shared" si="206"/>
        <v>0</v>
      </c>
      <c r="DT97" s="32">
        <f t="shared" si="207"/>
        <v>0</v>
      </c>
      <c r="DU97" s="31">
        <f t="shared" ca="1" si="208"/>
        <v>41.23</v>
      </c>
      <c r="DV97" s="31">
        <f t="shared" ca="1" si="209"/>
        <v>13.18</v>
      </c>
      <c r="DW97" s="31">
        <f t="shared" ca="1" si="210"/>
        <v>0</v>
      </c>
      <c r="DX97" s="31">
        <f t="shared" ca="1" si="211"/>
        <v>0</v>
      </c>
      <c r="DY97" s="31">
        <f t="shared" ca="1" si="212"/>
        <v>0</v>
      </c>
      <c r="DZ97" s="31">
        <f t="shared" ca="1" si="213"/>
        <v>0</v>
      </c>
      <c r="EA97" s="31">
        <f t="shared" ca="1" si="214"/>
        <v>0</v>
      </c>
      <c r="EB97" s="31">
        <f t="shared" ca="1" si="215"/>
        <v>-5.81</v>
      </c>
      <c r="EC97" s="31">
        <f t="shared" ca="1" si="216"/>
        <v>0</v>
      </c>
      <c r="ED97" s="31">
        <f t="shared" ca="1" si="217"/>
        <v>-1.18</v>
      </c>
      <c r="EE97" s="31">
        <f t="shared" ca="1" si="218"/>
        <v>0</v>
      </c>
      <c r="EF97" s="31">
        <f t="shared" ca="1" si="219"/>
        <v>0</v>
      </c>
      <c r="EG97" s="32">
        <f t="shared" ca="1" si="220"/>
        <v>187.54</v>
      </c>
      <c r="EH97" s="32">
        <f t="shared" ca="1" si="221"/>
        <v>60.220000000000027</v>
      </c>
      <c r="EI97" s="32">
        <f t="shared" ca="1" si="222"/>
        <v>0</v>
      </c>
      <c r="EJ97" s="32">
        <f t="shared" ca="1" si="223"/>
        <v>0</v>
      </c>
      <c r="EK97" s="32">
        <f t="shared" ca="1" si="224"/>
        <v>0</v>
      </c>
      <c r="EL97" s="32">
        <f t="shared" ca="1" si="225"/>
        <v>0</v>
      </c>
      <c r="EM97" s="32">
        <f t="shared" ca="1" si="226"/>
        <v>0</v>
      </c>
      <c r="EN97" s="32">
        <f t="shared" ca="1" si="227"/>
        <v>-27.339999999999971</v>
      </c>
      <c r="EO97" s="32">
        <f t="shared" ca="1" si="228"/>
        <v>0</v>
      </c>
      <c r="EP97" s="32">
        <f t="shared" ca="1" si="229"/>
        <v>-5.6299999999999963</v>
      </c>
      <c r="EQ97" s="32">
        <f t="shared" ca="1" si="230"/>
        <v>0</v>
      </c>
      <c r="ER97" s="32">
        <f t="shared" ca="1" si="231"/>
        <v>0</v>
      </c>
    </row>
    <row r="98" spans="1:148" x14ac:dyDescent="0.25">
      <c r="A98" t="s">
        <v>453</v>
      </c>
      <c r="B98" s="1" t="s">
        <v>108</v>
      </c>
      <c r="C98" t="s">
        <v>293</v>
      </c>
      <c r="D98" t="s">
        <v>294</v>
      </c>
      <c r="E98" s="51">
        <v>56406</v>
      </c>
      <c r="F98" s="51">
        <v>63710</v>
      </c>
      <c r="G98" s="51">
        <v>35312</v>
      </c>
      <c r="H98" s="51">
        <v>100334</v>
      </c>
      <c r="I98" s="51">
        <v>194674</v>
      </c>
      <c r="J98" s="51">
        <v>220099</v>
      </c>
      <c r="K98" s="51">
        <v>166935</v>
      </c>
      <c r="L98" s="51">
        <v>81156</v>
      </c>
      <c r="M98" s="51">
        <v>4394</v>
      </c>
      <c r="N98" s="51">
        <v>74741</v>
      </c>
      <c r="O98" s="51">
        <v>111065</v>
      </c>
      <c r="P98" s="51">
        <v>172635</v>
      </c>
      <c r="Q98" s="32">
        <v>2932222.89</v>
      </c>
      <c r="R98" s="32">
        <v>3183984.37</v>
      </c>
      <c r="S98" s="32">
        <v>2106920.4500000002</v>
      </c>
      <c r="T98" s="32">
        <v>6203110.5</v>
      </c>
      <c r="U98" s="32">
        <v>30807094.16</v>
      </c>
      <c r="V98" s="32">
        <v>11958222.75</v>
      </c>
      <c r="W98" s="32">
        <v>7363183.4100000001</v>
      </c>
      <c r="X98" s="32">
        <v>4153325.36</v>
      </c>
      <c r="Y98" s="32">
        <v>234757.9</v>
      </c>
      <c r="Z98" s="32">
        <v>2692530.58</v>
      </c>
      <c r="AA98" s="32">
        <v>7803710.0700000003</v>
      </c>
      <c r="AB98" s="32">
        <v>12381106.949999999</v>
      </c>
      <c r="AC98" s="2">
        <v>1.0900000000000001</v>
      </c>
      <c r="AD98" s="2">
        <v>1.0900000000000001</v>
      </c>
      <c r="AE98" s="2">
        <v>1.0900000000000001</v>
      </c>
      <c r="AF98" s="2">
        <v>1.0900000000000001</v>
      </c>
      <c r="AG98" s="2">
        <v>1.0900000000000001</v>
      </c>
      <c r="AH98" s="2">
        <v>1.0900000000000001</v>
      </c>
      <c r="AI98" s="2">
        <v>1.0900000000000001</v>
      </c>
      <c r="AJ98" s="2">
        <v>1.0900000000000001</v>
      </c>
      <c r="AK98" s="2">
        <v>1.0900000000000001</v>
      </c>
      <c r="AL98" s="2">
        <v>1.0900000000000001</v>
      </c>
      <c r="AM98" s="2">
        <v>1.0900000000000001</v>
      </c>
      <c r="AN98" s="2">
        <v>1.0900000000000001</v>
      </c>
      <c r="AO98" s="33">
        <v>31961.23</v>
      </c>
      <c r="AP98" s="33">
        <v>34705.43</v>
      </c>
      <c r="AQ98" s="33">
        <v>22965.43</v>
      </c>
      <c r="AR98" s="33">
        <v>67613.899999999994</v>
      </c>
      <c r="AS98" s="33">
        <v>335797.33</v>
      </c>
      <c r="AT98" s="33">
        <v>130344.63</v>
      </c>
      <c r="AU98" s="33">
        <v>80258.7</v>
      </c>
      <c r="AV98" s="33">
        <v>45271.25</v>
      </c>
      <c r="AW98" s="33">
        <v>2558.86</v>
      </c>
      <c r="AX98" s="33">
        <v>29348.58</v>
      </c>
      <c r="AY98" s="33">
        <v>85060.44</v>
      </c>
      <c r="AZ98" s="33">
        <v>134954.07</v>
      </c>
      <c r="BA98" s="31">
        <f t="shared" si="232"/>
        <v>-4398.33</v>
      </c>
      <c r="BB98" s="31">
        <f t="shared" si="233"/>
        <v>-4775.9799999999996</v>
      </c>
      <c r="BC98" s="31">
        <f t="shared" si="234"/>
        <v>-3160.38</v>
      </c>
      <c r="BD98" s="31">
        <f t="shared" si="235"/>
        <v>-4962.49</v>
      </c>
      <c r="BE98" s="31">
        <f t="shared" si="236"/>
        <v>-24645.68</v>
      </c>
      <c r="BF98" s="31">
        <f t="shared" si="237"/>
        <v>-9566.58</v>
      </c>
      <c r="BG98" s="31">
        <f t="shared" si="238"/>
        <v>27980.1</v>
      </c>
      <c r="BH98" s="31">
        <f t="shared" si="239"/>
        <v>15782.64</v>
      </c>
      <c r="BI98" s="31">
        <f t="shared" si="240"/>
        <v>892.08</v>
      </c>
      <c r="BJ98" s="31">
        <f t="shared" si="241"/>
        <v>12924.15</v>
      </c>
      <c r="BK98" s="31">
        <f t="shared" si="242"/>
        <v>37457.81</v>
      </c>
      <c r="BL98" s="31">
        <f t="shared" si="243"/>
        <v>59429.31</v>
      </c>
      <c r="BM98" s="6">
        <v>-1.4200000000000001E-2</v>
      </c>
      <c r="BN98" s="6">
        <v>-1.4200000000000001E-2</v>
      </c>
      <c r="BO98" s="6">
        <v>-1.4200000000000001E-2</v>
      </c>
      <c r="BP98" s="6">
        <v>-1.4200000000000001E-2</v>
      </c>
      <c r="BQ98" s="6">
        <v>-1.4200000000000001E-2</v>
      </c>
      <c r="BR98" s="6">
        <v>-1.4200000000000001E-2</v>
      </c>
      <c r="BS98" s="6">
        <v>-1.4200000000000001E-2</v>
      </c>
      <c r="BT98" s="6">
        <v>-1.4200000000000001E-2</v>
      </c>
      <c r="BU98" s="6">
        <v>-1.4200000000000001E-2</v>
      </c>
      <c r="BV98" s="6">
        <v>-1.4200000000000001E-2</v>
      </c>
      <c r="BW98" s="6">
        <v>-1.4200000000000001E-2</v>
      </c>
      <c r="BX98" s="6">
        <v>-1.4200000000000001E-2</v>
      </c>
      <c r="BY98" s="31">
        <v>-41637.57</v>
      </c>
      <c r="BZ98" s="31">
        <v>-45212.58</v>
      </c>
      <c r="CA98" s="31">
        <v>-29918.27</v>
      </c>
      <c r="CB98" s="31">
        <v>-88084.17</v>
      </c>
      <c r="CC98" s="31">
        <v>-437460.74</v>
      </c>
      <c r="CD98" s="31">
        <v>-169806.76</v>
      </c>
      <c r="CE98" s="31">
        <v>-104557.2</v>
      </c>
      <c r="CF98" s="31">
        <v>-58977.22</v>
      </c>
      <c r="CG98" s="31">
        <v>-3333.56</v>
      </c>
      <c r="CH98" s="31">
        <v>-38233.93</v>
      </c>
      <c r="CI98" s="31">
        <v>-110812.68</v>
      </c>
      <c r="CJ98" s="31">
        <v>-175811.72</v>
      </c>
      <c r="CK98" s="32">
        <f t="shared" si="244"/>
        <v>5864.45</v>
      </c>
      <c r="CL98" s="32">
        <f t="shared" si="245"/>
        <v>6367.97</v>
      </c>
      <c r="CM98" s="32">
        <f t="shared" si="246"/>
        <v>4213.84</v>
      </c>
      <c r="CN98" s="32">
        <f t="shared" si="247"/>
        <v>12406.22</v>
      </c>
      <c r="CO98" s="32">
        <f t="shared" si="248"/>
        <v>61614.19</v>
      </c>
      <c r="CP98" s="32">
        <f t="shared" si="249"/>
        <v>23916.45</v>
      </c>
      <c r="CQ98" s="32">
        <f t="shared" si="250"/>
        <v>14726.37</v>
      </c>
      <c r="CR98" s="32">
        <f t="shared" si="251"/>
        <v>8306.65</v>
      </c>
      <c r="CS98" s="32">
        <f t="shared" si="252"/>
        <v>469.52</v>
      </c>
      <c r="CT98" s="32">
        <f t="shared" si="253"/>
        <v>5385.06</v>
      </c>
      <c r="CU98" s="32">
        <f t="shared" si="254"/>
        <v>15607.42</v>
      </c>
      <c r="CV98" s="32">
        <f t="shared" si="255"/>
        <v>24762.21</v>
      </c>
      <c r="CW98" s="31">
        <f t="shared" si="256"/>
        <v>-63336.020000000004</v>
      </c>
      <c r="CX98" s="31">
        <f t="shared" si="257"/>
        <v>-68774.060000000012</v>
      </c>
      <c r="CY98" s="31">
        <f t="shared" si="258"/>
        <v>-45509.48</v>
      </c>
      <c r="CZ98" s="31">
        <f t="shared" si="259"/>
        <v>-138329.35999999999</v>
      </c>
      <c r="DA98" s="31">
        <f t="shared" si="260"/>
        <v>-686998.2</v>
      </c>
      <c r="DB98" s="31">
        <f t="shared" si="261"/>
        <v>-266668.36</v>
      </c>
      <c r="DC98" s="31">
        <f t="shared" si="262"/>
        <v>-198069.63</v>
      </c>
      <c r="DD98" s="31">
        <f t="shared" si="263"/>
        <v>-111724.46</v>
      </c>
      <c r="DE98" s="31">
        <f t="shared" si="264"/>
        <v>-6314.98</v>
      </c>
      <c r="DF98" s="31">
        <f t="shared" si="265"/>
        <v>-75121.600000000006</v>
      </c>
      <c r="DG98" s="31">
        <f t="shared" si="266"/>
        <v>-217723.51</v>
      </c>
      <c r="DH98" s="31">
        <f t="shared" si="267"/>
        <v>-345432.89</v>
      </c>
      <c r="DI98" s="32">
        <f t="shared" si="196"/>
        <v>-3166.8</v>
      </c>
      <c r="DJ98" s="32">
        <f t="shared" si="197"/>
        <v>-3438.7</v>
      </c>
      <c r="DK98" s="32">
        <f t="shared" si="198"/>
        <v>-2275.4699999999998</v>
      </c>
      <c r="DL98" s="32">
        <f t="shared" si="199"/>
        <v>-6916.47</v>
      </c>
      <c r="DM98" s="32">
        <f t="shared" si="200"/>
        <v>-34349.910000000003</v>
      </c>
      <c r="DN98" s="32">
        <f t="shared" si="201"/>
        <v>-13333.42</v>
      </c>
      <c r="DO98" s="32">
        <f t="shared" si="202"/>
        <v>-9903.48</v>
      </c>
      <c r="DP98" s="32">
        <f t="shared" si="203"/>
        <v>-5586.22</v>
      </c>
      <c r="DQ98" s="32">
        <f t="shared" si="204"/>
        <v>-315.75</v>
      </c>
      <c r="DR98" s="32">
        <f t="shared" si="205"/>
        <v>-3756.08</v>
      </c>
      <c r="DS98" s="32">
        <f t="shared" si="206"/>
        <v>-10886.18</v>
      </c>
      <c r="DT98" s="32">
        <f t="shared" si="207"/>
        <v>-17271.64</v>
      </c>
      <c r="DU98" s="31">
        <f t="shared" ca="1" si="208"/>
        <v>-18739.150000000001</v>
      </c>
      <c r="DV98" s="31">
        <f t="shared" ca="1" si="209"/>
        <v>-20231.28</v>
      </c>
      <c r="DW98" s="31">
        <f t="shared" ca="1" si="210"/>
        <v>-13317.71</v>
      </c>
      <c r="DX98" s="31">
        <f t="shared" ca="1" si="211"/>
        <v>-40245.17</v>
      </c>
      <c r="DY98" s="31">
        <f t="shared" ca="1" si="212"/>
        <v>-198744.09</v>
      </c>
      <c r="DZ98" s="31">
        <f t="shared" ca="1" si="213"/>
        <v>-76692.44</v>
      </c>
      <c r="EA98" s="31">
        <f t="shared" ca="1" si="214"/>
        <v>-56597.51</v>
      </c>
      <c r="EB98" s="31">
        <f t="shared" ca="1" si="215"/>
        <v>-31687.54</v>
      </c>
      <c r="EC98" s="31">
        <f t="shared" ca="1" si="216"/>
        <v>-1777.66</v>
      </c>
      <c r="ED98" s="31">
        <f t="shared" ca="1" si="217"/>
        <v>-20976.86</v>
      </c>
      <c r="EE98" s="31">
        <f t="shared" ca="1" si="218"/>
        <v>-60288.31</v>
      </c>
      <c r="EF98" s="31">
        <f t="shared" ca="1" si="219"/>
        <v>-94870.65</v>
      </c>
      <c r="EG98" s="32">
        <f t="shared" ca="1" si="220"/>
        <v>-85241.97</v>
      </c>
      <c r="EH98" s="32">
        <f t="shared" ca="1" si="221"/>
        <v>-92444.040000000008</v>
      </c>
      <c r="EI98" s="32">
        <f t="shared" ca="1" si="222"/>
        <v>-61102.66</v>
      </c>
      <c r="EJ98" s="32">
        <f t="shared" ca="1" si="223"/>
        <v>-185491</v>
      </c>
      <c r="EK98" s="32">
        <f t="shared" ca="1" si="224"/>
        <v>-920092.2</v>
      </c>
      <c r="EL98" s="32">
        <f t="shared" ca="1" si="225"/>
        <v>-356694.22</v>
      </c>
      <c r="EM98" s="32">
        <f t="shared" ca="1" si="226"/>
        <v>-264570.62</v>
      </c>
      <c r="EN98" s="32">
        <f t="shared" ca="1" si="227"/>
        <v>-148998.22</v>
      </c>
      <c r="EO98" s="32">
        <f t="shared" ca="1" si="228"/>
        <v>-8408.39</v>
      </c>
      <c r="EP98" s="32">
        <f t="shared" ca="1" si="229"/>
        <v>-99854.540000000008</v>
      </c>
      <c r="EQ98" s="32">
        <f t="shared" ca="1" si="230"/>
        <v>-288898</v>
      </c>
      <c r="ER98" s="32">
        <f t="shared" ca="1" si="231"/>
        <v>-457575.18000000005</v>
      </c>
    </row>
    <row r="99" spans="1:148" x14ac:dyDescent="0.25">
      <c r="A99" t="s">
        <v>453</v>
      </c>
      <c r="B99" s="1" t="s">
        <v>398</v>
      </c>
      <c r="C99" t="s">
        <v>299</v>
      </c>
      <c r="D99" t="s">
        <v>300</v>
      </c>
      <c r="E99" s="51">
        <v>35928</v>
      </c>
      <c r="F99" s="51">
        <v>10827</v>
      </c>
      <c r="G99" s="51">
        <v>10606</v>
      </c>
      <c r="H99" s="51">
        <v>4047</v>
      </c>
      <c r="I99" s="51">
        <v>5104</v>
      </c>
      <c r="J99" s="51">
        <v>9639</v>
      </c>
      <c r="K99" s="51">
        <v>1985</v>
      </c>
      <c r="L99" s="51">
        <v>46903</v>
      </c>
      <c r="M99" s="51">
        <v>25251</v>
      </c>
      <c r="N99" s="51">
        <v>14878</v>
      </c>
      <c r="O99" s="51">
        <v>11459</v>
      </c>
      <c r="P99" s="51">
        <v>15120</v>
      </c>
      <c r="Q99" s="32">
        <v>1540882.33</v>
      </c>
      <c r="R99" s="32">
        <v>452349.76</v>
      </c>
      <c r="S99" s="32">
        <v>300496.90000000002</v>
      </c>
      <c r="T99" s="32">
        <v>150765.29</v>
      </c>
      <c r="U99" s="32">
        <v>208771.72</v>
      </c>
      <c r="V99" s="32">
        <v>464755.23</v>
      </c>
      <c r="W99" s="32">
        <v>106206.28</v>
      </c>
      <c r="X99" s="32">
        <v>1746469.31</v>
      </c>
      <c r="Y99" s="32">
        <v>658178.06999999995</v>
      </c>
      <c r="Z99" s="32">
        <v>409817.4</v>
      </c>
      <c r="AA99" s="32">
        <v>536679.89</v>
      </c>
      <c r="AB99" s="32">
        <v>849628.06</v>
      </c>
      <c r="AC99" s="2">
        <v>4.28</v>
      </c>
      <c r="AD99" s="2">
        <v>4.28</v>
      </c>
      <c r="AE99" s="2">
        <v>4.28</v>
      </c>
      <c r="AF99" s="2">
        <v>4.28</v>
      </c>
      <c r="AG99" s="2">
        <v>4.28</v>
      </c>
      <c r="AH99" s="2">
        <v>4.28</v>
      </c>
      <c r="AI99" s="2">
        <v>4.28</v>
      </c>
      <c r="AJ99" s="2">
        <v>4.28</v>
      </c>
      <c r="AK99" s="2">
        <v>4.28</v>
      </c>
      <c r="AL99" s="2">
        <v>4.28</v>
      </c>
      <c r="AM99" s="2">
        <v>4.28</v>
      </c>
      <c r="AN99" s="2">
        <v>4.28</v>
      </c>
      <c r="AO99" s="33">
        <v>65949.759999999995</v>
      </c>
      <c r="AP99" s="33">
        <v>19360.57</v>
      </c>
      <c r="AQ99" s="33">
        <v>12861.27</v>
      </c>
      <c r="AR99" s="33">
        <v>6452.75</v>
      </c>
      <c r="AS99" s="33">
        <v>8935.43</v>
      </c>
      <c r="AT99" s="33">
        <v>19891.52</v>
      </c>
      <c r="AU99" s="33">
        <v>4545.63</v>
      </c>
      <c r="AV99" s="33">
        <v>74748.89</v>
      </c>
      <c r="AW99" s="33">
        <v>28170.02</v>
      </c>
      <c r="AX99" s="33">
        <v>17540.18</v>
      </c>
      <c r="AY99" s="33">
        <v>22969.9</v>
      </c>
      <c r="AZ99" s="33">
        <v>36364.080000000002</v>
      </c>
      <c r="BA99" s="31">
        <f t="shared" si="232"/>
        <v>-2311.3200000000002</v>
      </c>
      <c r="BB99" s="31">
        <f t="shared" si="233"/>
        <v>-678.52</v>
      </c>
      <c r="BC99" s="31">
        <f t="shared" si="234"/>
        <v>-450.75</v>
      </c>
      <c r="BD99" s="31">
        <f t="shared" si="235"/>
        <v>-120.61</v>
      </c>
      <c r="BE99" s="31">
        <f t="shared" si="236"/>
        <v>-167.02</v>
      </c>
      <c r="BF99" s="31">
        <f t="shared" si="237"/>
        <v>-371.8</v>
      </c>
      <c r="BG99" s="31">
        <f t="shared" si="238"/>
        <v>403.58</v>
      </c>
      <c r="BH99" s="31">
        <f t="shared" si="239"/>
        <v>6636.58</v>
      </c>
      <c r="BI99" s="31">
        <f t="shared" si="240"/>
        <v>2501.08</v>
      </c>
      <c r="BJ99" s="31">
        <f t="shared" si="241"/>
        <v>1967.12</v>
      </c>
      <c r="BK99" s="31">
        <f t="shared" si="242"/>
        <v>2576.06</v>
      </c>
      <c r="BL99" s="31">
        <f t="shared" si="243"/>
        <v>4078.21</v>
      </c>
      <c r="BM99" s="6">
        <v>4.3E-3</v>
      </c>
      <c r="BN99" s="6">
        <v>4.3E-3</v>
      </c>
      <c r="BO99" s="6">
        <v>4.3E-3</v>
      </c>
      <c r="BP99" s="6">
        <v>4.3E-3</v>
      </c>
      <c r="BQ99" s="6">
        <v>4.3E-3</v>
      </c>
      <c r="BR99" s="6">
        <v>4.3E-3</v>
      </c>
      <c r="BS99" s="6">
        <v>4.3E-3</v>
      </c>
      <c r="BT99" s="6">
        <v>4.3E-3</v>
      </c>
      <c r="BU99" s="6">
        <v>4.3E-3</v>
      </c>
      <c r="BV99" s="6">
        <v>4.3E-3</v>
      </c>
      <c r="BW99" s="6">
        <v>4.3E-3</v>
      </c>
      <c r="BX99" s="6">
        <v>4.3E-3</v>
      </c>
      <c r="BY99" s="31">
        <v>6625.79</v>
      </c>
      <c r="BZ99" s="31">
        <v>1945.1</v>
      </c>
      <c r="CA99" s="31">
        <v>1292.1400000000001</v>
      </c>
      <c r="CB99" s="31">
        <v>648.29</v>
      </c>
      <c r="CC99" s="31">
        <v>897.72</v>
      </c>
      <c r="CD99" s="31">
        <v>1998.45</v>
      </c>
      <c r="CE99" s="31">
        <v>456.69</v>
      </c>
      <c r="CF99" s="31">
        <v>7509.82</v>
      </c>
      <c r="CG99" s="31">
        <v>2830.17</v>
      </c>
      <c r="CH99" s="31">
        <v>1762.21</v>
      </c>
      <c r="CI99" s="31">
        <v>2307.7199999999998</v>
      </c>
      <c r="CJ99" s="31">
        <v>3653.4</v>
      </c>
      <c r="CK99" s="32">
        <f t="shared" si="244"/>
        <v>3081.76</v>
      </c>
      <c r="CL99" s="32">
        <f t="shared" si="245"/>
        <v>904.7</v>
      </c>
      <c r="CM99" s="32">
        <f t="shared" si="246"/>
        <v>600.99</v>
      </c>
      <c r="CN99" s="32">
        <f t="shared" si="247"/>
        <v>301.52999999999997</v>
      </c>
      <c r="CO99" s="32">
        <f t="shared" si="248"/>
        <v>417.54</v>
      </c>
      <c r="CP99" s="32">
        <f t="shared" si="249"/>
        <v>929.51</v>
      </c>
      <c r="CQ99" s="32">
        <f t="shared" si="250"/>
        <v>212.41</v>
      </c>
      <c r="CR99" s="32">
        <f t="shared" si="251"/>
        <v>3492.94</v>
      </c>
      <c r="CS99" s="32">
        <f t="shared" si="252"/>
        <v>1316.36</v>
      </c>
      <c r="CT99" s="32">
        <f t="shared" si="253"/>
        <v>819.63</v>
      </c>
      <c r="CU99" s="32">
        <f t="shared" si="254"/>
        <v>1073.3599999999999</v>
      </c>
      <c r="CV99" s="32">
        <f t="shared" si="255"/>
        <v>1699.26</v>
      </c>
      <c r="CW99" s="31">
        <f t="shared" si="256"/>
        <v>-53930.889999999992</v>
      </c>
      <c r="CX99" s="31">
        <f t="shared" si="257"/>
        <v>-15832.25</v>
      </c>
      <c r="CY99" s="31">
        <f t="shared" si="258"/>
        <v>-10517.39</v>
      </c>
      <c r="CZ99" s="31">
        <f t="shared" si="259"/>
        <v>-5382.3200000000006</v>
      </c>
      <c r="DA99" s="31">
        <f t="shared" si="260"/>
        <v>-7453.15</v>
      </c>
      <c r="DB99" s="31">
        <f t="shared" si="261"/>
        <v>-16591.760000000002</v>
      </c>
      <c r="DC99" s="31">
        <f t="shared" si="262"/>
        <v>-4280.1100000000006</v>
      </c>
      <c r="DD99" s="31">
        <f t="shared" si="263"/>
        <v>-70382.709999999992</v>
      </c>
      <c r="DE99" s="31">
        <f t="shared" si="264"/>
        <v>-26524.57</v>
      </c>
      <c r="DF99" s="31">
        <f t="shared" si="265"/>
        <v>-16925.46</v>
      </c>
      <c r="DG99" s="31">
        <f t="shared" si="266"/>
        <v>-22164.880000000001</v>
      </c>
      <c r="DH99" s="31">
        <f t="shared" si="267"/>
        <v>-35089.630000000005</v>
      </c>
      <c r="DI99" s="32">
        <f t="shared" si="196"/>
        <v>-2696.54</v>
      </c>
      <c r="DJ99" s="32">
        <f t="shared" si="197"/>
        <v>-791.61</v>
      </c>
      <c r="DK99" s="32">
        <f t="shared" si="198"/>
        <v>-525.87</v>
      </c>
      <c r="DL99" s="32">
        <f t="shared" si="199"/>
        <v>-269.12</v>
      </c>
      <c r="DM99" s="32">
        <f t="shared" si="200"/>
        <v>-372.66</v>
      </c>
      <c r="DN99" s="32">
        <f t="shared" si="201"/>
        <v>-829.59</v>
      </c>
      <c r="DO99" s="32">
        <f t="shared" si="202"/>
        <v>-214.01</v>
      </c>
      <c r="DP99" s="32">
        <f t="shared" si="203"/>
        <v>-3519.14</v>
      </c>
      <c r="DQ99" s="32">
        <f t="shared" si="204"/>
        <v>-1326.23</v>
      </c>
      <c r="DR99" s="32">
        <f t="shared" si="205"/>
        <v>-846.27</v>
      </c>
      <c r="DS99" s="32">
        <f t="shared" si="206"/>
        <v>-1108.24</v>
      </c>
      <c r="DT99" s="32">
        <f t="shared" si="207"/>
        <v>-1754.48</v>
      </c>
      <c r="DU99" s="31">
        <f t="shared" ca="1" si="208"/>
        <v>-15956.47</v>
      </c>
      <c r="DV99" s="31">
        <f t="shared" ca="1" si="209"/>
        <v>-4657.38</v>
      </c>
      <c r="DW99" s="31">
        <f t="shared" ca="1" si="210"/>
        <v>-3077.77</v>
      </c>
      <c r="DX99" s="31">
        <f t="shared" ca="1" si="211"/>
        <v>-1565.92</v>
      </c>
      <c r="DY99" s="31">
        <f t="shared" ca="1" si="212"/>
        <v>-2156.15</v>
      </c>
      <c r="DZ99" s="31">
        <f t="shared" ca="1" si="213"/>
        <v>-4771.7</v>
      </c>
      <c r="EA99" s="31">
        <f t="shared" ca="1" si="214"/>
        <v>-1223.02</v>
      </c>
      <c r="EB99" s="31">
        <f t="shared" ca="1" si="215"/>
        <v>-19962.099999999999</v>
      </c>
      <c r="EC99" s="31">
        <f t="shared" ca="1" si="216"/>
        <v>-7466.64</v>
      </c>
      <c r="ED99" s="31">
        <f t="shared" ca="1" si="217"/>
        <v>-4726.24</v>
      </c>
      <c r="EE99" s="31">
        <f t="shared" ca="1" si="218"/>
        <v>-6137.52</v>
      </c>
      <c r="EF99" s="31">
        <f t="shared" ca="1" si="219"/>
        <v>-9637.11</v>
      </c>
      <c r="EG99" s="32">
        <f t="shared" ca="1" si="220"/>
        <v>-72583.899999999994</v>
      </c>
      <c r="EH99" s="32">
        <f t="shared" ca="1" si="221"/>
        <v>-21281.24</v>
      </c>
      <c r="EI99" s="32">
        <f t="shared" ca="1" si="222"/>
        <v>-14121.03</v>
      </c>
      <c r="EJ99" s="32">
        <f t="shared" ca="1" si="223"/>
        <v>-7217.3600000000006</v>
      </c>
      <c r="EK99" s="32">
        <f t="shared" ca="1" si="224"/>
        <v>-9981.9599999999991</v>
      </c>
      <c r="EL99" s="32">
        <f t="shared" ca="1" si="225"/>
        <v>-22193.050000000003</v>
      </c>
      <c r="EM99" s="32">
        <f t="shared" ca="1" si="226"/>
        <v>-5717.1400000000012</v>
      </c>
      <c r="EN99" s="32">
        <f t="shared" ca="1" si="227"/>
        <v>-93863.949999999983</v>
      </c>
      <c r="EO99" s="32">
        <f t="shared" ca="1" si="228"/>
        <v>-35317.440000000002</v>
      </c>
      <c r="EP99" s="32">
        <f t="shared" ca="1" si="229"/>
        <v>-22497.97</v>
      </c>
      <c r="EQ99" s="32">
        <f t="shared" ca="1" si="230"/>
        <v>-29410.640000000003</v>
      </c>
      <c r="ER99" s="32">
        <f t="shared" ca="1" si="231"/>
        <v>-46481.220000000008</v>
      </c>
    </row>
    <row r="100" spans="1:148" x14ac:dyDescent="0.25">
      <c r="A100" t="s">
        <v>468</v>
      </c>
      <c r="B100" s="1" t="s">
        <v>275</v>
      </c>
      <c r="C100" t="s">
        <v>275</v>
      </c>
      <c r="D100" t="s">
        <v>487</v>
      </c>
      <c r="E100" s="51">
        <v>0</v>
      </c>
      <c r="F100" s="51">
        <v>0</v>
      </c>
      <c r="G100" s="51">
        <v>0</v>
      </c>
      <c r="H100" s="51">
        <v>0</v>
      </c>
      <c r="I100" s="51">
        <v>0</v>
      </c>
      <c r="J100" s="51">
        <v>0</v>
      </c>
      <c r="K100" s="51">
        <v>0</v>
      </c>
      <c r="L100" s="51">
        <v>0</v>
      </c>
      <c r="M100" s="51">
        <v>0</v>
      </c>
      <c r="N100" s="51">
        <v>0</v>
      </c>
      <c r="O100" s="51">
        <v>0</v>
      </c>
      <c r="P100" s="51">
        <v>0</v>
      </c>
      <c r="Q100" s="32">
        <v>0</v>
      </c>
      <c r="R100" s="32">
        <v>0</v>
      </c>
      <c r="S100" s="32">
        <v>0</v>
      </c>
      <c r="T100" s="32">
        <v>0</v>
      </c>
      <c r="U100" s="32">
        <v>0</v>
      </c>
      <c r="V100" s="32">
        <v>0</v>
      </c>
      <c r="W100" s="32">
        <v>0</v>
      </c>
      <c r="X100" s="32">
        <v>0</v>
      </c>
      <c r="Y100" s="32">
        <v>0</v>
      </c>
      <c r="Z100" s="32">
        <v>0</v>
      </c>
      <c r="AA100" s="32">
        <v>0</v>
      </c>
      <c r="AB100" s="32">
        <v>0</v>
      </c>
      <c r="AC100" s="2">
        <v>5.36</v>
      </c>
      <c r="AD100" s="2">
        <v>5.36</v>
      </c>
      <c r="AE100" s="2">
        <v>5.36</v>
      </c>
      <c r="AF100" s="2">
        <v>5.36</v>
      </c>
      <c r="AG100" s="2">
        <v>5.36</v>
      </c>
      <c r="AH100" s="2">
        <v>5.36</v>
      </c>
      <c r="AI100" s="2">
        <v>5.36</v>
      </c>
      <c r="AJ100" s="2">
        <v>5.36</v>
      </c>
      <c r="AK100" s="2">
        <v>5.36</v>
      </c>
      <c r="AL100" s="2">
        <v>5.36</v>
      </c>
      <c r="AM100" s="2">
        <v>5.36</v>
      </c>
      <c r="AN100" s="2">
        <v>5.36</v>
      </c>
      <c r="AO100" s="33">
        <v>0</v>
      </c>
      <c r="AP100" s="33">
        <v>0</v>
      </c>
      <c r="AQ100" s="33">
        <v>0</v>
      </c>
      <c r="AR100" s="33">
        <v>0</v>
      </c>
      <c r="AS100" s="33">
        <v>0</v>
      </c>
      <c r="AT100" s="33">
        <v>0</v>
      </c>
      <c r="AU100" s="33">
        <v>0</v>
      </c>
      <c r="AV100" s="33">
        <v>0</v>
      </c>
      <c r="AW100" s="33">
        <v>0</v>
      </c>
      <c r="AX100" s="33">
        <v>0</v>
      </c>
      <c r="AY100" s="33">
        <v>0</v>
      </c>
      <c r="AZ100" s="33">
        <v>0</v>
      </c>
      <c r="BA100" s="31">
        <f t="shared" si="232"/>
        <v>0</v>
      </c>
      <c r="BB100" s="31">
        <f t="shared" si="233"/>
        <v>0</v>
      </c>
      <c r="BC100" s="31">
        <f t="shared" si="234"/>
        <v>0</v>
      </c>
      <c r="BD100" s="31">
        <f t="shared" si="235"/>
        <v>0</v>
      </c>
      <c r="BE100" s="31">
        <f t="shared" si="236"/>
        <v>0</v>
      </c>
      <c r="BF100" s="31">
        <f t="shared" si="237"/>
        <v>0</v>
      </c>
      <c r="BG100" s="31">
        <f t="shared" si="238"/>
        <v>0</v>
      </c>
      <c r="BH100" s="31">
        <f t="shared" si="239"/>
        <v>0</v>
      </c>
      <c r="BI100" s="31">
        <f t="shared" si="240"/>
        <v>0</v>
      </c>
      <c r="BJ100" s="31">
        <f t="shared" si="241"/>
        <v>0</v>
      </c>
      <c r="BK100" s="31">
        <f t="shared" si="242"/>
        <v>0</v>
      </c>
      <c r="BL100" s="31">
        <f t="shared" si="243"/>
        <v>0</v>
      </c>
      <c r="BM100" s="6">
        <v>5.2200000000000003E-2</v>
      </c>
      <c r="BN100" s="6">
        <v>5.2200000000000003E-2</v>
      </c>
      <c r="BO100" s="6">
        <v>5.2200000000000003E-2</v>
      </c>
      <c r="BP100" s="6">
        <v>5.2200000000000003E-2</v>
      </c>
      <c r="BQ100" s="6">
        <v>5.2200000000000003E-2</v>
      </c>
      <c r="BR100" s="6">
        <v>5.2200000000000003E-2</v>
      </c>
      <c r="BS100" s="6">
        <v>5.2200000000000003E-2</v>
      </c>
      <c r="BT100" s="6">
        <v>5.2200000000000003E-2</v>
      </c>
      <c r="BU100" s="6">
        <v>5.2200000000000003E-2</v>
      </c>
      <c r="BV100" s="6">
        <v>5.2200000000000003E-2</v>
      </c>
      <c r="BW100" s="6">
        <v>5.2200000000000003E-2</v>
      </c>
      <c r="BX100" s="6">
        <v>5.2200000000000003E-2</v>
      </c>
      <c r="BY100" s="31">
        <v>0</v>
      </c>
      <c r="BZ100" s="31">
        <v>0</v>
      </c>
      <c r="CA100" s="31">
        <v>0</v>
      </c>
      <c r="CB100" s="31">
        <v>0</v>
      </c>
      <c r="CC100" s="31">
        <v>0</v>
      </c>
      <c r="CD100" s="31">
        <v>0</v>
      </c>
      <c r="CE100" s="31">
        <v>0</v>
      </c>
      <c r="CF100" s="31">
        <v>0</v>
      </c>
      <c r="CG100" s="31">
        <v>0</v>
      </c>
      <c r="CH100" s="31">
        <v>0</v>
      </c>
      <c r="CI100" s="31">
        <v>0</v>
      </c>
      <c r="CJ100" s="31">
        <v>0</v>
      </c>
      <c r="CK100" s="32">
        <f t="shared" si="244"/>
        <v>0</v>
      </c>
      <c r="CL100" s="32">
        <f t="shared" si="245"/>
        <v>0</v>
      </c>
      <c r="CM100" s="32">
        <f t="shared" si="246"/>
        <v>0</v>
      </c>
      <c r="CN100" s="32">
        <f t="shared" si="247"/>
        <v>0</v>
      </c>
      <c r="CO100" s="32">
        <f t="shared" si="248"/>
        <v>0</v>
      </c>
      <c r="CP100" s="32">
        <f t="shared" si="249"/>
        <v>0</v>
      </c>
      <c r="CQ100" s="32">
        <f t="shared" si="250"/>
        <v>0</v>
      </c>
      <c r="CR100" s="32">
        <f t="shared" si="251"/>
        <v>0</v>
      </c>
      <c r="CS100" s="32">
        <f t="shared" si="252"/>
        <v>0</v>
      </c>
      <c r="CT100" s="32">
        <f t="shared" si="253"/>
        <v>0</v>
      </c>
      <c r="CU100" s="32">
        <f t="shared" si="254"/>
        <v>0</v>
      </c>
      <c r="CV100" s="32">
        <f t="shared" si="255"/>
        <v>0</v>
      </c>
      <c r="CW100" s="31">
        <f t="shared" si="256"/>
        <v>0</v>
      </c>
      <c r="CX100" s="31">
        <f t="shared" si="257"/>
        <v>0</v>
      </c>
      <c r="CY100" s="31">
        <f t="shared" si="258"/>
        <v>0</v>
      </c>
      <c r="CZ100" s="31">
        <f t="shared" si="259"/>
        <v>0</v>
      </c>
      <c r="DA100" s="31">
        <f t="shared" si="260"/>
        <v>0</v>
      </c>
      <c r="DB100" s="31">
        <f t="shared" si="261"/>
        <v>0</v>
      </c>
      <c r="DC100" s="31">
        <f t="shared" si="262"/>
        <v>0</v>
      </c>
      <c r="DD100" s="31">
        <f t="shared" si="263"/>
        <v>0</v>
      </c>
      <c r="DE100" s="31">
        <f t="shared" si="264"/>
        <v>0</v>
      </c>
      <c r="DF100" s="31">
        <f t="shared" si="265"/>
        <v>0</v>
      </c>
      <c r="DG100" s="31">
        <f t="shared" si="266"/>
        <v>0</v>
      </c>
      <c r="DH100" s="31">
        <f t="shared" si="267"/>
        <v>0</v>
      </c>
      <c r="DI100" s="32">
        <f t="shared" si="196"/>
        <v>0</v>
      </c>
      <c r="DJ100" s="32">
        <f t="shared" si="197"/>
        <v>0</v>
      </c>
      <c r="DK100" s="32">
        <f t="shared" si="198"/>
        <v>0</v>
      </c>
      <c r="DL100" s="32">
        <f t="shared" si="199"/>
        <v>0</v>
      </c>
      <c r="DM100" s="32">
        <f t="shared" si="200"/>
        <v>0</v>
      </c>
      <c r="DN100" s="32">
        <f t="shared" si="201"/>
        <v>0</v>
      </c>
      <c r="DO100" s="32">
        <f t="shared" si="202"/>
        <v>0</v>
      </c>
      <c r="DP100" s="32">
        <f t="shared" si="203"/>
        <v>0</v>
      </c>
      <c r="DQ100" s="32">
        <f t="shared" si="204"/>
        <v>0</v>
      </c>
      <c r="DR100" s="32">
        <f t="shared" si="205"/>
        <v>0</v>
      </c>
      <c r="DS100" s="32">
        <f t="shared" si="206"/>
        <v>0</v>
      </c>
      <c r="DT100" s="32">
        <f t="shared" si="207"/>
        <v>0</v>
      </c>
      <c r="DU100" s="31">
        <f t="shared" ca="1" si="208"/>
        <v>0</v>
      </c>
      <c r="DV100" s="31">
        <f t="shared" ca="1" si="209"/>
        <v>0</v>
      </c>
      <c r="DW100" s="31">
        <f t="shared" ca="1" si="210"/>
        <v>0</v>
      </c>
      <c r="DX100" s="31">
        <f t="shared" ca="1" si="211"/>
        <v>0</v>
      </c>
      <c r="DY100" s="31">
        <f t="shared" ca="1" si="212"/>
        <v>0</v>
      </c>
      <c r="DZ100" s="31">
        <f t="shared" ca="1" si="213"/>
        <v>0</v>
      </c>
      <c r="EA100" s="31">
        <f t="shared" ca="1" si="214"/>
        <v>0</v>
      </c>
      <c r="EB100" s="31">
        <f t="shared" ca="1" si="215"/>
        <v>0</v>
      </c>
      <c r="EC100" s="31">
        <f t="shared" ca="1" si="216"/>
        <v>0</v>
      </c>
      <c r="ED100" s="31">
        <f t="shared" ca="1" si="217"/>
        <v>0</v>
      </c>
      <c r="EE100" s="31">
        <f t="shared" ca="1" si="218"/>
        <v>0</v>
      </c>
      <c r="EF100" s="31">
        <f t="shared" ca="1" si="219"/>
        <v>0</v>
      </c>
      <c r="EG100" s="32">
        <f t="shared" ca="1" si="220"/>
        <v>0</v>
      </c>
      <c r="EH100" s="32">
        <f t="shared" ca="1" si="221"/>
        <v>0</v>
      </c>
      <c r="EI100" s="32">
        <f t="shared" ca="1" si="222"/>
        <v>0</v>
      </c>
      <c r="EJ100" s="32">
        <f t="shared" ca="1" si="223"/>
        <v>0</v>
      </c>
      <c r="EK100" s="32">
        <f t="shared" ca="1" si="224"/>
        <v>0</v>
      </c>
      <c r="EL100" s="32">
        <f t="shared" ca="1" si="225"/>
        <v>0</v>
      </c>
      <c r="EM100" s="32">
        <f t="shared" ca="1" si="226"/>
        <v>0</v>
      </c>
      <c r="EN100" s="32">
        <f t="shared" ca="1" si="227"/>
        <v>0</v>
      </c>
      <c r="EO100" s="32">
        <f t="shared" ca="1" si="228"/>
        <v>0</v>
      </c>
      <c r="EP100" s="32">
        <f t="shared" ca="1" si="229"/>
        <v>0</v>
      </c>
      <c r="EQ100" s="32">
        <f t="shared" ca="1" si="230"/>
        <v>0</v>
      </c>
      <c r="ER100" s="32">
        <f t="shared" ca="1" si="231"/>
        <v>0</v>
      </c>
    </row>
    <row r="101" spans="1:148" x14ac:dyDescent="0.25">
      <c r="A101" t="s">
        <v>468</v>
      </c>
      <c r="B101" s="1" t="s">
        <v>277</v>
      </c>
      <c r="C101" t="s">
        <v>277</v>
      </c>
      <c r="D101" t="s">
        <v>488</v>
      </c>
      <c r="E101" s="51">
        <v>22.776</v>
      </c>
      <c r="F101" s="51">
        <v>23.916</v>
      </c>
      <c r="G101" s="51">
        <v>0.85319999999999996</v>
      </c>
      <c r="H101" s="51">
        <v>2643.0419999999999</v>
      </c>
      <c r="I101" s="51">
        <v>1229.4323999999999</v>
      </c>
      <c r="J101" s="51">
        <v>17.245200000000001</v>
      </c>
      <c r="K101" s="51">
        <v>5.4588000000000001</v>
      </c>
      <c r="L101" s="51">
        <v>38.894399999999997</v>
      </c>
      <c r="M101" s="51">
        <v>2462.2103999999999</v>
      </c>
      <c r="N101" s="51">
        <v>958.36440000000005</v>
      </c>
      <c r="O101" s="51">
        <v>1350.0383999999999</v>
      </c>
      <c r="P101" s="51">
        <v>79.178399999999996</v>
      </c>
      <c r="Q101" s="32">
        <v>1043.3699999999999</v>
      </c>
      <c r="R101" s="32">
        <v>1064.0899999999999</v>
      </c>
      <c r="S101" s="32">
        <v>41.13</v>
      </c>
      <c r="T101" s="32">
        <v>150068.98000000001</v>
      </c>
      <c r="U101" s="32">
        <v>586118.31999999995</v>
      </c>
      <c r="V101" s="32">
        <v>14461.63</v>
      </c>
      <c r="W101" s="32">
        <v>44.23</v>
      </c>
      <c r="X101" s="32">
        <v>1836.23</v>
      </c>
      <c r="Y101" s="32">
        <v>78180.03</v>
      </c>
      <c r="Z101" s="32">
        <v>40500.21</v>
      </c>
      <c r="AA101" s="32">
        <v>36185.54</v>
      </c>
      <c r="AB101" s="32">
        <v>16470.46</v>
      </c>
      <c r="AC101" s="2">
        <v>5.39</v>
      </c>
      <c r="AD101" s="2">
        <v>5.39</v>
      </c>
      <c r="AE101" s="2">
        <v>5.39</v>
      </c>
      <c r="AF101" s="2">
        <v>5.39</v>
      </c>
      <c r="AG101" s="2">
        <v>5.39</v>
      </c>
      <c r="AH101" s="2">
        <v>5.39</v>
      </c>
      <c r="AI101" s="2">
        <v>5.39</v>
      </c>
      <c r="AJ101" s="2">
        <v>5.39</v>
      </c>
      <c r="AK101" s="2">
        <v>5.39</v>
      </c>
      <c r="AL101" s="2">
        <v>5.39</v>
      </c>
      <c r="AM101" s="2">
        <v>5.39</v>
      </c>
      <c r="AN101" s="2">
        <v>5.39</v>
      </c>
      <c r="AO101" s="33">
        <v>56.24</v>
      </c>
      <c r="AP101" s="33">
        <v>57.35</v>
      </c>
      <c r="AQ101" s="33">
        <v>2.2200000000000002</v>
      </c>
      <c r="AR101" s="33">
        <v>8088.72</v>
      </c>
      <c r="AS101" s="33">
        <v>31591.78</v>
      </c>
      <c r="AT101" s="33">
        <v>779.48</v>
      </c>
      <c r="AU101" s="33">
        <v>2.38</v>
      </c>
      <c r="AV101" s="33">
        <v>98.97</v>
      </c>
      <c r="AW101" s="33">
        <v>4213.8999999999996</v>
      </c>
      <c r="AX101" s="33">
        <v>2182.96</v>
      </c>
      <c r="AY101" s="33">
        <v>1950.4</v>
      </c>
      <c r="AZ101" s="33">
        <v>887.76</v>
      </c>
      <c r="BA101" s="31">
        <f t="shared" si="232"/>
        <v>-1.57</v>
      </c>
      <c r="BB101" s="31">
        <f t="shared" si="233"/>
        <v>-1.6</v>
      </c>
      <c r="BC101" s="31">
        <f t="shared" si="234"/>
        <v>-0.06</v>
      </c>
      <c r="BD101" s="31">
        <f t="shared" si="235"/>
        <v>-120.06</v>
      </c>
      <c r="BE101" s="31">
        <f t="shared" si="236"/>
        <v>-468.89</v>
      </c>
      <c r="BF101" s="31">
        <f t="shared" si="237"/>
        <v>-11.57</v>
      </c>
      <c r="BG101" s="31">
        <f t="shared" si="238"/>
        <v>0.17</v>
      </c>
      <c r="BH101" s="31">
        <f t="shared" si="239"/>
        <v>6.98</v>
      </c>
      <c r="BI101" s="31">
        <f t="shared" si="240"/>
        <v>297.08</v>
      </c>
      <c r="BJ101" s="31">
        <f t="shared" si="241"/>
        <v>194.4</v>
      </c>
      <c r="BK101" s="31">
        <f t="shared" si="242"/>
        <v>173.69</v>
      </c>
      <c r="BL101" s="31">
        <f t="shared" si="243"/>
        <v>79.06</v>
      </c>
      <c r="BM101" s="6">
        <v>-7.1999999999999998E-3</v>
      </c>
      <c r="BN101" s="6">
        <v>-7.1999999999999998E-3</v>
      </c>
      <c r="BO101" s="6">
        <v>-7.1999999999999998E-3</v>
      </c>
      <c r="BP101" s="6">
        <v>-7.1999999999999998E-3</v>
      </c>
      <c r="BQ101" s="6">
        <v>-7.1999999999999998E-3</v>
      </c>
      <c r="BR101" s="6">
        <v>-7.1999999999999998E-3</v>
      </c>
      <c r="BS101" s="6">
        <v>-7.1999999999999998E-3</v>
      </c>
      <c r="BT101" s="6">
        <v>-7.1999999999999998E-3</v>
      </c>
      <c r="BU101" s="6">
        <v>-7.1999999999999998E-3</v>
      </c>
      <c r="BV101" s="6">
        <v>-7.1999999999999998E-3</v>
      </c>
      <c r="BW101" s="6">
        <v>-7.1999999999999998E-3</v>
      </c>
      <c r="BX101" s="6">
        <v>-7.1999999999999998E-3</v>
      </c>
      <c r="BY101" s="31">
        <v>-7.51</v>
      </c>
      <c r="BZ101" s="31">
        <v>-7.66</v>
      </c>
      <c r="CA101" s="31">
        <v>-0.3</v>
      </c>
      <c r="CB101" s="31">
        <v>-1080.5</v>
      </c>
      <c r="CC101" s="31">
        <v>-4220.05</v>
      </c>
      <c r="CD101" s="31">
        <v>-104.12</v>
      </c>
      <c r="CE101" s="31">
        <v>-0.32</v>
      </c>
      <c r="CF101" s="31">
        <v>-13.22</v>
      </c>
      <c r="CG101" s="31">
        <v>-562.9</v>
      </c>
      <c r="CH101" s="31">
        <v>-291.60000000000002</v>
      </c>
      <c r="CI101" s="31">
        <v>-260.54000000000002</v>
      </c>
      <c r="CJ101" s="31">
        <v>-118.59</v>
      </c>
      <c r="CK101" s="32">
        <f t="shared" si="244"/>
        <v>2.09</v>
      </c>
      <c r="CL101" s="32">
        <f t="shared" si="245"/>
        <v>2.13</v>
      </c>
      <c r="CM101" s="32">
        <f t="shared" si="246"/>
        <v>0.08</v>
      </c>
      <c r="CN101" s="32">
        <f t="shared" si="247"/>
        <v>300.14</v>
      </c>
      <c r="CO101" s="32">
        <f t="shared" si="248"/>
        <v>1172.24</v>
      </c>
      <c r="CP101" s="32">
        <f t="shared" si="249"/>
        <v>28.92</v>
      </c>
      <c r="CQ101" s="32">
        <f t="shared" si="250"/>
        <v>0.09</v>
      </c>
      <c r="CR101" s="32">
        <f t="shared" si="251"/>
        <v>3.67</v>
      </c>
      <c r="CS101" s="32">
        <f t="shared" si="252"/>
        <v>156.36000000000001</v>
      </c>
      <c r="CT101" s="32">
        <f t="shared" si="253"/>
        <v>81</v>
      </c>
      <c r="CU101" s="32">
        <f t="shared" si="254"/>
        <v>72.37</v>
      </c>
      <c r="CV101" s="32">
        <f t="shared" si="255"/>
        <v>32.94</v>
      </c>
      <c r="CW101" s="31">
        <f t="shared" si="256"/>
        <v>-60.09</v>
      </c>
      <c r="CX101" s="31">
        <f t="shared" si="257"/>
        <v>-61.28</v>
      </c>
      <c r="CY101" s="31">
        <f t="shared" si="258"/>
        <v>-2.3800000000000003</v>
      </c>
      <c r="CZ101" s="31">
        <f t="shared" si="259"/>
        <v>-8749.02</v>
      </c>
      <c r="DA101" s="31">
        <f t="shared" si="260"/>
        <v>-34170.699999999997</v>
      </c>
      <c r="DB101" s="31">
        <f t="shared" si="261"/>
        <v>-843.11</v>
      </c>
      <c r="DC101" s="31">
        <f t="shared" si="262"/>
        <v>-2.78</v>
      </c>
      <c r="DD101" s="31">
        <f t="shared" si="263"/>
        <v>-115.5</v>
      </c>
      <c r="DE101" s="31">
        <f t="shared" si="264"/>
        <v>-4917.5199999999995</v>
      </c>
      <c r="DF101" s="31">
        <f t="shared" si="265"/>
        <v>-2587.96</v>
      </c>
      <c r="DG101" s="31">
        <f t="shared" si="266"/>
        <v>-2312.2600000000002</v>
      </c>
      <c r="DH101" s="31">
        <f t="shared" si="267"/>
        <v>-1052.47</v>
      </c>
      <c r="DI101" s="32">
        <f t="shared" si="196"/>
        <v>-3</v>
      </c>
      <c r="DJ101" s="32">
        <f t="shared" si="197"/>
        <v>-3.06</v>
      </c>
      <c r="DK101" s="32">
        <f t="shared" si="198"/>
        <v>-0.12</v>
      </c>
      <c r="DL101" s="32">
        <f t="shared" si="199"/>
        <v>-437.45</v>
      </c>
      <c r="DM101" s="32">
        <f t="shared" si="200"/>
        <v>-1708.54</v>
      </c>
      <c r="DN101" s="32">
        <f t="shared" si="201"/>
        <v>-42.16</v>
      </c>
      <c r="DO101" s="32">
        <f t="shared" si="202"/>
        <v>-0.14000000000000001</v>
      </c>
      <c r="DP101" s="32">
        <f t="shared" si="203"/>
        <v>-5.78</v>
      </c>
      <c r="DQ101" s="32">
        <f t="shared" si="204"/>
        <v>-245.88</v>
      </c>
      <c r="DR101" s="32">
        <f t="shared" si="205"/>
        <v>-129.4</v>
      </c>
      <c r="DS101" s="32">
        <f t="shared" si="206"/>
        <v>-115.61</v>
      </c>
      <c r="DT101" s="32">
        <f t="shared" si="207"/>
        <v>-52.62</v>
      </c>
      <c r="DU101" s="31">
        <f t="shared" ca="1" si="208"/>
        <v>-17.78</v>
      </c>
      <c r="DV101" s="31">
        <f t="shared" ca="1" si="209"/>
        <v>-18.03</v>
      </c>
      <c r="DW101" s="31">
        <f t="shared" ca="1" si="210"/>
        <v>-0.7</v>
      </c>
      <c r="DX101" s="31">
        <f t="shared" ca="1" si="211"/>
        <v>-2545.42</v>
      </c>
      <c r="DY101" s="31">
        <f t="shared" ca="1" si="212"/>
        <v>-9885.36</v>
      </c>
      <c r="DZ101" s="31">
        <f t="shared" ca="1" si="213"/>
        <v>-242.47</v>
      </c>
      <c r="EA101" s="31">
        <f t="shared" ca="1" si="214"/>
        <v>-0.79</v>
      </c>
      <c r="EB101" s="31">
        <f t="shared" ca="1" si="215"/>
        <v>-32.76</v>
      </c>
      <c r="EC101" s="31">
        <f t="shared" ca="1" si="216"/>
        <v>-1384.28</v>
      </c>
      <c r="ED101" s="31">
        <f t="shared" ca="1" si="217"/>
        <v>-722.66</v>
      </c>
      <c r="EE101" s="31">
        <f t="shared" ca="1" si="218"/>
        <v>-640.27</v>
      </c>
      <c r="EF101" s="31">
        <f t="shared" ca="1" si="219"/>
        <v>-289.05</v>
      </c>
      <c r="EG101" s="32">
        <f t="shared" ca="1" si="220"/>
        <v>-80.87</v>
      </c>
      <c r="EH101" s="32">
        <f t="shared" ca="1" si="221"/>
        <v>-82.37</v>
      </c>
      <c r="EI101" s="32">
        <f t="shared" ca="1" si="222"/>
        <v>-3.2</v>
      </c>
      <c r="EJ101" s="32">
        <f t="shared" ca="1" si="223"/>
        <v>-11731.890000000001</v>
      </c>
      <c r="EK101" s="32">
        <f t="shared" ca="1" si="224"/>
        <v>-45764.6</v>
      </c>
      <c r="EL101" s="32">
        <f t="shared" ca="1" si="225"/>
        <v>-1127.74</v>
      </c>
      <c r="EM101" s="32">
        <f t="shared" ca="1" si="226"/>
        <v>-3.71</v>
      </c>
      <c r="EN101" s="32">
        <f t="shared" ca="1" si="227"/>
        <v>-154.04</v>
      </c>
      <c r="EO101" s="32">
        <f t="shared" ca="1" si="228"/>
        <v>-6547.6799999999994</v>
      </c>
      <c r="EP101" s="32">
        <f t="shared" ca="1" si="229"/>
        <v>-3440.02</v>
      </c>
      <c r="EQ101" s="32">
        <f t="shared" ca="1" si="230"/>
        <v>-3068.1400000000003</v>
      </c>
      <c r="ER101" s="32">
        <f t="shared" ca="1" si="231"/>
        <v>-1394.1399999999999</v>
      </c>
    </row>
    <row r="102" spans="1:148" x14ac:dyDescent="0.25">
      <c r="A102" t="s">
        <v>468</v>
      </c>
      <c r="B102" s="1" t="s">
        <v>279</v>
      </c>
      <c r="C102" t="s">
        <v>279</v>
      </c>
      <c r="D102" t="s">
        <v>489</v>
      </c>
      <c r="E102" s="51">
        <v>0</v>
      </c>
      <c r="F102" s="51">
        <v>0</v>
      </c>
      <c r="G102" s="51">
        <v>0</v>
      </c>
      <c r="H102" s="51">
        <v>0</v>
      </c>
      <c r="I102" s="51">
        <v>0</v>
      </c>
      <c r="J102" s="51">
        <v>0</v>
      </c>
      <c r="K102" s="51">
        <v>0</v>
      </c>
      <c r="L102" s="51">
        <v>0</v>
      </c>
      <c r="M102" s="51">
        <v>0</v>
      </c>
      <c r="N102" s="51">
        <v>0</v>
      </c>
      <c r="O102" s="51">
        <v>0</v>
      </c>
      <c r="P102" s="51">
        <v>0</v>
      </c>
      <c r="Q102" s="32">
        <v>0</v>
      </c>
      <c r="R102" s="32">
        <v>0</v>
      </c>
      <c r="S102" s="32">
        <v>0</v>
      </c>
      <c r="T102" s="32">
        <v>0</v>
      </c>
      <c r="U102" s="32">
        <v>0</v>
      </c>
      <c r="V102" s="32">
        <v>0</v>
      </c>
      <c r="W102" s="32">
        <v>0</v>
      </c>
      <c r="X102" s="32">
        <v>0</v>
      </c>
      <c r="Y102" s="32">
        <v>0</v>
      </c>
      <c r="Z102" s="32">
        <v>0</v>
      </c>
      <c r="AA102" s="32">
        <v>0</v>
      </c>
      <c r="AB102" s="32">
        <v>0</v>
      </c>
      <c r="AC102" s="2">
        <v>5.5</v>
      </c>
      <c r="AD102" s="2">
        <v>5.5</v>
      </c>
      <c r="AE102" s="2">
        <v>5.5</v>
      </c>
      <c r="AF102" s="2">
        <v>5.5</v>
      </c>
      <c r="AG102" s="2">
        <v>5.5</v>
      </c>
      <c r="AH102" s="2">
        <v>5.5</v>
      </c>
      <c r="AI102" s="2">
        <v>5.5</v>
      </c>
      <c r="AJ102" s="2">
        <v>5.5</v>
      </c>
      <c r="AK102" s="2">
        <v>5.5</v>
      </c>
      <c r="AL102" s="2">
        <v>5.5</v>
      </c>
      <c r="AM102" s="2">
        <v>5.5</v>
      </c>
      <c r="AN102" s="2">
        <v>5.5</v>
      </c>
      <c r="AO102" s="33">
        <v>0</v>
      </c>
      <c r="AP102" s="33">
        <v>0</v>
      </c>
      <c r="AQ102" s="33">
        <v>0</v>
      </c>
      <c r="AR102" s="33">
        <v>0</v>
      </c>
      <c r="AS102" s="33">
        <v>0</v>
      </c>
      <c r="AT102" s="33">
        <v>0</v>
      </c>
      <c r="AU102" s="33">
        <v>0</v>
      </c>
      <c r="AV102" s="33">
        <v>0</v>
      </c>
      <c r="AW102" s="33">
        <v>0</v>
      </c>
      <c r="AX102" s="33">
        <v>0</v>
      </c>
      <c r="AY102" s="33">
        <v>0</v>
      </c>
      <c r="AZ102" s="33">
        <v>0</v>
      </c>
      <c r="BA102" s="31">
        <f t="shared" si="232"/>
        <v>0</v>
      </c>
      <c r="BB102" s="31">
        <f t="shared" si="233"/>
        <v>0</v>
      </c>
      <c r="BC102" s="31">
        <f t="shared" si="234"/>
        <v>0</v>
      </c>
      <c r="BD102" s="31">
        <f t="shared" si="235"/>
        <v>0</v>
      </c>
      <c r="BE102" s="31">
        <f t="shared" si="236"/>
        <v>0</v>
      </c>
      <c r="BF102" s="31">
        <f t="shared" si="237"/>
        <v>0</v>
      </c>
      <c r="BG102" s="31">
        <f t="shared" si="238"/>
        <v>0</v>
      </c>
      <c r="BH102" s="31">
        <f t="shared" si="239"/>
        <v>0</v>
      </c>
      <c r="BI102" s="31">
        <f t="shared" si="240"/>
        <v>0</v>
      </c>
      <c r="BJ102" s="31">
        <f t="shared" si="241"/>
        <v>0</v>
      </c>
      <c r="BK102" s="31">
        <f t="shared" si="242"/>
        <v>0</v>
      </c>
      <c r="BL102" s="31">
        <f t="shared" si="243"/>
        <v>0</v>
      </c>
      <c r="BM102" s="6">
        <v>5.2200000000000003E-2</v>
      </c>
      <c r="BN102" s="6">
        <v>5.2200000000000003E-2</v>
      </c>
      <c r="BO102" s="6">
        <v>5.2200000000000003E-2</v>
      </c>
      <c r="BP102" s="6">
        <v>5.2200000000000003E-2</v>
      </c>
      <c r="BQ102" s="6">
        <v>5.2200000000000003E-2</v>
      </c>
      <c r="BR102" s="6">
        <v>5.2200000000000003E-2</v>
      </c>
      <c r="BS102" s="6">
        <v>5.2200000000000003E-2</v>
      </c>
      <c r="BT102" s="6">
        <v>5.2200000000000003E-2</v>
      </c>
      <c r="BU102" s="6">
        <v>5.2200000000000003E-2</v>
      </c>
      <c r="BV102" s="6">
        <v>5.2200000000000003E-2</v>
      </c>
      <c r="BW102" s="6">
        <v>5.2200000000000003E-2</v>
      </c>
      <c r="BX102" s="6">
        <v>5.2200000000000003E-2</v>
      </c>
      <c r="BY102" s="31">
        <v>0</v>
      </c>
      <c r="BZ102" s="31">
        <v>0</v>
      </c>
      <c r="CA102" s="31">
        <v>0</v>
      </c>
      <c r="CB102" s="31">
        <v>0</v>
      </c>
      <c r="CC102" s="31">
        <v>0</v>
      </c>
      <c r="CD102" s="31">
        <v>0</v>
      </c>
      <c r="CE102" s="31">
        <v>0</v>
      </c>
      <c r="CF102" s="31">
        <v>0</v>
      </c>
      <c r="CG102" s="31">
        <v>0</v>
      </c>
      <c r="CH102" s="31">
        <v>0</v>
      </c>
      <c r="CI102" s="31">
        <v>0</v>
      </c>
      <c r="CJ102" s="31">
        <v>0</v>
      </c>
      <c r="CK102" s="32">
        <f t="shared" si="244"/>
        <v>0</v>
      </c>
      <c r="CL102" s="32">
        <f t="shared" si="245"/>
        <v>0</v>
      </c>
      <c r="CM102" s="32">
        <f t="shared" si="246"/>
        <v>0</v>
      </c>
      <c r="CN102" s="32">
        <f t="shared" si="247"/>
        <v>0</v>
      </c>
      <c r="CO102" s="32">
        <f t="shared" si="248"/>
        <v>0</v>
      </c>
      <c r="CP102" s="32">
        <f t="shared" si="249"/>
        <v>0</v>
      </c>
      <c r="CQ102" s="32">
        <f t="shared" si="250"/>
        <v>0</v>
      </c>
      <c r="CR102" s="32">
        <f t="shared" si="251"/>
        <v>0</v>
      </c>
      <c r="CS102" s="32">
        <f t="shared" si="252"/>
        <v>0</v>
      </c>
      <c r="CT102" s="32">
        <f t="shared" si="253"/>
        <v>0</v>
      </c>
      <c r="CU102" s="32">
        <f t="shared" si="254"/>
        <v>0</v>
      </c>
      <c r="CV102" s="32">
        <f t="shared" si="255"/>
        <v>0</v>
      </c>
      <c r="CW102" s="31">
        <f t="shared" si="256"/>
        <v>0</v>
      </c>
      <c r="CX102" s="31">
        <f t="shared" si="257"/>
        <v>0</v>
      </c>
      <c r="CY102" s="31">
        <f t="shared" si="258"/>
        <v>0</v>
      </c>
      <c r="CZ102" s="31">
        <f t="shared" si="259"/>
        <v>0</v>
      </c>
      <c r="DA102" s="31">
        <f t="shared" si="260"/>
        <v>0</v>
      </c>
      <c r="DB102" s="31">
        <f t="shared" si="261"/>
        <v>0</v>
      </c>
      <c r="DC102" s="31">
        <f t="shared" si="262"/>
        <v>0</v>
      </c>
      <c r="DD102" s="31">
        <f t="shared" si="263"/>
        <v>0</v>
      </c>
      <c r="DE102" s="31">
        <f t="shared" si="264"/>
        <v>0</v>
      </c>
      <c r="DF102" s="31">
        <f t="shared" si="265"/>
        <v>0</v>
      </c>
      <c r="DG102" s="31">
        <f t="shared" si="266"/>
        <v>0</v>
      </c>
      <c r="DH102" s="31">
        <f t="shared" si="267"/>
        <v>0</v>
      </c>
      <c r="DI102" s="32">
        <f t="shared" si="196"/>
        <v>0</v>
      </c>
      <c r="DJ102" s="32">
        <f t="shared" si="197"/>
        <v>0</v>
      </c>
      <c r="DK102" s="32">
        <f t="shared" si="198"/>
        <v>0</v>
      </c>
      <c r="DL102" s="32">
        <f t="shared" si="199"/>
        <v>0</v>
      </c>
      <c r="DM102" s="32">
        <f t="shared" si="200"/>
        <v>0</v>
      </c>
      <c r="DN102" s="32">
        <f t="shared" si="201"/>
        <v>0</v>
      </c>
      <c r="DO102" s="32">
        <f t="shared" si="202"/>
        <v>0</v>
      </c>
      <c r="DP102" s="32">
        <f t="shared" si="203"/>
        <v>0</v>
      </c>
      <c r="DQ102" s="32">
        <f t="shared" si="204"/>
        <v>0</v>
      </c>
      <c r="DR102" s="32">
        <f t="shared" si="205"/>
        <v>0</v>
      </c>
      <c r="DS102" s="32">
        <f t="shared" si="206"/>
        <v>0</v>
      </c>
      <c r="DT102" s="32">
        <f t="shared" si="207"/>
        <v>0</v>
      </c>
      <c r="DU102" s="31">
        <f t="shared" ca="1" si="208"/>
        <v>0</v>
      </c>
      <c r="DV102" s="31">
        <f t="shared" ca="1" si="209"/>
        <v>0</v>
      </c>
      <c r="DW102" s="31">
        <f t="shared" ca="1" si="210"/>
        <v>0</v>
      </c>
      <c r="DX102" s="31">
        <f t="shared" ca="1" si="211"/>
        <v>0</v>
      </c>
      <c r="DY102" s="31">
        <f t="shared" ca="1" si="212"/>
        <v>0</v>
      </c>
      <c r="DZ102" s="31">
        <f t="shared" ca="1" si="213"/>
        <v>0</v>
      </c>
      <c r="EA102" s="31">
        <f t="shared" ca="1" si="214"/>
        <v>0</v>
      </c>
      <c r="EB102" s="31">
        <f t="shared" ca="1" si="215"/>
        <v>0</v>
      </c>
      <c r="EC102" s="31">
        <f t="shared" ca="1" si="216"/>
        <v>0</v>
      </c>
      <c r="ED102" s="31">
        <f t="shared" ca="1" si="217"/>
        <v>0</v>
      </c>
      <c r="EE102" s="31">
        <f t="shared" ca="1" si="218"/>
        <v>0</v>
      </c>
      <c r="EF102" s="31">
        <f t="shared" ca="1" si="219"/>
        <v>0</v>
      </c>
      <c r="EG102" s="32">
        <f t="shared" ca="1" si="220"/>
        <v>0</v>
      </c>
      <c r="EH102" s="32">
        <f t="shared" ca="1" si="221"/>
        <v>0</v>
      </c>
      <c r="EI102" s="32">
        <f t="shared" ca="1" si="222"/>
        <v>0</v>
      </c>
      <c r="EJ102" s="32">
        <f t="shared" ca="1" si="223"/>
        <v>0</v>
      </c>
      <c r="EK102" s="32">
        <f t="shared" ca="1" si="224"/>
        <v>0</v>
      </c>
      <c r="EL102" s="32">
        <f t="shared" ca="1" si="225"/>
        <v>0</v>
      </c>
      <c r="EM102" s="32">
        <f t="shared" ca="1" si="226"/>
        <v>0</v>
      </c>
      <c r="EN102" s="32">
        <f t="shared" ca="1" si="227"/>
        <v>0</v>
      </c>
      <c r="EO102" s="32">
        <f t="shared" ca="1" si="228"/>
        <v>0</v>
      </c>
      <c r="EP102" s="32">
        <f t="shared" ca="1" si="229"/>
        <v>0</v>
      </c>
      <c r="EQ102" s="32">
        <f t="shared" ca="1" si="230"/>
        <v>0</v>
      </c>
      <c r="ER102" s="32">
        <f t="shared" ca="1" si="231"/>
        <v>0</v>
      </c>
    </row>
    <row r="103" spans="1:148" x14ac:dyDescent="0.25">
      <c r="A103" t="s">
        <v>468</v>
      </c>
      <c r="B103" s="1" t="s">
        <v>51</v>
      </c>
      <c r="C103" t="s">
        <v>51</v>
      </c>
      <c r="D103" t="s">
        <v>262</v>
      </c>
      <c r="E103" s="51">
        <v>12947.291999999999</v>
      </c>
      <c r="F103" s="51">
        <v>9053.9359999999997</v>
      </c>
      <c r="G103" s="51">
        <v>8400.3799999999992</v>
      </c>
      <c r="H103" s="51">
        <v>13641.951999999999</v>
      </c>
      <c r="I103" s="51">
        <v>8577.7080000000005</v>
      </c>
      <c r="J103" s="51">
        <v>7792.884</v>
      </c>
      <c r="K103" s="51">
        <v>8752.0360000000001</v>
      </c>
      <c r="L103" s="51">
        <v>8059.42</v>
      </c>
      <c r="M103" s="51">
        <v>11369.224</v>
      </c>
      <c r="N103" s="51">
        <v>10962.016</v>
      </c>
      <c r="O103" s="51">
        <v>11675.548000000001</v>
      </c>
      <c r="P103" s="51">
        <v>12174.76</v>
      </c>
      <c r="Q103" s="32">
        <v>582544.21</v>
      </c>
      <c r="R103" s="32">
        <v>400566.71</v>
      </c>
      <c r="S103" s="32">
        <v>297552.63</v>
      </c>
      <c r="T103" s="32">
        <v>751029.25</v>
      </c>
      <c r="U103" s="32">
        <v>1185196.5</v>
      </c>
      <c r="V103" s="32">
        <v>604107.31999999995</v>
      </c>
      <c r="W103" s="32">
        <v>455450.96</v>
      </c>
      <c r="X103" s="32">
        <v>325301.21000000002</v>
      </c>
      <c r="Y103" s="32">
        <v>345913.44</v>
      </c>
      <c r="Z103" s="32">
        <v>345293.41</v>
      </c>
      <c r="AA103" s="32">
        <v>622616.56999999995</v>
      </c>
      <c r="AB103" s="32">
        <v>829160.27</v>
      </c>
      <c r="AC103" s="2">
        <v>5.32</v>
      </c>
      <c r="AD103" s="2">
        <v>5.32</v>
      </c>
      <c r="AE103" s="2">
        <v>5.32</v>
      </c>
      <c r="AF103" s="2">
        <v>5.32</v>
      </c>
      <c r="AG103" s="2">
        <v>5.32</v>
      </c>
      <c r="AH103" s="2">
        <v>5.32</v>
      </c>
      <c r="AI103" s="2">
        <v>5.32</v>
      </c>
      <c r="AJ103" s="2">
        <v>5.32</v>
      </c>
      <c r="AK103" s="2">
        <v>5.32</v>
      </c>
      <c r="AL103" s="2">
        <v>5.32</v>
      </c>
      <c r="AM103" s="2">
        <v>5.32</v>
      </c>
      <c r="AN103" s="2">
        <v>5.32</v>
      </c>
      <c r="AO103" s="33">
        <v>30991.35</v>
      </c>
      <c r="AP103" s="33">
        <v>21310.15</v>
      </c>
      <c r="AQ103" s="33">
        <v>15829.8</v>
      </c>
      <c r="AR103" s="33">
        <v>39954.76</v>
      </c>
      <c r="AS103" s="33">
        <v>63052.45</v>
      </c>
      <c r="AT103" s="33">
        <v>32138.51</v>
      </c>
      <c r="AU103" s="33">
        <v>24229.99</v>
      </c>
      <c r="AV103" s="33">
        <v>17306.02</v>
      </c>
      <c r="AW103" s="33">
        <v>18402.59</v>
      </c>
      <c r="AX103" s="33">
        <v>18369.61</v>
      </c>
      <c r="AY103" s="33">
        <v>33123.199999999997</v>
      </c>
      <c r="AZ103" s="33">
        <v>44111.33</v>
      </c>
      <c r="BA103" s="31">
        <f t="shared" si="232"/>
        <v>-873.82</v>
      </c>
      <c r="BB103" s="31">
        <f t="shared" si="233"/>
        <v>-600.85</v>
      </c>
      <c r="BC103" s="31">
        <f t="shared" si="234"/>
        <v>-446.33</v>
      </c>
      <c r="BD103" s="31">
        <f t="shared" si="235"/>
        <v>-600.82000000000005</v>
      </c>
      <c r="BE103" s="31">
        <f t="shared" si="236"/>
        <v>-948.16</v>
      </c>
      <c r="BF103" s="31">
        <f t="shared" si="237"/>
        <v>-483.29</v>
      </c>
      <c r="BG103" s="31">
        <f t="shared" si="238"/>
        <v>1730.71</v>
      </c>
      <c r="BH103" s="31">
        <f t="shared" si="239"/>
        <v>1236.1400000000001</v>
      </c>
      <c r="BI103" s="31">
        <f t="shared" si="240"/>
        <v>1314.47</v>
      </c>
      <c r="BJ103" s="31">
        <f t="shared" si="241"/>
        <v>1657.41</v>
      </c>
      <c r="BK103" s="31">
        <f t="shared" si="242"/>
        <v>2988.56</v>
      </c>
      <c r="BL103" s="31">
        <f t="shared" si="243"/>
        <v>3979.97</v>
      </c>
      <c r="BM103" s="6">
        <v>-3.6600000000000001E-2</v>
      </c>
      <c r="BN103" s="6">
        <v>-3.6600000000000001E-2</v>
      </c>
      <c r="BO103" s="6">
        <v>-3.6600000000000001E-2</v>
      </c>
      <c r="BP103" s="6">
        <v>-3.6600000000000001E-2</v>
      </c>
      <c r="BQ103" s="6">
        <v>-3.6600000000000001E-2</v>
      </c>
      <c r="BR103" s="6">
        <v>-3.6600000000000001E-2</v>
      </c>
      <c r="BS103" s="6">
        <v>-3.6600000000000001E-2</v>
      </c>
      <c r="BT103" s="6">
        <v>-3.6600000000000001E-2</v>
      </c>
      <c r="BU103" s="6">
        <v>-3.6600000000000001E-2</v>
      </c>
      <c r="BV103" s="6">
        <v>-3.6600000000000001E-2</v>
      </c>
      <c r="BW103" s="6">
        <v>-3.6600000000000001E-2</v>
      </c>
      <c r="BX103" s="6">
        <v>-3.6600000000000001E-2</v>
      </c>
      <c r="BY103" s="31">
        <v>-21321.119999999999</v>
      </c>
      <c r="BZ103" s="31">
        <v>-14660.74</v>
      </c>
      <c r="CA103" s="31">
        <v>-10890.43</v>
      </c>
      <c r="CB103" s="31">
        <v>-27487.67</v>
      </c>
      <c r="CC103" s="31">
        <v>-43378.19</v>
      </c>
      <c r="CD103" s="31">
        <v>-22110.33</v>
      </c>
      <c r="CE103" s="31">
        <v>-16669.509999999998</v>
      </c>
      <c r="CF103" s="31">
        <v>-11906.02</v>
      </c>
      <c r="CG103" s="31">
        <v>-12660.43</v>
      </c>
      <c r="CH103" s="31">
        <v>-12637.74</v>
      </c>
      <c r="CI103" s="31">
        <v>-22787.77</v>
      </c>
      <c r="CJ103" s="31">
        <v>-30347.27</v>
      </c>
      <c r="CK103" s="32">
        <f t="shared" si="244"/>
        <v>1165.0899999999999</v>
      </c>
      <c r="CL103" s="32">
        <f t="shared" si="245"/>
        <v>801.13</v>
      </c>
      <c r="CM103" s="32">
        <f t="shared" si="246"/>
        <v>595.11</v>
      </c>
      <c r="CN103" s="32">
        <f t="shared" si="247"/>
        <v>1502.06</v>
      </c>
      <c r="CO103" s="32">
        <f t="shared" si="248"/>
        <v>2370.39</v>
      </c>
      <c r="CP103" s="32">
        <f t="shared" si="249"/>
        <v>1208.21</v>
      </c>
      <c r="CQ103" s="32">
        <f t="shared" si="250"/>
        <v>910.9</v>
      </c>
      <c r="CR103" s="32">
        <f t="shared" si="251"/>
        <v>650.6</v>
      </c>
      <c r="CS103" s="32">
        <f t="shared" si="252"/>
        <v>691.83</v>
      </c>
      <c r="CT103" s="32">
        <f t="shared" si="253"/>
        <v>690.59</v>
      </c>
      <c r="CU103" s="32">
        <f t="shared" si="254"/>
        <v>1245.23</v>
      </c>
      <c r="CV103" s="32">
        <f t="shared" si="255"/>
        <v>1658.32</v>
      </c>
      <c r="CW103" s="31">
        <f t="shared" si="256"/>
        <v>-50273.56</v>
      </c>
      <c r="CX103" s="31">
        <f t="shared" si="257"/>
        <v>-34568.910000000003</v>
      </c>
      <c r="CY103" s="31">
        <f t="shared" si="258"/>
        <v>-25678.789999999997</v>
      </c>
      <c r="CZ103" s="31">
        <f t="shared" si="259"/>
        <v>-65339.549999999996</v>
      </c>
      <c r="DA103" s="31">
        <f t="shared" si="260"/>
        <v>-103112.09</v>
      </c>
      <c r="DB103" s="31">
        <f t="shared" si="261"/>
        <v>-52557.340000000004</v>
      </c>
      <c r="DC103" s="31">
        <f t="shared" si="262"/>
        <v>-41719.31</v>
      </c>
      <c r="DD103" s="31">
        <f t="shared" si="263"/>
        <v>-29797.58</v>
      </c>
      <c r="DE103" s="31">
        <f t="shared" si="264"/>
        <v>-31685.660000000003</v>
      </c>
      <c r="DF103" s="31">
        <f t="shared" si="265"/>
        <v>-31974.170000000002</v>
      </c>
      <c r="DG103" s="31">
        <f t="shared" si="266"/>
        <v>-57654.299999999996</v>
      </c>
      <c r="DH103" s="31">
        <f t="shared" si="267"/>
        <v>-76780.25</v>
      </c>
      <c r="DI103" s="32">
        <f t="shared" si="196"/>
        <v>-2513.6799999999998</v>
      </c>
      <c r="DJ103" s="32">
        <f t="shared" si="197"/>
        <v>-1728.45</v>
      </c>
      <c r="DK103" s="32">
        <f t="shared" si="198"/>
        <v>-1283.94</v>
      </c>
      <c r="DL103" s="32">
        <f t="shared" si="199"/>
        <v>-3266.98</v>
      </c>
      <c r="DM103" s="32">
        <f t="shared" si="200"/>
        <v>-5155.6000000000004</v>
      </c>
      <c r="DN103" s="32">
        <f t="shared" si="201"/>
        <v>-2627.87</v>
      </c>
      <c r="DO103" s="32">
        <f t="shared" si="202"/>
        <v>-2085.9699999999998</v>
      </c>
      <c r="DP103" s="32">
        <f t="shared" si="203"/>
        <v>-1489.88</v>
      </c>
      <c r="DQ103" s="32">
        <f t="shared" si="204"/>
        <v>-1584.28</v>
      </c>
      <c r="DR103" s="32">
        <f t="shared" si="205"/>
        <v>-1598.71</v>
      </c>
      <c r="DS103" s="32">
        <f t="shared" si="206"/>
        <v>-2882.72</v>
      </c>
      <c r="DT103" s="32">
        <f t="shared" si="207"/>
        <v>-3839.01</v>
      </c>
      <c r="DU103" s="31">
        <f t="shared" ca="1" si="208"/>
        <v>-14874.38</v>
      </c>
      <c r="DV103" s="31">
        <f t="shared" ca="1" si="209"/>
        <v>-10169.14</v>
      </c>
      <c r="DW103" s="31">
        <f t="shared" ca="1" si="210"/>
        <v>-7514.54</v>
      </c>
      <c r="DX103" s="31">
        <f t="shared" ca="1" si="211"/>
        <v>-19009.71</v>
      </c>
      <c r="DY103" s="31">
        <f t="shared" ca="1" si="212"/>
        <v>-29829.65</v>
      </c>
      <c r="DZ103" s="31">
        <f t="shared" ca="1" si="213"/>
        <v>-15115.22</v>
      </c>
      <c r="EA103" s="31">
        <f t="shared" ca="1" si="214"/>
        <v>-11921.11</v>
      </c>
      <c r="EB103" s="31">
        <f t="shared" ca="1" si="215"/>
        <v>-8451.26</v>
      </c>
      <c r="EC103" s="31">
        <f t="shared" ca="1" si="216"/>
        <v>-8919.48</v>
      </c>
      <c r="ED103" s="31">
        <f t="shared" ca="1" si="217"/>
        <v>-8928.42</v>
      </c>
      <c r="EE103" s="31">
        <f t="shared" ca="1" si="218"/>
        <v>-15964.65</v>
      </c>
      <c r="EF103" s="31">
        <f t="shared" ca="1" si="219"/>
        <v>-21087.14</v>
      </c>
      <c r="EG103" s="32">
        <f t="shared" ca="1" si="220"/>
        <v>-67661.62</v>
      </c>
      <c r="EH103" s="32">
        <f t="shared" ca="1" si="221"/>
        <v>-46466.5</v>
      </c>
      <c r="EI103" s="32">
        <f t="shared" ca="1" si="222"/>
        <v>-34477.269999999997</v>
      </c>
      <c r="EJ103" s="32">
        <f t="shared" ca="1" si="223"/>
        <v>-87616.239999999991</v>
      </c>
      <c r="EK103" s="32">
        <f t="shared" ca="1" si="224"/>
        <v>-138097.34</v>
      </c>
      <c r="EL103" s="32">
        <f t="shared" ca="1" si="225"/>
        <v>-70300.430000000008</v>
      </c>
      <c r="EM103" s="32">
        <f t="shared" ca="1" si="226"/>
        <v>-55726.39</v>
      </c>
      <c r="EN103" s="32">
        <f t="shared" ca="1" si="227"/>
        <v>-39738.720000000001</v>
      </c>
      <c r="EO103" s="32">
        <f t="shared" ca="1" si="228"/>
        <v>-42189.42</v>
      </c>
      <c r="EP103" s="32">
        <f t="shared" ca="1" si="229"/>
        <v>-42501.3</v>
      </c>
      <c r="EQ103" s="32">
        <f t="shared" ca="1" si="230"/>
        <v>-76501.67</v>
      </c>
      <c r="ER103" s="32">
        <f t="shared" ca="1" si="231"/>
        <v>-101706.4</v>
      </c>
    </row>
    <row r="104" spans="1:148" x14ac:dyDescent="0.25">
      <c r="A104" t="s">
        <v>470</v>
      </c>
      <c r="B104" s="1" t="s">
        <v>109</v>
      </c>
      <c r="C104" t="s">
        <v>293</v>
      </c>
      <c r="D104" t="s">
        <v>294</v>
      </c>
      <c r="N104" s="51">
        <v>1966</v>
      </c>
      <c r="O104" s="51">
        <v>5564</v>
      </c>
      <c r="P104" s="51">
        <v>1160</v>
      </c>
      <c r="Q104" s="32"/>
      <c r="R104" s="32"/>
      <c r="S104" s="32"/>
      <c r="T104" s="32"/>
      <c r="U104" s="32"/>
      <c r="V104" s="32"/>
      <c r="W104" s="32"/>
      <c r="X104" s="32"/>
      <c r="Y104" s="32"/>
      <c r="Z104" s="32">
        <v>84628.03</v>
      </c>
      <c r="AA104" s="32">
        <v>644999.19999999995</v>
      </c>
      <c r="AB104" s="32">
        <v>109036.1</v>
      </c>
      <c r="AL104" s="2">
        <v>1.0900000000000001</v>
      </c>
      <c r="AM104" s="2">
        <v>1.0900000000000001</v>
      </c>
      <c r="AN104" s="2">
        <v>1.0900000000000001</v>
      </c>
      <c r="AO104" s="33"/>
      <c r="AP104" s="33"/>
      <c r="AQ104" s="33"/>
      <c r="AR104" s="33"/>
      <c r="AS104" s="33"/>
      <c r="AT104" s="33"/>
      <c r="AU104" s="33"/>
      <c r="AV104" s="33"/>
      <c r="AW104" s="33"/>
      <c r="AX104" s="33">
        <v>922.45</v>
      </c>
      <c r="AY104" s="33">
        <v>7030.49</v>
      </c>
      <c r="AZ104" s="33">
        <v>1188.49</v>
      </c>
      <c r="BA104" s="31">
        <f t="shared" si="232"/>
        <v>0</v>
      </c>
      <c r="BB104" s="31">
        <f t="shared" si="233"/>
        <v>0</v>
      </c>
      <c r="BC104" s="31">
        <f t="shared" si="234"/>
        <v>0</v>
      </c>
      <c r="BD104" s="31">
        <f t="shared" si="235"/>
        <v>0</v>
      </c>
      <c r="BE104" s="31">
        <f t="shared" si="236"/>
        <v>0</v>
      </c>
      <c r="BF104" s="31">
        <f t="shared" si="237"/>
        <v>0</v>
      </c>
      <c r="BG104" s="31">
        <f t="shared" si="238"/>
        <v>0</v>
      </c>
      <c r="BH104" s="31">
        <f t="shared" si="239"/>
        <v>0</v>
      </c>
      <c r="BI104" s="31">
        <f t="shared" si="240"/>
        <v>0</v>
      </c>
      <c r="BJ104" s="31">
        <f t="shared" si="241"/>
        <v>406.21</v>
      </c>
      <c r="BK104" s="31">
        <f t="shared" si="242"/>
        <v>3096</v>
      </c>
      <c r="BL104" s="31">
        <f t="shared" si="243"/>
        <v>523.37</v>
      </c>
      <c r="BM104" s="6">
        <v>-1.4200000000000001E-2</v>
      </c>
      <c r="BN104" s="6">
        <v>-1.4200000000000001E-2</v>
      </c>
      <c r="BO104" s="6">
        <v>-1.4200000000000001E-2</v>
      </c>
      <c r="BP104" s="6">
        <v>-1.4200000000000001E-2</v>
      </c>
      <c r="BQ104" s="6">
        <v>-1.4200000000000001E-2</v>
      </c>
      <c r="BR104" s="6">
        <v>-1.4200000000000001E-2</v>
      </c>
      <c r="BS104" s="6">
        <v>-1.4200000000000001E-2</v>
      </c>
      <c r="BT104" s="6">
        <v>-1.4200000000000001E-2</v>
      </c>
      <c r="BU104" s="6">
        <v>-1.4200000000000001E-2</v>
      </c>
      <c r="BV104" s="6">
        <v>-1.4200000000000001E-2</v>
      </c>
      <c r="BW104" s="6">
        <v>-1.4200000000000001E-2</v>
      </c>
      <c r="BX104" s="6">
        <v>-1.4200000000000001E-2</v>
      </c>
      <c r="BY104" s="31">
        <v>0</v>
      </c>
      <c r="BZ104" s="31">
        <v>0</v>
      </c>
      <c r="CA104" s="31">
        <v>0</v>
      </c>
      <c r="CB104" s="31">
        <v>0</v>
      </c>
      <c r="CC104" s="31">
        <v>0</v>
      </c>
      <c r="CD104" s="31">
        <v>0</v>
      </c>
      <c r="CE104" s="31">
        <v>0</v>
      </c>
      <c r="CF104" s="31">
        <v>0</v>
      </c>
      <c r="CG104" s="31">
        <v>0</v>
      </c>
      <c r="CH104" s="31">
        <v>-1201.72</v>
      </c>
      <c r="CI104" s="31">
        <v>-9158.99</v>
      </c>
      <c r="CJ104" s="31">
        <v>-1548.31</v>
      </c>
      <c r="CK104" s="32">
        <f t="shared" ref="CK104:CK135" si="268">ROUND(Q104*$CV$3,2)</f>
        <v>0</v>
      </c>
      <c r="CL104" s="32">
        <f t="shared" ref="CL104:CL135" si="269">ROUND(R104*$CV$3,2)</f>
        <v>0</v>
      </c>
      <c r="CM104" s="32">
        <f t="shared" ref="CM104:CM135" si="270">ROUND(S104*$CV$3,2)</f>
        <v>0</v>
      </c>
      <c r="CN104" s="32">
        <f t="shared" ref="CN104:CN135" si="271">ROUND(T104*$CV$3,2)</f>
        <v>0</v>
      </c>
      <c r="CO104" s="32">
        <f t="shared" ref="CO104:CO135" si="272">ROUND(U104*$CV$3,2)</f>
        <v>0</v>
      </c>
      <c r="CP104" s="32">
        <f t="shared" ref="CP104:CP135" si="273">ROUND(V104*$CV$3,2)</f>
        <v>0</v>
      </c>
      <c r="CQ104" s="32">
        <f t="shared" ref="CQ104:CQ135" si="274">ROUND(W104*$CV$3,2)</f>
        <v>0</v>
      </c>
      <c r="CR104" s="32">
        <f t="shared" ref="CR104:CR135" si="275">ROUND(X104*$CV$3,2)</f>
        <v>0</v>
      </c>
      <c r="CS104" s="32">
        <f t="shared" ref="CS104:CS135" si="276">ROUND(Y104*$CV$3,2)</f>
        <v>0</v>
      </c>
      <c r="CT104" s="32">
        <f t="shared" ref="CT104:CT135" si="277">ROUND(Z104*$CV$3,2)</f>
        <v>169.26</v>
      </c>
      <c r="CU104" s="32">
        <f t="shared" ref="CU104:CU135" si="278">ROUND(AA104*$CV$3,2)</f>
        <v>1290</v>
      </c>
      <c r="CV104" s="32">
        <f t="shared" ref="CV104:CV135" si="279">ROUND(AB104*$CV$3,2)</f>
        <v>218.07</v>
      </c>
      <c r="CW104" s="31">
        <f t="shared" si="256"/>
        <v>0</v>
      </c>
      <c r="CX104" s="31">
        <f t="shared" si="257"/>
        <v>0</v>
      </c>
      <c r="CY104" s="31">
        <f t="shared" si="258"/>
        <v>0</v>
      </c>
      <c r="CZ104" s="31">
        <f t="shared" si="259"/>
        <v>0</v>
      </c>
      <c r="DA104" s="31">
        <f t="shared" si="260"/>
        <v>0</v>
      </c>
      <c r="DB104" s="31">
        <f t="shared" si="261"/>
        <v>0</v>
      </c>
      <c r="DC104" s="31">
        <f t="shared" si="262"/>
        <v>0</v>
      </c>
      <c r="DD104" s="31">
        <f t="shared" si="263"/>
        <v>0</v>
      </c>
      <c r="DE104" s="31">
        <f t="shared" si="264"/>
        <v>0</v>
      </c>
      <c r="DF104" s="31">
        <f t="shared" si="265"/>
        <v>-2361.12</v>
      </c>
      <c r="DG104" s="31">
        <f t="shared" si="266"/>
        <v>-17995.48</v>
      </c>
      <c r="DH104" s="31">
        <f t="shared" si="267"/>
        <v>-3042.1</v>
      </c>
      <c r="DI104" s="32">
        <f t="shared" si="196"/>
        <v>0</v>
      </c>
      <c r="DJ104" s="32">
        <f t="shared" si="197"/>
        <v>0</v>
      </c>
      <c r="DK104" s="32">
        <f t="shared" si="198"/>
        <v>0</v>
      </c>
      <c r="DL104" s="32">
        <f t="shared" si="199"/>
        <v>0</v>
      </c>
      <c r="DM104" s="32">
        <f t="shared" si="200"/>
        <v>0</v>
      </c>
      <c r="DN104" s="32">
        <f t="shared" si="201"/>
        <v>0</v>
      </c>
      <c r="DO104" s="32">
        <f t="shared" si="202"/>
        <v>0</v>
      </c>
      <c r="DP104" s="32">
        <f t="shared" si="203"/>
        <v>0</v>
      </c>
      <c r="DQ104" s="32">
        <f t="shared" si="204"/>
        <v>0</v>
      </c>
      <c r="DR104" s="32">
        <f t="shared" si="205"/>
        <v>-118.06</v>
      </c>
      <c r="DS104" s="32">
        <f t="shared" si="206"/>
        <v>-899.77</v>
      </c>
      <c r="DT104" s="32">
        <f t="shared" si="207"/>
        <v>-152.11000000000001</v>
      </c>
      <c r="DU104" s="31">
        <f t="shared" ca="1" si="208"/>
        <v>0</v>
      </c>
      <c r="DV104" s="31">
        <f t="shared" ca="1" si="209"/>
        <v>0</v>
      </c>
      <c r="DW104" s="31">
        <f t="shared" ca="1" si="210"/>
        <v>0</v>
      </c>
      <c r="DX104" s="31">
        <f t="shared" ca="1" si="211"/>
        <v>0</v>
      </c>
      <c r="DY104" s="31">
        <f t="shared" ca="1" si="212"/>
        <v>0</v>
      </c>
      <c r="DZ104" s="31">
        <f t="shared" ca="1" si="213"/>
        <v>0</v>
      </c>
      <c r="EA104" s="31">
        <f t="shared" ca="1" si="214"/>
        <v>0</v>
      </c>
      <c r="EB104" s="31">
        <f t="shared" ca="1" si="215"/>
        <v>0</v>
      </c>
      <c r="EC104" s="31">
        <f t="shared" ca="1" si="216"/>
        <v>0</v>
      </c>
      <c r="ED104" s="31">
        <f t="shared" ca="1" si="217"/>
        <v>-659.32</v>
      </c>
      <c r="EE104" s="31">
        <f t="shared" ca="1" si="218"/>
        <v>-4983</v>
      </c>
      <c r="EF104" s="31">
        <f t="shared" ca="1" si="219"/>
        <v>-835.49</v>
      </c>
      <c r="EG104" s="32">
        <f t="shared" ca="1" si="220"/>
        <v>0</v>
      </c>
      <c r="EH104" s="32">
        <f t="shared" ca="1" si="221"/>
        <v>0</v>
      </c>
      <c r="EI104" s="32">
        <f t="shared" ca="1" si="222"/>
        <v>0</v>
      </c>
      <c r="EJ104" s="32">
        <f t="shared" ca="1" si="223"/>
        <v>0</v>
      </c>
      <c r="EK104" s="32">
        <f t="shared" ca="1" si="224"/>
        <v>0</v>
      </c>
      <c r="EL104" s="32">
        <f t="shared" ca="1" si="225"/>
        <v>0</v>
      </c>
      <c r="EM104" s="32">
        <f t="shared" ca="1" si="226"/>
        <v>0</v>
      </c>
      <c r="EN104" s="32">
        <f t="shared" ca="1" si="227"/>
        <v>0</v>
      </c>
      <c r="EO104" s="32">
        <f t="shared" ca="1" si="228"/>
        <v>0</v>
      </c>
      <c r="EP104" s="32">
        <f t="shared" ca="1" si="229"/>
        <v>-3138.5</v>
      </c>
      <c r="EQ104" s="32">
        <f t="shared" ca="1" si="230"/>
        <v>-23878.25</v>
      </c>
      <c r="ER104" s="32">
        <f t="shared" ca="1" si="231"/>
        <v>-4029.7</v>
      </c>
    </row>
    <row r="105" spans="1:148" x14ac:dyDescent="0.25">
      <c r="A105" t="s">
        <v>470</v>
      </c>
      <c r="B105" s="1" t="s">
        <v>110</v>
      </c>
      <c r="C105" t="s">
        <v>299</v>
      </c>
      <c r="D105" t="s">
        <v>300</v>
      </c>
      <c r="M105" s="51">
        <v>260</v>
      </c>
      <c r="P105" s="51">
        <v>40</v>
      </c>
      <c r="Q105" s="32"/>
      <c r="R105" s="32"/>
      <c r="S105" s="32"/>
      <c r="T105" s="32"/>
      <c r="U105" s="32"/>
      <c r="V105" s="32"/>
      <c r="W105" s="32"/>
      <c r="X105" s="32"/>
      <c r="Y105" s="32">
        <v>11149.23</v>
      </c>
      <c r="Z105" s="32"/>
      <c r="AA105" s="32"/>
      <c r="AB105" s="32">
        <v>5805.43</v>
      </c>
      <c r="AK105" s="2">
        <v>4.28</v>
      </c>
      <c r="AN105" s="2">
        <v>4.28</v>
      </c>
      <c r="AO105" s="33"/>
      <c r="AP105" s="33"/>
      <c r="AQ105" s="33"/>
      <c r="AR105" s="33"/>
      <c r="AS105" s="33"/>
      <c r="AT105" s="33"/>
      <c r="AU105" s="33"/>
      <c r="AV105" s="33"/>
      <c r="AW105" s="33">
        <v>477.19</v>
      </c>
      <c r="AX105" s="33"/>
      <c r="AY105" s="33"/>
      <c r="AZ105" s="33">
        <v>248.47</v>
      </c>
      <c r="BA105" s="31">
        <f t="shared" si="232"/>
        <v>0</v>
      </c>
      <c r="BB105" s="31">
        <f t="shared" si="233"/>
        <v>0</v>
      </c>
      <c r="BC105" s="31">
        <f t="shared" si="234"/>
        <v>0</v>
      </c>
      <c r="BD105" s="31">
        <f t="shared" si="235"/>
        <v>0</v>
      </c>
      <c r="BE105" s="31">
        <f t="shared" si="236"/>
        <v>0</v>
      </c>
      <c r="BF105" s="31">
        <f t="shared" si="237"/>
        <v>0</v>
      </c>
      <c r="BG105" s="31">
        <f t="shared" si="238"/>
        <v>0</v>
      </c>
      <c r="BH105" s="31">
        <f t="shared" si="239"/>
        <v>0</v>
      </c>
      <c r="BI105" s="31">
        <f t="shared" si="240"/>
        <v>42.37</v>
      </c>
      <c r="BJ105" s="31">
        <f t="shared" si="241"/>
        <v>0</v>
      </c>
      <c r="BK105" s="31">
        <f t="shared" si="242"/>
        <v>0</v>
      </c>
      <c r="BL105" s="31">
        <f t="shared" si="243"/>
        <v>27.87</v>
      </c>
      <c r="BM105" s="6">
        <v>4.3E-3</v>
      </c>
      <c r="BN105" s="6">
        <v>4.3E-3</v>
      </c>
      <c r="BO105" s="6">
        <v>4.3E-3</v>
      </c>
      <c r="BP105" s="6">
        <v>4.3E-3</v>
      </c>
      <c r="BQ105" s="6">
        <v>4.3E-3</v>
      </c>
      <c r="BR105" s="6">
        <v>4.3E-3</v>
      </c>
      <c r="BS105" s="6">
        <v>4.3E-3</v>
      </c>
      <c r="BT105" s="6">
        <v>4.3E-3</v>
      </c>
      <c r="BU105" s="6">
        <v>4.3E-3</v>
      </c>
      <c r="BV105" s="6">
        <v>4.3E-3</v>
      </c>
      <c r="BW105" s="6">
        <v>4.3E-3</v>
      </c>
      <c r="BX105" s="6">
        <v>4.3E-3</v>
      </c>
      <c r="BY105" s="31">
        <v>0</v>
      </c>
      <c r="BZ105" s="31">
        <v>0</v>
      </c>
      <c r="CA105" s="31">
        <v>0</v>
      </c>
      <c r="CB105" s="31">
        <v>0</v>
      </c>
      <c r="CC105" s="31">
        <v>0</v>
      </c>
      <c r="CD105" s="31">
        <v>0</v>
      </c>
      <c r="CE105" s="31">
        <v>0</v>
      </c>
      <c r="CF105" s="31">
        <v>0</v>
      </c>
      <c r="CG105" s="31">
        <v>47.94</v>
      </c>
      <c r="CH105" s="31">
        <v>0</v>
      </c>
      <c r="CI105" s="31">
        <v>0</v>
      </c>
      <c r="CJ105" s="31">
        <v>24.96</v>
      </c>
      <c r="CK105" s="32">
        <f t="shared" si="268"/>
        <v>0</v>
      </c>
      <c r="CL105" s="32">
        <f t="shared" si="269"/>
        <v>0</v>
      </c>
      <c r="CM105" s="32">
        <f t="shared" si="270"/>
        <v>0</v>
      </c>
      <c r="CN105" s="32">
        <f t="shared" si="271"/>
        <v>0</v>
      </c>
      <c r="CO105" s="32">
        <f t="shared" si="272"/>
        <v>0</v>
      </c>
      <c r="CP105" s="32">
        <f t="shared" si="273"/>
        <v>0</v>
      </c>
      <c r="CQ105" s="32">
        <f t="shared" si="274"/>
        <v>0</v>
      </c>
      <c r="CR105" s="32">
        <f t="shared" si="275"/>
        <v>0</v>
      </c>
      <c r="CS105" s="32">
        <f t="shared" si="276"/>
        <v>22.3</v>
      </c>
      <c r="CT105" s="32">
        <f t="shared" si="277"/>
        <v>0</v>
      </c>
      <c r="CU105" s="32">
        <f t="shared" si="278"/>
        <v>0</v>
      </c>
      <c r="CV105" s="32">
        <f t="shared" si="279"/>
        <v>11.61</v>
      </c>
      <c r="CW105" s="31">
        <f t="shared" si="256"/>
        <v>0</v>
      </c>
      <c r="CX105" s="31">
        <f t="shared" si="257"/>
        <v>0</v>
      </c>
      <c r="CY105" s="31">
        <f t="shared" si="258"/>
        <v>0</v>
      </c>
      <c r="CZ105" s="31">
        <f t="shared" si="259"/>
        <v>0</v>
      </c>
      <c r="DA105" s="31">
        <f t="shared" si="260"/>
        <v>0</v>
      </c>
      <c r="DB105" s="31">
        <f t="shared" si="261"/>
        <v>0</v>
      </c>
      <c r="DC105" s="31">
        <f t="shared" si="262"/>
        <v>0</v>
      </c>
      <c r="DD105" s="31">
        <f t="shared" si="263"/>
        <v>0</v>
      </c>
      <c r="DE105" s="31">
        <f t="shared" si="264"/>
        <v>-449.32</v>
      </c>
      <c r="DF105" s="31">
        <f t="shared" si="265"/>
        <v>0</v>
      </c>
      <c r="DG105" s="31">
        <f t="shared" si="266"/>
        <v>0</v>
      </c>
      <c r="DH105" s="31">
        <f t="shared" si="267"/>
        <v>-239.77</v>
      </c>
      <c r="DI105" s="32">
        <f t="shared" si="196"/>
        <v>0</v>
      </c>
      <c r="DJ105" s="32">
        <f t="shared" si="197"/>
        <v>0</v>
      </c>
      <c r="DK105" s="32">
        <f t="shared" si="198"/>
        <v>0</v>
      </c>
      <c r="DL105" s="32">
        <f t="shared" si="199"/>
        <v>0</v>
      </c>
      <c r="DM105" s="32">
        <f t="shared" si="200"/>
        <v>0</v>
      </c>
      <c r="DN105" s="32">
        <f t="shared" si="201"/>
        <v>0</v>
      </c>
      <c r="DO105" s="32">
        <f t="shared" si="202"/>
        <v>0</v>
      </c>
      <c r="DP105" s="32">
        <f t="shared" si="203"/>
        <v>0</v>
      </c>
      <c r="DQ105" s="32">
        <f t="shared" si="204"/>
        <v>-22.47</v>
      </c>
      <c r="DR105" s="32">
        <f t="shared" si="205"/>
        <v>0</v>
      </c>
      <c r="DS105" s="32">
        <f t="shared" si="206"/>
        <v>0</v>
      </c>
      <c r="DT105" s="32">
        <f t="shared" si="207"/>
        <v>-11.99</v>
      </c>
      <c r="DU105" s="31">
        <f t="shared" ca="1" si="208"/>
        <v>0</v>
      </c>
      <c r="DV105" s="31">
        <f t="shared" ca="1" si="209"/>
        <v>0</v>
      </c>
      <c r="DW105" s="31">
        <f t="shared" ca="1" si="210"/>
        <v>0</v>
      </c>
      <c r="DX105" s="31">
        <f t="shared" ca="1" si="211"/>
        <v>0</v>
      </c>
      <c r="DY105" s="31">
        <f t="shared" ca="1" si="212"/>
        <v>0</v>
      </c>
      <c r="DZ105" s="31">
        <f t="shared" ca="1" si="213"/>
        <v>0</v>
      </c>
      <c r="EA105" s="31">
        <f t="shared" ca="1" si="214"/>
        <v>0</v>
      </c>
      <c r="EB105" s="31">
        <f t="shared" ca="1" si="215"/>
        <v>0</v>
      </c>
      <c r="EC105" s="31">
        <f t="shared" ca="1" si="216"/>
        <v>-126.48</v>
      </c>
      <c r="ED105" s="31">
        <f t="shared" ca="1" si="217"/>
        <v>0</v>
      </c>
      <c r="EE105" s="31">
        <f t="shared" ca="1" si="218"/>
        <v>0</v>
      </c>
      <c r="EF105" s="31">
        <f t="shared" ca="1" si="219"/>
        <v>-65.849999999999994</v>
      </c>
      <c r="EG105" s="32">
        <f t="shared" ca="1" si="220"/>
        <v>0</v>
      </c>
      <c r="EH105" s="32">
        <f t="shared" ca="1" si="221"/>
        <v>0</v>
      </c>
      <c r="EI105" s="32">
        <f t="shared" ca="1" si="222"/>
        <v>0</v>
      </c>
      <c r="EJ105" s="32">
        <f t="shared" ca="1" si="223"/>
        <v>0</v>
      </c>
      <c r="EK105" s="32">
        <f t="shared" ca="1" si="224"/>
        <v>0</v>
      </c>
      <c r="EL105" s="32">
        <f t="shared" ca="1" si="225"/>
        <v>0</v>
      </c>
      <c r="EM105" s="32">
        <f t="shared" ca="1" si="226"/>
        <v>0</v>
      </c>
      <c r="EN105" s="32">
        <f t="shared" ca="1" si="227"/>
        <v>0</v>
      </c>
      <c r="EO105" s="32">
        <f t="shared" ca="1" si="228"/>
        <v>-598.27</v>
      </c>
      <c r="EP105" s="32">
        <f t="shared" ca="1" si="229"/>
        <v>0</v>
      </c>
      <c r="EQ105" s="32">
        <f t="shared" ca="1" si="230"/>
        <v>0</v>
      </c>
      <c r="ER105" s="32">
        <f t="shared" ca="1" si="231"/>
        <v>-317.61</v>
      </c>
    </row>
    <row r="106" spans="1:148" x14ac:dyDescent="0.25">
      <c r="A106" t="s">
        <v>468</v>
      </c>
      <c r="B106" s="1" t="s">
        <v>52</v>
      </c>
      <c r="C106" t="s">
        <v>52</v>
      </c>
      <c r="D106" t="s">
        <v>490</v>
      </c>
      <c r="E106" s="51">
        <v>31368.0164</v>
      </c>
      <c r="F106" s="51">
        <v>26823.895</v>
      </c>
      <c r="G106" s="51">
        <v>27487.9094</v>
      </c>
      <c r="H106" s="51">
        <v>25054.324400000001</v>
      </c>
      <c r="I106" s="51">
        <v>22387.163400000001</v>
      </c>
      <c r="J106" s="51">
        <v>21764.605800000001</v>
      </c>
      <c r="K106" s="51">
        <v>22458.2582</v>
      </c>
      <c r="L106" s="51">
        <v>22489.216400000001</v>
      </c>
      <c r="M106" s="51">
        <v>25215.0514</v>
      </c>
      <c r="N106" s="51">
        <v>23608.030599999998</v>
      </c>
      <c r="O106" s="51">
        <v>27376.413400000001</v>
      </c>
      <c r="P106" s="51">
        <v>32618.411</v>
      </c>
      <c r="Q106" s="32">
        <v>1365197.13</v>
      </c>
      <c r="R106" s="32">
        <v>1183636.74</v>
      </c>
      <c r="S106" s="32">
        <v>981141.57</v>
      </c>
      <c r="T106" s="32">
        <v>1221562.03</v>
      </c>
      <c r="U106" s="32">
        <v>3282469.32</v>
      </c>
      <c r="V106" s="32">
        <v>1331706.6599999999</v>
      </c>
      <c r="W106" s="32">
        <v>928150.87</v>
      </c>
      <c r="X106" s="32">
        <v>897766.39</v>
      </c>
      <c r="Y106" s="32">
        <v>723808.3</v>
      </c>
      <c r="Z106" s="32">
        <v>723870.23</v>
      </c>
      <c r="AA106" s="32">
        <v>1377585.07</v>
      </c>
      <c r="AB106" s="32">
        <v>1920478.54</v>
      </c>
      <c r="AC106" s="2">
        <v>5.76</v>
      </c>
      <c r="AD106" s="2">
        <v>5.76</v>
      </c>
      <c r="AE106" s="2">
        <v>5.76</v>
      </c>
      <c r="AF106" s="2">
        <v>5.76</v>
      </c>
      <c r="AG106" s="2">
        <v>5.76</v>
      </c>
      <c r="AH106" s="2">
        <v>5.76</v>
      </c>
      <c r="AI106" s="2">
        <v>5.76</v>
      </c>
      <c r="AJ106" s="2">
        <v>5.76</v>
      </c>
      <c r="AK106" s="2">
        <v>5.76</v>
      </c>
      <c r="AL106" s="2">
        <v>5.76</v>
      </c>
      <c r="AM106" s="2">
        <v>5.76</v>
      </c>
      <c r="AN106" s="2">
        <v>5.76</v>
      </c>
      <c r="AO106" s="33">
        <v>78635.350000000006</v>
      </c>
      <c r="AP106" s="33">
        <v>68177.48</v>
      </c>
      <c r="AQ106" s="33">
        <v>56513.75</v>
      </c>
      <c r="AR106" s="33">
        <v>70361.97</v>
      </c>
      <c r="AS106" s="33">
        <v>189070.23</v>
      </c>
      <c r="AT106" s="33">
        <v>76706.3</v>
      </c>
      <c r="AU106" s="33">
        <v>53461.49</v>
      </c>
      <c r="AV106" s="33">
        <v>51711.34</v>
      </c>
      <c r="AW106" s="33">
        <v>41691.360000000001</v>
      </c>
      <c r="AX106" s="33">
        <v>41694.93</v>
      </c>
      <c r="AY106" s="33">
        <v>79348.899999999994</v>
      </c>
      <c r="AZ106" s="33">
        <v>110619.56</v>
      </c>
      <c r="BA106" s="31">
        <f t="shared" si="232"/>
        <v>-2047.8</v>
      </c>
      <c r="BB106" s="31">
        <f t="shared" si="233"/>
        <v>-1775.46</v>
      </c>
      <c r="BC106" s="31">
        <f t="shared" si="234"/>
        <v>-1471.71</v>
      </c>
      <c r="BD106" s="31">
        <f t="shared" si="235"/>
        <v>-977.25</v>
      </c>
      <c r="BE106" s="31">
        <f t="shared" si="236"/>
        <v>-2625.98</v>
      </c>
      <c r="BF106" s="31">
        <f t="shared" si="237"/>
        <v>-1065.3699999999999</v>
      </c>
      <c r="BG106" s="31">
        <f t="shared" si="238"/>
        <v>3526.97</v>
      </c>
      <c r="BH106" s="31">
        <f t="shared" si="239"/>
        <v>3411.51</v>
      </c>
      <c r="BI106" s="31">
        <f t="shared" si="240"/>
        <v>2750.47</v>
      </c>
      <c r="BJ106" s="31">
        <f t="shared" si="241"/>
        <v>3474.58</v>
      </c>
      <c r="BK106" s="31">
        <f t="shared" si="242"/>
        <v>6612.41</v>
      </c>
      <c r="BL106" s="31">
        <f t="shared" si="243"/>
        <v>9218.2999999999993</v>
      </c>
      <c r="BM106" s="6">
        <v>-9.5899999999999999E-2</v>
      </c>
      <c r="BN106" s="6">
        <v>-9.5899999999999999E-2</v>
      </c>
      <c r="BO106" s="6">
        <v>-9.5899999999999999E-2</v>
      </c>
      <c r="BP106" s="6">
        <v>-9.5899999999999999E-2</v>
      </c>
      <c r="BQ106" s="6">
        <v>-9.5899999999999999E-2</v>
      </c>
      <c r="BR106" s="6">
        <v>-9.5899999999999999E-2</v>
      </c>
      <c r="BS106" s="6">
        <v>-9.5899999999999999E-2</v>
      </c>
      <c r="BT106" s="6">
        <v>-9.5899999999999999E-2</v>
      </c>
      <c r="BU106" s="6">
        <v>-9.5899999999999999E-2</v>
      </c>
      <c r="BV106" s="6">
        <v>-9.5899999999999999E-2</v>
      </c>
      <c r="BW106" s="6">
        <v>-9.5899999999999999E-2</v>
      </c>
      <c r="BX106" s="6">
        <v>-9.5899999999999999E-2</v>
      </c>
      <c r="BY106" s="31">
        <v>-130922.4</v>
      </c>
      <c r="BZ106" s="31">
        <v>-113510.76</v>
      </c>
      <c r="CA106" s="31">
        <v>-94091.48</v>
      </c>
      <c r="CB106" s="31">
        <v>-117147.8</v>
      </c>
      <c r="CC106" s="31">
        <v>-314788.81</v>
      </c>
      <c r="CD106" s="31">
        <v>-127710.67</v>
      </c>
      <c r="CE106" s="31">
        <v>-89009.67</v>
      </c>
      <c r="CF106" s="31">
        <v>-86095.8</v>
      </c>
      <c r="CG106" s="31">
        <v>-69413.22</v>
      </c>
      <c r="CH106" s="31">
        <v>-69419.16</v>
      </c>
      <c r="CI106" s="31">
        <v>-132110.41</v>
      </c>
      <c r="CJ106" s="31">
        <v>-184173.89</v>
      </c>
      <c r="CK106" s="32">
        <f t="shared" si="268"/>
        <v>2730.39</v>
      </c>
      <c r="CL106" s="32">
        <f t="shared" si="269"/>
        <v>2367.27</v>
      </c>
      <c r="CM106" s="32">
        <f t="shared" si="270"/>
        <v>1962.28</v>
      </c>
      <c r="CN106" s="32">
        <f t="shared" si="271"/>
        <v>2443.12</v>
      </c>
      <c r="CO106" s="32">
        <f t="shared" si="272"/>
        <v>6564.94</v>
      </c>
      <c r="CP106" s="32">
        <f t="shared" si="273"/>
        <v>2663.41</v>
      </c>
      <c r="CQ106" s="32">
        <f t="shared" si="274"/>
        <v>1856.3</v>
      </c>
      <c r="CR106" s="32">
        <f t="shared" si="275"/>
        <v>1795.53</v>
      </c>
      <c r="CS106" s="32">
        <f t="shared" si="276"/>
        <v>1447.62</v>
      </c>
      <c r="CT106" s="32">
        <f t="shared" si="277"/>
        <v>1447.74</v>
      </c>
      <c r="CU106" s="32">
        <f t="shared" si="278"/>
        <v>2755.17</v>
      </c>
      <c r="CV106" s="32">
        <f t="shared" si="279"/>
        <v>3840.96</v>
      </c>
      <c r="CW106" s="31">
        <f t="shared" si="256"/>
        <v>-204779.56</v>
      </c>
      <c r="CX106" s="31">
        <f t="shared" si="257"/>
        <v>-177545.50999999998</v>
      </c>
      <c r="CY106" s="31">
        <f t="shared" si="258"/>
        <v>-147171.24000000002</v>
      </c>
      <c r="CZ106" s="31">
        <f t="shared" si="259"/>
        <v>-184089.40000000002</v>
      </c>
      <c r="DA106" s="31">
        <f t="shared" si="260"/>
        <v>-494668.12</v>
      </c>
      <c r="DB106" s="31">
        <f t="shared" si="261"/>
        <v>-200688.19</v>
      </c>
      <c r="DC106" s="31">
        <f t="shared" si="262"/>
        <v>-144141.82999999999</v>
      </c>
      <c r="DD106" s="31">
        <f t="shared" si="263"/>
        <v>-139423.12</v>
      </c>
      <c r="DE106" s="31">
        <f t="shared" si="264"/>
        <v>-112407.43000000001</v>
      </c>
      <c r="DF106" s="31">
        <f t="shared" si="265"/>
        <v>-113140.93000000001</v>
      </c>
      <c r="DG106" s="31">
        <f t="shared" si="266"/>
        <v>-215316.55000000002</v>
      </c>
      <c r="DH106" s="31">
        <f t="shared" si="267"/>
        <v>-300170.78999999998</v>
      </c>
      <c r="DI106" s="32">
        <f t="shared" si="196"/>
        <v>-10238.98</v>
      </c>
      <c r="DJ106" s="32">
        <f t="shared" si="197"/>
        <v>-8877.2800000000007</v>
      </c>
      <c r="DK106" s="32">
        <f t="shared" si="198"/>
        <v>-7358.56</v>
      </c>
      <c r="DL106" s="32">
        <f t="shared" si="199"/>
        <v>-9204.4699999999993</v>
      </c>
      <c r="DM106" s="32">
        <f t="shared" si="200"/>
        <v>-24733.41</v>
      </c>
      <c r="DN106" s="32">
        <f t="shared" si="201"/>
        <v>-10034.41</v>
      </c>
      <c r="DO106" s="32">
        <f t="shared" si="202"/>
        <v>-7207.09</v>
      </c>
      <c r="DP106" s="32">
        <f t="shared" si="203"/>
        <v>-6971.16</v>
      </c>
      <c r="DQ106" s="32">
        <f t="shared" si="204"/>
        <v>-5620.37</v>
      </c>
      <c r="DR106" s="32">
        <f t="shared" si="205"/>
        <v>-5657.05</v>
      </c>
      <c r="DS106" s="32">
        <f t="shared" si="206"/>
        <v>-10765.83</v>
      </c>
      <c r="DT106" s="32">
        <f t="shared" si="207"/>
        <v>-15008.54</v>
      </c>
      <c r="DU106" s="31">
        <f t="shared" ca="1" si="208"/>
        <v>-60587.89</v>
      </c>
      <c r="DV106" s="31">
        <f t="shared" ca="1" si="209"/>
        <v>-52228.6</v>
      </c>
      <c r="DW106" s="31">
        <f t="shared" ca="1" si="210"/>
        <v>-43067.59</v>
      </c>
      <c r="DX106" s="31">
        <f t="shared" ca="1" si="211"/>
        <v>-53558.47</v>
      </c>
      <c r="DY106" s="31">
        <f t="shared" ca="1" si="212"/>
        <v>-143104.26</v>
      </c>
      <c r="DZ106" s="31">
        <f t="shared" ca="1" si="213"/>
        <v>-57716.89</v>
      </c>
      <c r="EA106" s="31">
        <f t="shared" ca="1" si="214"/>
        <v>-41187.879999999997</v>
      </c>
      <c r="EB106" s="31">
        <f t="shared" ca="1" si="215"/>
        <v>-39543.5</v>
      </c>
      <c r="EC106" s="31">
        <f t="shared" ca="1" si="216"/>
        <v>-31642.57</v>
      </c>
      <c r="ED106" s="31">
        <f t="shared" ca="1" si="217"/>
        <v>-31593.32</v>
      </c>
      <c r="EE106" s="31">
        <f t="shared" ca="1" si="218"/>
        <v>-59621.81</v>
      </c>
      <c r="EF106" s="31">
        <f t="shared" ca="1" si="219"/>
        <v>-82439.740000000005</v>
      </c>
      <c r="EG106" s="32">
        <f t="shared" ca="1" si="220"/>
        <v>-275606.43</v>
      </c>
      <c r="EH106" s="32">
        <f t="shared" ca="1" si="221"/>
        <v>-238651.38999999998</v>
      </c>
      <c r="EI106" s="32">
        <f t="shared" ca="1" si="222"/>
        <v>-197597.39</v>
      </c>
      <c r="EJ106" s="32">
        <f t="shared" ca="1" si="223"/>
        <v>-246852.34000000003</v>
      </c>
      <c r="EK106" s="32">
        <f t="shared" ca="1" si="224"/>
        <v>-662505.79</v>
      </c>
      <c r="EL106" s="32">
        <f t="shared" ca="1" si="225"/>
        <v>-268439.49</v>
      </c>
      <c r="EM106" s="32">
        <f t="shared" ca="1" si="226"/>
        <v>-192536.8</v>
      </c>
      <c r="EN106" s="32">
        <f t="shared" ca="1" si="227"/>
        <v>-185937.78</v>
      </c>
      <c r="EO106" s="32">
        <f t="shared" ca="1" si="228"/>
        <v>-149670.37</v>
      </c>
      <c r="EP106" s="32">
        <f t="shared" ca="1" si="229"/>
        <v>-150391.30000000002</v>
      </c>
      <c r="EQ106" s="32">
        <f t="shared" ca="1" si="230"/>
        <v>-285704.19</v>
      </c>
      <c r="ER106" s="32">
        <f t="shared" ca="1" si="231"/>
        <v>-397619.06999999995</v>
      </c>
    </row>
    <row r="107" spans="1:148" x14ac:dyDescent="0.25">
      <c r="A107" t="s">
        <v>440</v>
      </c>
      <c r="B107" s="1" t="s">
        <v>132</v>
      </c>
      <c r="C107" t="s">
        <v>132</v>
      </c>
      <c r="D107" t="s">
        <v>263</v>
      </c>
      <c r="E107" s="51">
        <v>6885.6696881999997</v>
      </c>
      <c r="F107" s="51">
        <v>5477.6524091000001</v>
      </c>
      <c r="G107" s="51">
        <v>5342.0198232000002</v>
      </c>
      <c r="H107" s="51">
        <v>3637.7280016</v>
      </c>
      <c r="I107" s="51">
        <v>4764.6278867999999</v>
      </c>
      <c r="J107" s="51">
        <v>3767.9609719</v>
      </c>
      <c r="K107" s="51">
        <v>3195.9338315</v>
      </c>
      <c r="L107" s="51">
        <v>2929.5944868000001</v>
      </c>
      <c r="M107" s="51">
        <v>3282.7168434</v>
      </c>
      <c r="N107" s="51">
        <v>4548.3106813000004</v>
      </c>
      <c r="O107" s="51">
        <v>6850.2708398000004</v>
      </c>
      <c r="P107" s="51">
        <v>6849.9286840000004</v>
      </c>
      <c r="Q107" s="32">
        <v>329280.96999999997</v>
      </c>
      <c r="R107" s="32">
        <v>267934.61</v>
      </c>
      <c r="S107" s="32">
        <v>231209.64</v>
      </c>
      <c r="T107" s="32">
        <v>215713.17</v>
      </c>
      <c r="U107" s="32">
        <v>980467.19</v>
      </c>
      <c r="V107" s="32">
        <v>319138.61</v>
      </c>
      <c r="W107" s="32">
        <v>163470.51</v>
      </c>
      <c r="X107" s="32">
        <v>147151.09</v>
      </c>
      <c r="Y107" s="32">
        <v>110108.51</v>
      </c>
      <c r="Z107" s="32">
        <v>163010.4</v>
      </c>
      <c r="AA107" s="32">
        <v>455315</v>
      </c>
      <c r="AB107" s="32">
        <v>514781.22</v>
      </c>
      <c r="AC107" s="2">
        <v>-1.31</v>
      </c>
      <c r="AD107" s="2">
        <v>-1.31</v>
      </c>
      <c r="AE107" s="2">
        <v>-1.31</v>
      </c>
      <c r="AF107" s="2">
        <v>-1.31</v>
      </c>
      <c r="AG107" s="2">
        <v>-1.31</v>
      </c>
      <c r="AH107" s="2">
        <v>-1.31</v>
      </c>
      <c r="AI107" s="2">
        <v>-1.31</v>
      </c>
      <c r="AJ107" s="2">
        <v>-1.31</v>
      </c>
      <c r="AK107" s="2">
        <v>-1.31</v>
      </c>
      <c r="AL107" s="2">
        <v>-1.31</v>
      </c>
      <c r="AM107" s="2">
        <v>-1.31</v>
      </c>
      <c r="AN107" s="2">
        <v>-1.31</v>
      </c>
      <c r="AO107" s="33">
        <v>-4313.58</v>
      </c>
      <c r="AP107" s="33">
        <v>-3509.94</v>
      </c>
      <c r="AQ107" s="33">
        <v>-3028.85</v>
      </c>
      <c r="AR107" s="33">
        <v>-2825.84</v>
      </c>
      <c r="AS107" s="33">
        <v>-12844.12</v>
      </c>
      <c r="AT107" s="33">
        <v>-4180.72</v>
      </c>
      <c r="AU107" s="33">
        <v>-2141.46</v>
      </c>
      <c r="AV107" s="33">
        <v>-1927.68</v>
      </c>
      <c r="AW107" s="33">
        <v>-1442.42</v>
      </c>
      <c r="AX107" s="33">
        <v>-2135.44</v>
      </c>
      <c r="AY107" s="33">
        <v>-5964.63</v>
      </c>
      <c r="AZ107" s="33">
        <v>-6743.63</v>
      </c>
      <c r="BA107" s="31">
        <f t="shared" si="232"/>
        <v>-493.92</v>
      </c>
      <c r="BB107" s="31">
        <f t="shared" si="233"/>
        <v>-401.9</v>
      </c>
      <c r="BC107" s="31">
        <f t="shared" si="234"/>
        <v>-346.81</v>
      </c>
      <c r="BD107" s="31">
        <f t="shared" si="235"/>
        <v>-172.57</v>
      </c>
      <c r="BE107" s="31">
        <f t="shared" si="236"/>
        <v>-784.37</v>
      </c>
      <c r="BF107" s="31">
        <f t="shared" si="237"/>
        <v>-255.31</v>
      </c>
      <c r="BG107" s="31">
        <f t="shared" si="238"/>
        <v>621.19000000000005</v>
      </c>
      <c r="BH107" s="31">
        <f t="shared" si="239"/>
        <v>559.16999999999996</v>
      </c>
      <c r="BI107" s="31">
        <f t="shared" si="240"/>
        <v>418.41</v>
      </c>
      <c r="BJ107" s="31">
        <f t="shared" si="241"/>
        <v>782.45</v>
      </c>
      <c r="BK107" s="31">
        <f t="shared" si="242"/>
        <v>2185.5100000000002</v>
      </c>
      <c r="BL107" s="31">
        <f t="shared" si="243"/>
        <v>2470.9499999999998</v>
      </c>
      <c r="BM107" s="6">
        <v>-5.21E-2</v>
      </c>
      <c r="BN107" s="6">
        <v>-5.21E-2</v>
      </c>
      <c r="BO107" s="6">
        <v>-5.21E-2</v>
      </c>
      <c r="BP107" s="6">
        <v>-5.21E-2</v>
      </c>
      <c r="BQ107" s="6">
        <v>-5.21E-2</v>
      </c>
      <c r="BR107" s="6">
        <v>-5.21E-2</v>
      </c>
      <c r="BS107" s="6">
        <v>-5.21E-2</v>
      </c>
      <c r="BT107" s="6">
        <v>-5.21E-2</v>
      </c>
      <c r="BU107" s="6">
        <v>-5.21E-2</v>
      </c>
      <c r="BV107" s="6">
        <v>-5.21E-2</v>
      </c>
      <c r="BW107" s="6">
        <v>-5.21E-2</v>
      </c>
      <c r="BX107" s="6">
        <v>-5.21E-2</v>
      </c>
      <c r="BY107" s="31">
        <v>-17155.54</v>
      </c>
      <c r="BZ107" s="31">
        <v>-13959.39</v>
      </c>
      <c r="CA107" s="31">
        <v>-12046.02</v>
      </c>
      <c r="CB107" s="31">
        <v>-11238.66</v>
      </c>
      <c r="CC107" s="31">
        <v>-51082.34</v>
      </c>
      <c r="CD107" s="31">
        <v>-16627.12</v>
      </c>
      <c r="CE107" s="31">
        <v>-8516.81</v>
      </c>
      <c r="CF107" s="31">
        <v>-7666.57</v>
      </c>
      <c r="CG107" s="31">
        <v>-5736.65</v>
      </c>
      <c r="CH107" s="31">
        <v>-8492.84</v>
      </c>
      <c r="CI107" s="31">
        <v>-23721.91</v>
      </c>
      <c r="CJ107" s="31">
        <v>-26820.1</v>
      </c>
      <c r="CK107" s="32">
        <f t="shared" si="268"/>
        <v>658.56</v>
      </c>
      <c r="CL107" s="32">
        <f t="shared" si="269"/>
        <v>535.87</v>
      </c>
      <c r="CM107" s="32">
        <f t="shared" si="270"/>
        <v>462.42</v>
      </c>
      <c r="CN107" s="32">
        <f t="shared" si="271"/>
        <v>431.43</v>
      </c>
      <c r="CO107" s="32">
        <f t="shared" si="272"/>
        <v>1960.93</v>
      </c>
      <c r="CP107" s="32">
        <f t="shared" si="273"/>
        <v>638.28</v>
      </c>
      <c r="CQ107" s="32">
        <f t="shared" si="274"/>
        <v>326.94</v>
      </c>
      <c r="CR107" s="32">
        <f t="shared" si="275"/>
        <v>294.3</v>
      </c>
      <c r="CS107" s="32">
        <f t="shared" si="276"/>
        <v>220.22</v>
      </c>
      <c r="CT107" s="32">
        <f t="shared" si="277"/>
        <v>326.02</v>
      </c>
      <c r="CU107" s="32">
        <f t="shared" si="278"/>
        <v>910.63</v>
      </c>
      <c r="CV107" s="32">
        <f t="shared" si="279"/>
        <v>1029.56</v>
      </c>
      <c r="CW107" s="31">
        <f t="shared" si="256"/>
        <v>-11689.48</v>
      </c>
      <c r="CX107" s="31">
        <f t="shared" si="257"/>
        <v>-9511.6799999999985</v>
      </c>
      <c r="CY107" s="31">
        <f t="shared" si="258"/>
        <v>-8207.94</v>
      </c>
      <c r="CZ107" s="31">
        <f t="shared" si="259"/>
        <v>-7808.82</v>
      </c>
      <c r="DA107" s="31">
        <f t="shared" si="260"/>
        <v>-35492.919999999991</v>
      </c>
      <c r="DB107" s="31">
        <f t="shared" si="261"/>
        <v>-11552.81</v>
      </c>
      <c r="DC107" s="31">
        <f t="shared" si="262"/>
        <v>-6669.6</v>
      </c>
      <c r="DD107" s="31">
        <f t="shared" si="263"/>
        <v>-6003.7599999999993</v>
      </c>
      <c r="DE107" s="31">
        <f t="shared" si="264"/>
        <v>-4492.4199999999992</v>
      </c>
      <c r="DF107" s="31">
        <f t="shared" si="265"/>
        <v>-6813.829999999999</v>
      </c>
      <c r="DG107" s="31">
        <f t="shared" si="266"/>
        <v>-19032.159999999996</v>
      </c>
      <c r="DH107" s="31">
        <f t="shared" si="267"/>
        <v>-21517.859999999997</v>
      </c>
      <c r="DI107" s="32">
        <f t="shared" si="196"/>
        <v>-584.47</v>
      </c>
      <c r="DJ107" s="32">
        <f t="shared" si="197"/>
        <v>-475.58</v>
      </c>
      <c r="DK107" s="32">
        <f t="shared" si="198"/>
        <v>-410.4</v>
      </c>
      <c r="DL107" s="32">
        <f t="shared" si="199"/>
        <v>-390.44</v>
      </c>
      <c r="DM107" s="32">
        <f t="shared" si="200"/>
        <v>-1774.65</v>
      </c>
      <c r="DN107" s="32">
        <f t="shared" si="201"/>
        <v>-577.64</v>
      </c>
      <c r="DO107" s="32">
        <f t="shared" si="202"/>
        <v>-333.48</v>
      </c>
      <c r="DP107" s="32">
        <f t="shared" si="203"/>
        <v>-300.19</v>
      </c>
      <c r="DQ107" s="32">
        <f t="shared" si="204"/>
        <v>-224.62</v>
      </c>
      <c r="DR107" s="32">
        <f t="shared" si="205"/>
        <v>-340.69</v>
      </c>
      <c r="DS107" s="32">
        <f t="shared" si="206"/>
        <v>-951.61</v>
      </c>
      <c r="DT107" s="32">
        <f t="shared" si="207"/>
        <v>-1075.8900000000001</v>
      </c>
      <c r="DU107" s="31">
        <f t="shared" ca="1" si="208"/>
        <v>-3458.55</v>
      </c>
      <c r="DV107" s="31">
        <f t="shared" ca="1" si="209"/>
        <v>-2798.05</v>
      </c>
      <c r="DW107" s="31">
        <f t="shared" ca="1" si="210"/>
        <v>-2401.94</v>
      </c>
      <c r="DX107" s="31">
        <f t="shared" ca="1" si="211"/>
        <v>-2271.88</v>
      </c>
      <c r="DY107" s="31">
        <f t="shared" ca="1" si="212"/>
        <v>-10267.870000000001</v>
      </c>
      <c r="DZ107" s="31">
        <f t="shared" ca="1" si="213"/>
        <v>-3322.53</v>
      </c>
      <c r="EA107" s="31">
        <f t="shared" ca="1" si="214"/>
        <v>-1905.81</v>
      </c>
      <c r="EB107" s="31">
        <f t="shared" ca="1" si="215"/>
        <v>-1702.8</v>
      </c>
      <c r="EC107" s="31">
        <f t="shared" ca="1" si="216"/>
        <v>-1264.6099999999999</v>
      </c>
      <c r="ED107" s="31">
        <f t="shared" ca="1" si="217"/>
        <v>-1902.68</v>
      </c>
      <c r="EE107" s="31">
        <f t="shared" ca="1" si="218"/>
        <v>-5270.06</v>
      </c>
      <c r="EF107" s="31">
        <f t="shared" ca="1" si="219"/>
        <v>-5909.73</v>
      </c>
      <c r="EG107" s="32">
        <f t="shared" ca="1" si="220"/>
        <v>-15732.5</v>
      </c>
      <c r="EH107" s="32">
        <f t="shared" ca="1" si="221"/>
        <v>-12785.309999999998</v>
      </c>
      <c r="EI107" s="32">
        <f t="shared" ca="1" si="222"/>
        <v>-11020.28</v>
      </c>
      <c r="EJ107" s="32">
        <f t="shared" ca="1" si="223"/>
        <v>-10471.14</v>
      </c>
      <c r="EK107" s="32">
        <f t="shared" ca="1" si="224"/>
        <v>-47535.439999999995</v>
      </c>
      <c r="EL107" s="32">
        <f t="shared" ca="1" si="225"/>
        <v>-15452.98</v>
      </c>
      <c r="EM107" s="32">
        <f t="shared" ca="1" si="226"/>
        <v>-8908.89</v>
      </c>
      <c r="EN107" s="32">
        <f t="shared" ca="1" si="227"/>
        <v>-8006.7499999999991</v>
      </c>
      <c r="EO107" s="32">
        <f t="shared" ca="1" si="228"/>
        <v>-5981.6499999999987</v>
      </c>
      <c r="EP107" s="32">
        <f t="shared" ca="1" si="229"/>
        <v>-9057.1999999999989</v>
      </c>
      <c r="EQ107" s="32">
        <f t="shared" ca="1" si="230"/>
        <v>-25253.829999999998</v>
      </c>
      <c r="ER107" s="32">
        <f t="shared" ca="1" si="231"/>
        <v>-28503.479999999996</v>
      </c>
    </row>
    <row r="108" spans="1:148" x14ac:dyDescent="0.25">
      <c r="A108" t="s">
        <v>471</v>
      </c>
      <c r="B108" s="1" t="s">
        <v>112</v>
      </c>
      <c r="C108" t="s">
        <v>112</v>
      </c>
      <c r="D108" t="s">
        <v>264</v>
      </c>
      <c r="E108" s="51">
        <v>6236.0079999999998</v>
      </c>
      <c r="F108" s="51">
        <v>5190.2560000000003</v>
      </c>
      <c r="G108" s="51">
        <v>27301.488000000001</v>
      </c>
      <c r="H108" s="51">
        <v>32967.811999999998</v>
      </c>
      <c r="I108" s="51">
        <v>23584.041300000001</v>
      </c>
      <c r="J108" s="51">
        <v>15042.9249</v>
      </c>
      <c r="K108" s="51">
        <v>12891.5689</v>
      </c>
      <c r="L108" s="51">
        <v>24244.896000000001</v>
      </c>
      <c r="M108" s="51">
        <v>27352.898000000001</v>
      </c>
      <c r="N108" s="51">
        <v>39262.26</v>
      </c>
      <c r="O108" s="51">
        <v>26723.823400000001</v>
      </c>
      <c r="P108" s="51">
        <v>32683.6963</v>
      </c>
      <c r="Q108" s="32">
        <v>254948.89</v>
      </c>
      <c r="R108" s="32">
        <v>170251.22</v>
      </c>
      <c r="S108" s="32">
        <v>895497.69</v>
      </c>
      <c r="T108" s="32">
        <v>1607234.51</v>
      </c>
      <c r="U108" s="32">
        <v>2164051.0299999998</v>
      </c>
      <c r="V108" s="32">
        <v>823846.55</v>
      </c>
      <c r="W108" s="32">
        <v>488157.49</v>
      </c>
      <c r="X108" s="32">
        <v>867326.54</v>
      </c>
      <c r="Y108" s="32">
        <v>767148.47</v>
      </c>
      <c r="Z108" s="32">
        <v>1231210.71</v>
      </c>
      <c r="AA108" s="32">
        <v>1337314.8899999999</v>
      </c>
      <c r="AB108" s="32">
        <v>1987765.54</v>
      </c>
      <c r="AC108" s="2">
        <v>6.03</v>
      </c>
      <c r="AD108" s="2">
        <v>6.03</v>
      </c>
      <c r="AE108" s="2">
        <v>6.03</v>
      </c>
      <c r="AF108" s="2">
        <v>6.03</v>
      </c>
      <c r="AG108" s="2">
        <v>6.03</v>
      </c>
      <c r="AH108" s="2">
        <v>6.03</v>
      </c>
      <c r="AI108" s="2">
        <v>6.03</v>
      </c>
      <c r="AJ108" s="2">
        <v>6.03</v>
      </c>
      <c r="AK108" s="2">
        <v>6.03</v>
      </c>
      <c r="AL108" s="2">
        <v>6.03</v>
      </c>
      <c r="AM108" s="2">
        <v>6.03</v>
      </c>
      <c r="AN108" s="2">
        <v>6.03</v>
      </c>
      <c r="AO108" s="33">
        <v>15373.42</v>
      </c>
      <c r="AP108" s="33">
        <v>10266.15</v>
      </c>
      <c r="AQ108" s="33">
        <v>53998.51</v>
      </c>
      <c r="AR108" s="33">
        <v>96916.24</v>
      </c>
      <c r="AS108" s="33">
        <v>130492.28</v>
      </c>
      <c r="AT108" s="33">
        <v>49677.95</v>
      </c>
      <c r="AU108" s="33">
        <v>29435.9</v>
      </c>
      <c r="AV108" s="33">
        <v>52299.79</v>
      </c>
      <c r="AW108" s="33">
        <v>46259.05</v>
      </c>
      <c r="AX108" s="33">
        <v>74242.009999999995</v>
      </c>
      <c r="AY108" s="33">
        <v>80640.09</v>
      </c>
      <c r="AZ108" s="33">
        <v>119862.26</v>
      </c>
      <c r="BA108" s="31">
        <f t="shared" si="232"/>
        <v>-382.42</v>
      </c>
      <c r="BB108" s="31">
        <f t="shared" si="233"/>
        <v>-255.38</v>
      </c>
      <c r="BC108" s="31">
        <f t="shared" si="234"/>
        <v>-1343.25</v>
      </c>
      <c r="BD108" s="31">
        <f t="shared" si="235"/>
        <v>-1285.79</v>
      </c>
      <c r="BE108" s="31">
        <f t="shared" si="236"/>
        <v>-1731.24</v>
      </c>
      <c r="BF108" s="31">
        <f t="shared" si="237"/>
        <v>-659.08</v>
      </c>
      <c r="BG108" s="31">
        <f t="shared" si="238"/>
        <v>1855</v>
      </c>
      <c r="BH108" s="31">
        <f t="shared" si="239"/>
        <v>3295.84</v>
      </c>
      <c r="BI108" s="31">
        <f t="shared" si="240"/>
        <v>2915.16</v>
      </c>
      <c r="BJ108" s="31">
        <f t="shared" si="241"/>
        <v>5909.81</v>
      </c>
      <c r="BK108" s="31">
        <f t="shared" si="242"/>
        <v>6419.11</v>
      </c>
      <c r="BL108" s="31">
        <f t="shared" si="243"/>
        <v>9541.27</v>
      </c>
      <c r="BM108" s="6">
        <v>7.6700000000000004E-2</v>
      </c>
      <c r="BN108" s="6">
        <v>7.6700000000000004E-2</v>
      </c>
      <c r="BO108" s="6">
        <v>7.6700000000000004E-2</v>
      </c>
      <c r="BP108" s="6">
        <v>7.6700000000000004E-2</v>
      </c>
      <c r="BQ108" s="6">
        <v>7.6700000000000004E-2</v>
      </c>
      <c r="BR108" s="6">
        <v>7.6700000000000004E-2</v>
      </c>
      <c r="BS108" s="6">
        <v>7.6700000000000004E-2</v>
      </c>
      <c r="BT108" s="6">
        <v>7.6700000000000004E-2</v>
      </c>
      <c r="BU108" s="6">
        <v>7.6700000000000004E-2</v>
      </c>
      <c r="BV108" s="6">
        <v>7.6700000000000004E-2</v>
      </c>
      <c r="BW108" s="6">
        <v>7.6700000000000004E-2</v>
      </c>
      <c r="BX108" s="6">
        <v>7.6700000000000004E-2</v>
      </c>
      <c r="BY108" s="31">
        <v>19554.580000000002</v>
      </c>
      <c r="BZ108" s="31">
        <v>13058.27</v>
      </c>
      <c r="CA108" s="31">
        <v>68684.67</v>
      </c>
      <c r="CB108" s="31">
        <v>123274.89</v>
      </c>
      <c r="CC108" s="31">
        <v>165982.71</v>
      </c>
      <c r="CD108" s="31">
        <v>63189.03</v>
      </c>
      <c r="CE108" s="31">
        <v>37441.68</v>
      </c>
      <c r="CF108" s="31">
        <v>66523.95</v>
      </c>
      <c r="CG108" s="31">
        <v>58840.29</v>
      </c>
      <c r="CH108" s="31">
        <v>94433.86</v>
      </c>
      <c r="CI108" s="31">
        <v>102572.05</v>
      </c>
      <c r="CJ108" s="31">
        <v>152461.62</v>
      </c>
      <c r="CK108" s="32">
        <f t="shared" si="268"/>
        <v>509.9</v>
      </c>
      <c r="CL108" s="32">
        <f t="shared" si="269"/>
        <v>340.5</v>
      </c>
      <c r="CM108" s="32">
        <f t="shared" si="270"/>
        <v>1791</v>
      </c>
      <c r="CN108" s="32">
        <f t="shared" si="271"/>
        <v>3214.47</v>
      </c>
      <c r="CO108" s="32">
        <f t="shared" si="272"/>
        <v>4328.1000000000004</v>
      </c>
      <c r="CP108" s="32">
        <f t="shared" si="273"/>
        <v>1647.69</v>
      </c>
      <c r="CQ108" s="32">
        <f t="shared" si="274"/>
        <v>976.31</v>
      </c>
      <c r="CR108" s="32">
        <f t="shared" si="275"/>
        <v>1734.65</v>
      </c>
      <c r="CS108" s="32">
        <f t="shared" si="276"/>
        <v>1534.3</v>
      </c>
      <c r="CT108" s="32">
        <f t="shared" si="277"/>
        <v>2462.42</v>
      </c>
      <c r="CU108" s="32">
        <f t="shared" si="278"/>
        <v>2674.63</v>
      </c>
      <c r="CV108" s="32">
        <f t="shared" si="279"/>
        <v>3975.53</v>
      </c>
      <c r="CW108" s="31">
        <f t="shared" si="256"/>
        <v>5073.4800000000032</v>
      </c>
      <c r="CX108" s="31">
        <f t="shared" si="257"/>
        <v>3388.0000000000009</v>
      </c>
      <c r="CY108" s="31">
        <f t="shared" si="258"/>
        <v>17820.409999999996</v>
      </c>
      <c r="CZ108" s="31">
        <f t="shared" si="259"/>
        <v>30858.909999999996</v>
      </c>
      <c r="DA108" s="31">
        <f t="shared" si="260"/>
        <v>41549.769999999997</v>
      </c>
      <c r="DB108" s="31">
        <f t="shared" si="261"/>
        <v>15817.850000000004</v>
      </c>
      <c r="DC108" s="31">
        <f t="shared" si="262"/>
        <v>7127.0899999999965</v>
      </c>
      <c r="DD108" s="31">
        <f t="shared" si="263"/>
        <v>12662.96999999999</v>
      </c>
      <c r="DE108" s="31">
        <f t="shared" si="264"/>
        <v>11200.380000000001</v>
      </c>
      <c r="DF108" s="31">
        <f t="shared" si="265"/>
        <v>16744.460000000003</v>
      </c>
      <c r="DG108" s="31">
        <f t="shared" si="266"/>
        <v>18187.48000000001</v>
      </c>
      <c r="DH108" s="31">
        <f t="shared" si="267"/>
        <v>27033.62</v>
      </c>
      <c r="DI108" s="32">
        <f t="shared" si="196"/>
        <v>253.67</v>
      </c>
      <c r="DJ108" s="32">
        <f t="shared" si="197"/>
        <v>169.4</v>
      </c>
      <c r="DK108" s="32">
        <f t="shared" si="198"/>
        <v>891.02</v>
      </c>
      <c r="DL108" s="32">
        <f t="shared" si="199"/>
        <v>1542.95</v>
      </c>
      <c r="DM108" s="32">
        <f t="shared" si="200"/>
        <v>2077.4899999999998</v>
      </c>
      <c r="DN108" s="32">
        <f t="shared" si="201"/>
        <v>790.89</v>
      </c>
      <c r="DO108" s="32">
        <f t="shared" si="202"/>
        <v>356.35</v>
      </c>
      <c r="DP108" s="32">
        <f t="shared" si="203"/>
        <v>633.15</v>
      </c>
      <c r="DQ108" s="32">
        <f t="shared" si="204"/>
        <v>560.02</v>
      </c>
      <c r="DR108" s="32">
        <f t="shared" si="205"/>
        <v>837.22</v>
      </c>
      <c r="DS108" s="32">
        <f t="shared" si="206"/>
        <v>909.37</v>
      </c>
      <c r="DT108" s="32">
        <f t="shared" si="207"/>
        <v>1351.68</v>
      </c>
      <c r="DU108" s="31">
        <f t="shared" ca="1" si="208"/>
        <v>1501.08</v>
      </c>
      <c r="DV108" s="31">
        <f t="shared" ca="1" si="209"/>
        <v>996.65</v>
      </c>
      <c r="DW108" s="31">
        <f t="shared" ca="1" si="210"/>
        <v>5214.8900000000003</v>
      </c>
      <c r="DX108" s="31">
        <f t="shared" ca="1" si="211"/>
        <v>8978.01</v>
      </c>
      <c r="DY108" s="31">
        <f t="shared" ca="1" si="212"/>
        <v>12020.08</v>
      </c>
      <c r="DZ108" s="31">
        <f t="shared" ca="1" si="213"/>
        <v>4549.13</v>
      </c>
      <c r="EA108" s="31">
        <f t="shared" ca="1" si="214"/>
        <v>2036.53</v>
      </c>
      <c r="EB108" s="31">
        <f t="shared" ca="1" si="215"/>
        <v>3591.5</v>
      </c>
      <c r="EC108" s="31">
        <f t="shared" ca="1" si="216"/>
        <v>3152.9</v>
      </c>
      <c r="ED108" s="31">
        <f t="shared" ca="1" si="217"/>
        <v>4675.7</v>
      </c>
      <c r="EE108" s="31">
        <f t="shared" ca="1" si="218"/>
        <v>5036.17</v>
      </c>
      <c r="EF108" s="31">
        <f t="shared" ca="1" si="219"/>
        <v>7424.59</v>
      </c>
      <c r="EG108" s="32">
        <f t="shared" ca="1" si="220"/>
        <v>6828.2300000000032</v>
      </c>
      <c r="EH108" s="32">
        <f t="shared" ca="1" si="221"/>
        <v>4554.0500000000011</v>
      </c>
      <c r="EI108" s="32">
        <f t="shared" ca="1" si="222"/>
        <v>23926.319999999996</v>
      </c>
      <c r="EJ108" s="32">
        <f t="shared" ca="1" si="223"/>
        <v>41379.869999999995</v>
      </c>
      <c r="EK108" s="32">
        <f t="shared" ca="1" si="224"/>
        <v>55647.34</v>
      </c>
      <c r="EL108" s="32">
        <f t="shared" ca="1" si="225"/>
        <v>21157.870000000006</v>
      </c>
      <c r="EM108" s="32">
        <f t="shared" ca="1" si="226"/>
        <v>9519.9699999999975</v>
      </c>
      <c r="EN108" s="32">
        <f t="shared" ca="1" si="227"/>
        <v>16887.619999999988</v>
      </c>
      <c r="EO108" s="32">
        <f t="shared" ca="1" si="228"/>
        <v>14913.300000000001</v>
      </c>
      <c r="EP108" s="32">
        <f t="shared" ca="1" si="229"/>
        <v>22257.380000000005</v>
      </c>
      <c r="EQ108" s="32">
        <f t="shared" ca="1" si="230"/>
        <v>24133.020000000011</v>
      </c>
      <c r="ER108" s="32">
        <f t="shared" ca="1" si="231"/>
        <v>35809.89</v>
      </c>
    </row>
    <row r="109" spans="1:148" x14ac:dyDescent="0.25">
      <c r="A109" t="s">
        <v>472</v>
      </c>
      <c r="B109" s="1" t="s">
        <v>113</v>
      </c>
      <c r="C109" t="s">
        <v>113</v>
      </c>
      <c r="D109" t="s">
        <v>265</v>
      </c>
      <c r="E109" s="51">
        <v>127212.6241</v>
      </c>
      <c r="F109" s="51">
        <v>101783.7262</v>
      </c>
      <c r="G109" s="51">
        <v>107026.9654</v>
      </c>
      <c r="H109" s="51">
        <v>78437.83</v>
      </c>
      <c r="I109" s="51">
        <v>102162.9457</v>
      </c>
      <c r="J109" s="51">
        <v>77927.387000000002</v>
      </c>
      <c r="K109" s="51">
        <v>62403.900699999998</v>
      </c>
      <c r="L109" s="51">
        <v>58946.496899999998</v>
      </c>
      <c r="M109" s="51">
        <v>72829.164000000004</v>
      </c>
      <c r="N109" s="51">
        <v>115280.5818</v>
      </c>
      <c r="O109" s="51">
        <v>96635.793900000004</v>
      </c>
      <c r="P109" s="51">
        <v>89550.551099999997</v>
      </c>
      <c r="Q109" s="32">
        <v>5590390.8700000001</v>
      </c>
      <c r="R109" s="32">
        <v>4469947.8600000003</v>
      </c>
      <c r="S109" s="32">
        <v>3857616.72</v>
      </c>
      <c r="T109" s="32">
        <v>3944379.86</v>
      </c>
      <c r="U109" s="32">
        <v>13155844.51</v>
      </c>
      <c r="V109" s="32">
        <v>5000887.96</v>
      </c>
      <c r="W109" s="32">
        <v>2846351.21</v>
      </c>
      <c r="X109" s="32">
        <v>2380461.42</v>
      </c>
      <c r="Y109" s="32">
        <v>2082873.92</v>
      </c>
      <c r="Z109" s="32">
        <v>3534710.27</v>
      </c>
      <c r="AA109" s="32">
        <v>4658481.72</v>
      </c>
      <c r="AB109" s="32">
        <v>4944044.79</v>
      </c>
      <c r="AC109" s="2">
        <v>6.21</v>
      </c>
      <c r="AD109" s="2">
        <v>6.21</v>
      </c>
      <c r="AE109" s="2">
        <v>6.21</v>
      </c>
      <c r="AF109" s="2">
        <v>6.21</v>
      </c>
      <c r="AG109" s="2">
        <v>6.21</v>
      </c>
      <c r="AH109" s="2">
        <v>6.21</v>
      </c>
      <c r="AI109" s="2">
        <v>6.21</v>
      </c>
      <c r="AJ109" s="2">
        <v>6.21</v>
      </c>
      <c r="AK109" s="2">
        <v>6.21</v>
      </c>
      <c r="AL109" s="2">
        <v>6.21</v>
      </c>
      <c r="AM109" s="2">
        <v>6.21</v>
      </c>
      <c r="AN109" s="2">
        <v>6.21</v>
      </c>
      <c r="AO109" s="33">
        <v>347163.27</v>
      </c>
      <c r="AP109" s="33">
        <v>277583.76</v>
      </c>
      <c r="AQ109" s="33">
        <v>239558</v>
      </c>
      <c r="AR109" s="33">
        <v>244945.99</v>
      </c>
      <c r="AS109" s="33">
        <v>816977.94</v>
      </c>
      <c r="AT109" s="33">
        <v>310555.14</v>
      </c>
      <c r="AU109" s="33">
        <v>176758.41</v>
      </c>
      <c r="AV109" s="33">
        <v>147826.65</v>
      </c>
      <c r="AW109" s="33">
        <v>129346.47</v>
      </c>
      <c r="AX109" s="33">
        <v>219505.51</v>
      </c>
      <c r="AY109" s="33">
        <v>289291.71999999997</v>
      </c>
      <c r="AZ109" s="33">
        <v>307025.18</v>
      </c>
      <c r="BA109" s="31">
        <f t="shared" si="232"/>
        <v>-8385.59</v>
      </c>
      <c r="BB109" s="31">
        <f t="shared" si="233"/>
        <v>-6704.92</v>
      </c>
      <c r="BC109" s="31">
        <f t="shared" si="234"/>
        <v>-5786.43</v>
      </c>
      <c r="BD109" s="31">
        <f t="shared" si="235"/>
        <v>-3155.5</v>
      </c>
      <c r="BE109" s="31">
        <f t="shared" si="236"/>
        <v>-10524.68</v>
      </c>
      <c r="BF109" s="31">
        <f t="shared" si="237"/>
        <v>-4000.71</v>
      </c>
      <c r="BG109" s="31">
        <f t="shared" si="238"/>
        <v>10816.13</v>
      </c>
      <c r="BH109" s="31">
        <f t="shared" si="239"/>
        <v>9045.75</v>
      </c>
      <c r="BI109" s="31">
        <f t="shared" si="240"/>
        <v>7914.92</v>
      </c>
      <c r="BJ109" s="31">
        <f t="shared" si="241"/>
        <v>16966.61</v>
      </c>
      <c r="BK109" s="31">
        <f t="shared" si="242"/>
        <v>22360.71</v>
      </c>
      <c r="BL109" s="31">
        <f t="shared" si="243"/>
        <v>23731.41</v>
      </c>
      <c r="BM109" s="6">
        <v>6.9000000000000006E-2</v>
      </c>
      <c r="BN109" s="6">
        <v>6.9000000000000006E-2</v>
      </c>
      <c r="BO109" s="6">
        <v>6.9000000000000006E-2</v>
      </c>
      <c r="BP109" s="6">
        <v>6.9000000000000006E-2</v>
      </c>
      <c r="BQ109" s="6">
        <v>6.9000000000000006E-2</v>
      </c>
      <c r="BR109" s="6">
        <v>6.9000000000000006E-2</v>
      </c>
      <c r="BS109" s="6">
        <v>6.9000000000000006E-2</v>
      </c>
      <c r="BT109" s="6">
        <v>6.9000000000000006E-2</v>
      </c>
      <c r="BU109" s="6">
        <v>6.9000000000000006E-2</v>
      </c>
      <c r="BV109" s="6">
        <v>6.9000000000000006E-2</v>
      </c>
      <c r="BW109" s="6">
        <v>6.9000000000000006E-2</v>
      </c>
      <c r="BX109" s="6">
        <v>6.9000000000000006E-2</v>
      </c>
      <c r="BY109" s="31">
        <v>385736.97</v>
      </c>
      <c r="BZ109" s="31">
        <v>308426.40000000002</v>
      </c>
      <c r="CA109" s="31">
        <v>266175.55</v>
      </c>
      <c r="CB109" s="31">
        <v>272162.21000000002</v>
      </c>
      <c r="CC109" s="31">
        <v>907753.27</v>
      </c>
      <c r="CD109" s="31">
        <v>345061.27</v>
      </c>
      <c r="CE109" s="31">
        <v>196398.23</v>
      </c>
      <c r="CF109" s="31">
        <v>164251.84</v>
      </c>
      <c r="CG109" s="31">
        <v>143718.29999999999</v>
      </c>
      <c r="CH109" s="31">
        <v>243895.01</v>
      </c>
      <c r="CI109" s="31">
        <v>321435.24</v>
      </c>
      <c r="CJ109" s="31">
        <v>341139.09</v>
      </c>
      <c r="CK109" s="32">
        <f t="shared" si="268"/>
        <v>11180.78</v>
      </c>
      <c r="CL109" s="32">
        <f t="shared" si="269"/>
        <v>8939.9</v>
      </c>
      <c r="CM109" s="32">
        <f t="shared" si="270"/>
        <v>7715.23</v>
      </c>
      <c r="CN109" s="32">
        <f t="shared" si="271"/>
        <v>7888.76</v>
      </c>
      <c r="CO109" s="32">
        <f t="shared" si="272"/>
        <v>26311.69</v>
      </c>
      <c r="CP109" s="32">
        <f t="shared" si="273"/>
        <v>10001.780000000001</v>
      </c>
      <c r="CQ109" s="32">
        <f t="shared" si="274"/>
        <v>5692.7</v>
      </c>
      <c r="CR109" s="32">
        <f t="shared" si="275"/>
        <v>4760.92</v>
      </c>
      <c r="CS109" s="32">
        <f t="shared" si="276"/>
        <v>4165.75</v>
      </c>
      <c r="CT109" s="32">
        <f t="shared" si="277"/>
        <v>7069.42</v>
      </c>
      <c r="CU109" s="32">
        <f t="shared" si="278"/>
        <v>9316.9599999999991</v>
      </c>
      <c r="CV109" s="32">
        <f t="shared" si="279"/>
        <v>9888.09</v>
      </c>
      <c r="CW109" s="31">
        <f t="shared" si="256"/>
        <v>58140.069999999978</v>
      </c>
      <c r="CX109" s="31">
        <f t="shared" si="257"/>
        <v>46487.460000000036</v>
      </c>
      <c r="CY109" s="31">
        <f t="shared" si="258"/>
        <v>40119.20999999997</v>
      </c>
      <c r="CZ109" s="31">
        <f t="shared" si="259"/>
        <v>38260.48000000004</v>
      </c>
      <c r="DA109" s="31">
        <f t="shared" si="260"/>
        <v>127611.70000000001</v>
      </c>
      <c r="DB109" s="31">
        <f t="shared" si="261"/>
        <v>48508.620000000032</v>
      </c>
      <c r="DC109" s="31">
        <f t="shared" si="262"/>
        <v>14516.390000000019</v>
      </c>
      <c r="DD109" s="31">
        <f t="shared" si="263"/>
        <v>12140.360000000015</v>
      </c>
      <c r="DE109" s="31">
        <f t="shared" si="264"/>
        <v>10622.659999999987</v>
      </c>
      <c r="DF109" s="31">
        <f t="shared" si="265"/>
        <v>14492.310000000012</v>
      </c>
      <c r="DG109" s="31">
        <f t="shared" si="266"/>
        <v>19099.77000000004</v>
      </c>
      <c r="DH109" s="31">
        <f t="shared" si="267"/>
        <v>20270.590000000058</v>
      </c>
      <c r="DI109" s="32">
        <f t="shared" si="196"/>
        <v>2907</v>
      </c>
      <c r="DJ109" s="32">
        <f t="shared" si="197"/>
        <v>2324.37</v>
      </c>
      <c r="DK109" s="32">
        <f t="shared" si="198"/>
        <v>2005.96</v>
      </c>
      <c r="DL109" s="32">
        <f t="shared" si="199"/>
        <v>1913.02</v>
      </c>
      <c r="DM109" s="32">
        <f t="shared" si="200"/>
        <v>6380.59</v>
      </c>
      <c r="DN109" s="32">
        <f t="shared" si="201"/>
        <v>2425.4299999999998</v>
      </c>
      <c r="DO109" s="32">
        <f t="shared" si="202"/>
        <v>725.82</v>
      </c>
      <c r="DP109" s="32">
        <f t="shared" si="203"/>
        <v>607.02</v>
      </c>
      <c r="DQ109" s="32">
        <f t="shared" si="204"/>
        <v>531.13</v>
      </c>
      <c r="DR109" s="32">
        <f t="shared" si="205"/>
        <v>724.62</v>
      </c>
      <c r="DS109" s="32">
        <f t="shared" si="206"/>
        <v>954.99</v>
      </c>
      <c r="DT109" s="32">
        <f t="shared" si="207"/>
        <v>1013.53</v>
      </c>
      <c r="DU109" s="31">
        <f t="shared" ca="1" si="208"/>
        <v>17201.830000000002</v>
      </c>
      <c r="DV109" s="31">
        <f t="shared" ca="1" si="209"/>
        <v>13675.22</v>
      </c>
      <c r="DW109" s="31">
        <f t="shared" ca="1" si="210"/>
        <v>11740.32</v>
      </c>
      <c r="DX109" s="31">
        <f t="shared" ca="1" si="211"/>
        <v>11131.4</v>
      </c>
      <c r="DY109" s="31">
        <f t="shared" ca="1" si="212"/>
        <v>36917.230000000003</v>
      </c>
      <c r="DZ109" s="31">
        <f t="shared" ca="1" si="213"/>
        <v>13950.83</v>
      </c>
      <c r="EA109" s="31">
        <f t="shared" ca="1" si="214"/>
        <v>4147.99</v>
      </c>
      <c r="EB109" s="31">
        <f t="shared" ca="1" si="215"/>
        <v>3443.28</v>
      </c>
      <c r="EC109" s="31">
        <f t="shared" ca="1" si="216"/>
        <v>2990.27</v>
      </c>
      <c r="ED109" s="31">
        <f t="shared" ca="1" si="217"/>
        <v>4046.81</v>
      </c>
      <c r="EE109" s="31">
        <f t="shared" ca="1" si="218"/>
        <v>5288.78</v>
      </c>
      <c r="EF109" s="31">
        <f t="shared" ca="1" si="219"/>
        <v>5567.17</v>
      </c>
      <c r="EG109" s="32">
        <f t="shared" ca="1" si="220"/>
        <v>78248.89999999998</v>
      </c>
      <c r="EH109" s="32">
        <f t="shared" ca="1" si="221"/>
        <v>62487.050000000039</v>
      </c>
      <c r="EI109" s="32">
        <f t="shared" ca="1" si="222"/>
        <v>53865.489999999969</v>
      </c>
      <c r="EJ109" s="32">
        <f t="shared" ca="1" si="223"/>
        <v>51304.900000000038</v>
      </c>
      <c r="EK109" s="32">
        <f t="shared" ca="1" si="224"/>
        <v>170909.52000000002</v>
      </c>
      <c r="EL109" s="32">
        <f t="shared" ca="1" si="225"/>
        <v>64884.880000000034</v>
      </c>
      <c r="EM109" s="32">
        <f t="shared" ca="1" si="226"/>
        <v>19390.200000000019</v>
      </c>
      <c r="EN109" s="32">
        <f t="shared" ca="1" si="227"/>
        <v>16190.660000000016</v>
      </c>
      <c r="EO109" s="32">
        <f t="shared" ca="1" si="228"/>
        <v>14144.059999999987</v>
      </c>
      <c r="EP109" s="32">
        <f t="shared" ca="1" si="229"/>
        <v>19263.740000000013</v>
      </c>
      <c r="EQ109" s="32">
        <f t="shared" ca="1" si="230"/>
        <v>25343.540000000041</v>
      </c>
      <c r="ER109" s="32">
        <f t="shared" ca="1" si="231"/>
        <v>26851.290000000059</v>
      </c>
    </row>
    <row r="110" spans="1:148" x14ac:dyDescent="0.25">
      <c r="A110" t="s">
        <v>473</v>
      </c>
      <c r="B110" s="1" t="s">
        <v>114</v>
      </c>
      <c r="C110" t="s">
        <v>114</v>
      </c>
      <c r="D110" t="s">
        <v>266</v>
      </c>
      <c r="E110" s="51">
        <v>6920.2969999999996</v>
      </c>
      <c r="F110" s="51">
        <v>5899.5937000000004</v>
      </c>
      <c r="G110" s="51">
        <v>9867.5313000000006</v>
      </c>
      <c r="H110" s="51">
        <v>9185.9256000000005</v>
      </c>
      <c r="I110" s="51">
        <v>6442.8804</v>
      </c>
      <c r="J110" s="51">
        <v>6586.0604999999996</v>
      </c>
      <c r="K110" s="51">
        <v>6016.7344000000003</v>
      </c>
      <c r="L110" s="51">
        <v>5031.6611000000003</v>
      </c>
      <c r="M110" s="51">
        <v>5051.7793000000001</v>
      </c>
      <c r="N110" s="51">
        <v>7499.7440999999999</v>
      </c>
      <c r="O110" s="51">
        <v>8727.9501</v>
      </c>
      <c r="P110" s="51">
        <v>7498.9381000000003</v>
      </c>
      <c r="Q110" s="32">
        <v>273599.69</v>
      </c>
      <c r="R110" s="32">
        <v>249258.99</v>
      </c>
      <c r="S110" s="32">
        <v>286389.13</v>
      </c>
      <c r="T110" s="32">
        <v>414938.89</v>
      </c>
      <c r="U110" s="32">
        <v>457744.08</v>
      </c>
      <c r="V110" s="32">
        <v>255128.07</v>
      </c>
      <c r="W110" s="32">
        <v>187353.63</v>
      </c>
      <c r="X110" s="32">
        <v>170330.31</v>
      </c>
      <c r="Y110" s="32">
        <v>128061.88</v>
      </c>
      <c r="Z110" s="32">
        <v>215172.73</v>
      </c>
      <c r="AA110" s="32">
        <v>280373.36</v>
      </c>
      <c r="AB110" s="32">
        <v>409416.47</v>
      </c>
      <c r="AC110" s="2">
        <v>1.06</v>
      </c>
      <c r="AD110" s="2">
        <v>1.06</v>
      </c>
      <c r="AE110" s="2">
        <v>1.06</v>
      </c>
      <c r="AF110" s="2">
        <v>1.06</v>
      </c>
      <c r="AG110" s="2">
        <v>1.06</v>
      </c>
      <c r="AH110" s="2">
        <v>1.06</v>
      </c>
      <c r="AI110" s="2">
        <v>1.06</v>
      </c>
      <c r="AJ110" s="2">
        <v>1.06</v>
      </c>
      <c r="AK110" s="2">
        <v>1.06</v>
      </c>
      <c r="AL110" s="2">
        <v>1.06</v>
      </c>
      <c r="AM110" s="2">
        <v>1.06</v>
      </c>
      <c r="AN110" s="2">
        <v>1.06</v>
      </c>
      <c r="AO110" s="33">
        <v>2900.16</v>
      </c>
      <c r="AP110" s="33">
        <v>2642.15</v>
      </c>
      <c r="AQ110" s="33">
        <v>3035.72</v>
      </c>
      <c r="AR110" s="33">
        <v>4398.3500000000004</v>
      </c>
      <c r="AS110" s="33">
        <v>4852.09</v>
      </c>
      <c r="AT110" s="33">
        <v>2704.36</v>
      </c>
      <c r="AU110" s="33">
        <v>1985.95</v>
      </c>
      <c r="AV110" s="33">
        <v>1805.5</v>
      </c>
      <c r="AW110" s="33">
        <v>1357.46</v>
      </c>
      <c r="AX110" s="33">
        <v>2280.83</v>
      </c>
      <c r="AY110" s="33">
        <v>2971.96</v>
      </c>
      <c r="AZ110" s="33">
        <v>4339.8100000000004</v>
      </c>
      <c r="BA110" s="31">
        <f t="shared" si="232"/>
        <v>-410.4</v>
      </c>
      <c r="BB110" s="31">
        <f t="shared" si="233"/>
        <v>-373.89</v>
      </c>
      <c r="BC110" s="31">
        <f t="shared" si="234"/>
        <v>-429.58</v>
      </c>
      <c r="BD110" s="31">
        <f t="shared" si="235"/>
        <v>-331.95</v>
      </c>
      <c r="BE110" s="31">
        <f t="shared" si="236"/>
        <v>-366.2</v>
      </c>
      <c r="BF110" s="31">
        <f t="shared" si="237"/>
        <v>-204.1</v>
      </c>
      <c r="BG110" s="31">
        <f t="shared" si="238"/>
        <v>711.94</v>
      </c>
      <c r="BH110" s="31">
        <f t="shared" si="239"/>
        <v>647.26</v>
      </c>
      <c r="BI110" s="31">
        <f t="shared" si="240"/>
        <v>486.64</v>
      </c>
      <c r="BJ110" s="31">
        <f t="shared" si="241"/>
        <v>1032.83</v>
      </c>
      <c r="BK110" s="31">
        <f t="shared" si="242"/>
        <v>1345.79</v>
      </c>
      <c r="BL110" s="31">
        <f t="shared" si="243"/>
        <v>1965.2</v>
      </c>
      <c r="BM110" s="6">
        <v>-1.4800000000000001E-2</v>
      </c>
      <c r="BN110" s="6">
        <v>-1.4800000000000001E-2</v>
      </c>
      <c r="BO110" s="6">
        <v>-1.4800000000000001E-2</v>
      </c>
      <c r="BP110" s="6">
        <v>-1.4800000000000001E-2</v>
      </c>
      <c r="BQ110" s="6">
        <v>-1.4800000000000001E-2</v>
      </c>
      <c r="BR110" s="6">
        <v>-1.4800000000000001E-2</v>
      </c>
      <c r="BS110" s="6">
        <v>-1.4800000000000001E-2</v>
      </c>
      <c r="BT110" s="6">
        <v>-1.4800000000000001E-2</v>
      </c>
      <c r="BU110" s="6">
        <v>-1.4800000000000001E-2</v>
      </c>
      <c r="BV110" s="6">
        <v>-1.4800000000000001E-2</v>
      </c>
      <c r="BW110" s="6">
        <v>-1.4800000000000001E-2</v>
      </c>
      <c r="BX110" s="6">
        <v>-1.4800000000000001E-2</v>
      </c>
      <c r="BY110" s="31">
        <v>-4049.28</v>
      </c>
      <c r="BZ110" s="31">
        <v>-3689.03</v>
      </c>
      <c r="CA110" s="31">
        <v>-4238.5600000000004</v>
      </c>
      <c r="CB110" s="31">
        <v>-6141.1</v>
      </c>
      <c r="CC110" s="31">
        <v>-6774.61</v>
      </c>
      <c r="CD110" s="31">
        <v>-3775.9</v>
      </c>
      <c r="CE110" s="31">
        <v>-2772.83</v>
      </c>
      <c r="CF110" s="31">
        <v>-2520.89</v>
      </c>
      <c r="CG110" s="31">
        <v>-1895.32</v>
      </c>
      <c r="CH110" s="31">
        <v>-3184.56</v>
      </c>
      <c r="CI110" s="31">
        <v>-4149.53</v>
      </c>
      <c r="CJ110" s="31">
        <v>-6059.36</v>
      </c>
      <c r="CK110" s="32">
        <f t="shared" si="268"/>
        <v>547.20000000000005</v>
      </c>
      <c r="CL110" s="32">
        <f t="shared" si="269"/>
        <v>498.52</v>
      </c>
      <c r="CM110" s="32">
        <f t="shared" si="270"/>
        <v>572.78</v>
      </c>
      <c r="CN110" s="32">
        <f t="shared" si="271"/>
        <v>829.88</v>
      </c>
      <c r="CO110" s="32">
        <f t="shared" si="272"/>
        <v>915.49</v>
      </c>
      <c r="CP110" s="32">
        <f t="shared" si="273"/>
        <v>510.26</v>
      </c>
      <c r="CQ110" s="32">
        <f t="shared" si="274"/>
        <v>374.71</v>
      </c>
      <c r="CR110" s="32">
        <f t="shared" si="275"/>
        <v>340.66</v>
      </c>
      <c r="CS110" s="32">
        <f t="shared" si="276"/>
        <v>256.12</v>
      </c>
      <c r="CT110" s="32">
        <f t="shared" si="277"/>
        <v>430.35</v>
      </c>
      <c r="CU110" s="32">
        <f t="shared" si="278"/>
        <v>560.75</v>
      </c>
      <c r="CV110" s="32">
        <f t="shared" si="279"/>
        <v>818.83</v>
      </c>
      <c r="CW110" s="31">
        <f t="shared" si="256"/>
        <v>-5991.84</v>
      </c>
      <c r="CX110" s="31">
        <f t="shared" si="257"/>
        <v>-5458.7699999999995</v>
      </c>
      <c r="CY110" s="31">
        <f t="shared" si="258"/>
        <v>-6271.92</v>
      </c>
      <c r="CZ110" s="31">
        <f t="shared" si="259"/>
        <v>-9377.619999999999</v>
      </c>
      <c r="DA110" s="31">
        <f t="shared" si="260"/>
        <v>-10345.009999999998</v>
      </c>
      <c r="DB110" s="31">
        <f t="shared" si="261"/>
        <v>-5765.9</v>
      </c>
      <c r="DC110" s="31">
        <f t="shared" si="262"/>
        <v>-5096.01</v>
      </c>
      <c r="DD110" s="31">
        <f t="shared" si="263"/>
        <v>-4632.99</v>
      </c>
      <c r="DE110" s="31">
        <f t="shared" si="264"/>
        <v>-3483.2999999999997</v>
      </c>
      <c r="DF110" s="31">
        <f t="shared" si="265"/>
        <v>-6067.87</v>
      </c>
      <c r="DG110" s="31">
        <f t="shared" si="266"/>
        <v>-7906.53</v>
      </c>
      <c r="DH110" s="31">
        <f t="shared" si="267"/>
        <v>-11545.54</v>
      </c>
      <c r="DI110" s="32">
        <f t="shared" si="196"/>
        <v>-299.58999999999997</v>
      </c>
      <c r="DJ110" s="32">
        <f t="shared" si="197"/>
        <v>-272.94</v>
      </c>
      <c r="DK110" s="32">
        <f t="shared" si="198"/>
        <v>-313.60000000000002</v>
      </c>
      <c r="DL110" s="32">
        <f t="shared" si="199"/>
        <v>-468.88</v>
      </c>
      <c r="DM110" s="32">
        <f t="shared" si="200"/>
        <v>-517.25</v>
      </c>
      <c r="DN110" s="32">
        <f t="shared" si="201"/>
        <v>-288.3</v>
      </c>
      <c r="DO110" s="32">
        <f t="shared" si="202"/>
        <v>-254.8</v>
      </c>
      <c r="DP110" s="32">
        <f t="shared" si="203"/>
        <v>-231.65</v>
      </c>
      <c r="DQ110" s="32">
        <f t="shared" si="204"/>
        <v>-174.17</v>
      </c>
      <c r="DR110" s="32">
        <f t="shared" si="205"/>
        <v>-303.39</v>
      </c>
      <c r="DS110" s="32">
        <f t="shared" si="206"/>
        <v>-395.33</v>
      </c>
      <c r="DT110" s="32">
        <f t="shared" si="207"/>
        <v>-577.28</v>
      </c>
      <c r="DU110" s="31">
        <f t="shared" ca="1" si="208"/>
        <v>-1772.8</v>
      </c>
      <c r="DV110" s="31">
        <f t="shared" ca="1" si="209"/>
        <v>-1605.81</v>
      </c>
      <c r="DW110" s="31">
        <f t="shared" ca="1" si="210"/>
        <v>-1835.39</v>
      </c>
      <c r="DX110" s="31">
        <f t="shared" ca="1" si="211"/>
        <v>-2728.3</v>
      </c>
      <c r="DY110" s="31">
        <f t="shared" ca="1" si="212"/>
        <v>-2992.74</v>
      </c>
      <c r="DZ110" s="31">
        <f t="shared" ca="1" si="213"/>
        <v>-1658.24</v>
      </c>
      <c r="EA110" s="31">
        <f t="shared" ca="1" si="214"/>
        <v>-1456.16</v>
      </c>
      <c r="EB110" s="31">
        <f t="shared" ca="1" si="215"/>
        <v>-1314.02</v>
      </c>
      <c r="EC110" s="31">
        <f t="shared" ca="1" si="216"/>
        <v>-980.55</v>
      </c>
      <c r="ED110" s="31">
        <f t="shared" ca="1" si="217"/>
        <v>-1694.38</v>
      </c>
      <c r="EE110" s="31">
        <f t="shared" ca="1" si="218"/>
        <v>-2189.34</v>
      </c>
      <c r="EF110" s="31">
        <f t="shared" ca="1" si="219"/>
        <v>-3170.9</v>
      </c>
      <c r="EG110" s="32">
        <f t="shared" ca="1" si="220"/>
        <v>-8064.2300000000005</v>
      </c>
      <c r="EH110" s="32">
        <f t="shared" ca="1" si="221"/>
        <v>-7337.5199999999986</v>
      </c>
      <c r="EI110" s="32">
        <f t="shared" ca="1" si="222"/>
        <v>-8420.91</v>
      </c>
      <c r="EJ110" s="32">
        <f t="shared" ca="1" si="223"/>
        <v>-12574.8</v>
      </c>
      <c r="EK110" s="32">
        <f t="shared" ca="1" si="224"/>
        <v>-13854.999999999998</v>
      </c>
      <c r="EL110" s="32">
        <f t="shared" ca="1" si="225"/>
        <v>-7712.44</v>
      </c>
      <c r="EM110" s="32">
        <f t="shared" ca="1" si="226"/>
        <v>-6806.97</v>
      </c>
      <c r="EN110" s="32">
        <f t="shared" ca="1" si="227"/>
        <v>-6178.66</v>
      </c>
      <c r="EO110" s="32">
        <f t="shared" ca="1" si="228"/>
        <v>-4638.0199999999995</v>
      </c>
      <c r="EP110" s="32">
        <f t="shared" ca="1" si="229"/>
        <v>-8065.64</v>
      </c>
      <c r="EQ110" s="32">
        <f t="shared" ca="1" si="230"/>
        <v>-10491.2</v>
      </c>
      <c r="ER110" s="32">
        <f t="shared" ca="1" si="231"/>
        <v>-15293.720000000001</v>
      </c>
    </row>
    <row r="111" spans="1:148" x14ac:dyDescent="0.25">
      <c r="A111" t="s">
        <v>473</v>
      </c>
      <c r="B111" s="1" t="s">
        <v>115</v>
      </c>
      <c r="C111" t="s">
        <v>115</v>
      </c>
      <c r="D111" t="s">
        <v>267</v>
      </c>
      <c r="E111" s="51">
        <v>8523.8852999999999</v>
      </c>
      <c r="F111" s="51">
        <v>4865.8995999999997</v>
      </c>
      <c r="G111" s="51">
        <v>11758.065699999999</v>
      </c>
      <c r="H111" s="51">
        <v>9926.9704000000002</v>
      </c>
      <c r="I111" s="51">
        <v>7467.5279</v>
      </c>
      <c r="J111" s="51">
        <v>7039.0321000000004</v>
      </c>
      <c r="K111" s="51">
        <v>4088.2292000000002</v>
      </c>
      <c r="L111" s="51">
        <v>5102.2755999999999</v>
      </c>
      <c r="M111" s="51">
        <v>6309.9129999999996</v>
      </c>
      <c r="N111" s="51">
        <v>8384.5182999999997</v>
      </c>
      <c r="O111" s="51">
        <v>8353.2724999999991</v>
      </c>
      <c r="P111" s="51">
        <v>7915.5929999999998</v>
      </c>
      <c r="Q111" s="32">
        <v>334381.82</v>
      </c>
      <c r="R111" s="32">
        <v>193333.55</v>
      </c>
      <c r="S111" s="32">
        <v>345152.42</v>
      </c>
      <c r="T111" s="32">
        <v>445180.9</v>
      </c>
      <c r="U111" s="32">
        <v>482273.19</v>
      </c>
      <c r="V111" s="32">
        <v>279588.56</v>
      </c>
      <c r="W111" s="32">
        <v>119226.65</v>
      </c>
      <c r="X111" s="32">
        <v>181537.56</v>
      </c>
      <c r="Y111" s="32">
        <v>157365.13</v>
      </c>
      <c r="Z111" s="32">
        <v>234970.95</v>
      </c>
      <c r="AA111" s="32">
        <v>285178.90999999997</v>
      </c>
      <c r="AB111" s="32">
        <v>428579.57</v>
      </c>
      <c r="AC111" s="2">
        <v>0.33</v>
      </c>
      <c r="AD111" s="2">
        <v>0.33</v>
      </c>
      <c r="AE111" s="2">
        <v>0.33</v>
      </c>
      <c r="AF111" s="2">
        <v>0.33</v>
      </c>
      <c r="AG111" s="2">
        <v>0.33</v>
      </c>
      <c r="AH111" s="2">
        <v>0.33</v>
      </c>
      <c r="AI111" s="2">
        <v>0.33</v>
      </c>
      <c r="AJ111" s="2">
        <v>0.33</v>
      </c>
      <c r="AK111" s="2">
        <v>0.33</v>
      </c>
      <c r="AL111" s="2">
        <v>0.33</v>
      </c>
      <c r="AM111" s="2">
        <v>0.33</v>
      </c>
      <c r="AN111" s="2">
        <v>0.33</v>
      </c>
      <c r="AO111" s="33">
        <v>1103.46</v>
      </c>
      <c r="AP111" s="33">
        <v>638</v>
      </c>
      <c r="AQ111" s="33">
        <v>1139</v>
      </c>
      <c r="AR111" s="33">
        <v>1469.1</v>
      </c>
      <c r="AS111" s="33">
        <v>1591.5</v>
      </c>
      <c r="AT111" s="33">
        <v>922.64</v>
      </c>
      <c r="AU111" s="33">
        <v>393.45</v>
      </c>
      <c r="AV111" s="33">
        <v>599.07000000000005</v>
      </c>
      <c r="AW111" s="33">
        <v>519.29999999999995</v>
      </c>
      <c r="AX111" s="33">
        <v>775.4</v>
      </c>
      <c r="AY111" s="33">
        <v>941.09</v>
      </c>
      <c r="AZ111" s="33">
        <v>1414.31</v>
      </c>
      <c r="BA111" s="31">
        <f t="shared" si="232"/>
        <v>-501.57</v>
      </c>
      <c r="BB111" s="31">
        <f t="shared" si="233"/>
        <v>-290</v>
      </c>
      <c r="BC111" s="31">
        <f t="shared" si="234"/>
        <v>-517.73</v>
      </c>
      <c r="BD111" s="31">
        <f t="shared" si="235"/>
        <v>-356.14</v>
      </c>
      <c r="BE111" s="31">
        <f t="shared" si="236"/>
        <v>-385.82</v>
      </c>
      <c r="BF111" s="31">
        <f t="shared" si="237"/>
        <v>-223.67</v>
      </c>
      <c r="BG111" s="31">
        <f t="shared" si="238"/>
        <v>453.06</v>
      </c>
      <c r="BH111" s="31">
        <f t="shared" si="239"/>
        <v>689.84</v>
      </c>
      <c r="BI111" s="31">
        <f t="shared" si="240"/>
        <v>597.99</v>
      </c>
      <c r="BJ111" s="31">
        <f t="shared" si="241"/>
        <v>1127.8599999999999</v>
      </c>
      <c r="BK111" s="31">
        <f t="shared" si="242"/>
        <v>1368.86</v>
      </c>
      <c r="BL111" s="31">
        <f t="shared" si="243"/>
        <v>2057.1799999999998</v>
      </c>
      <c r="BM111" s="6">
        <v>-3.32E-2</v>
      </c>
      <c r="BN111" s="6">
        <v>-3.32E-2</v>
      </c>
      <c r="BO111" s="6">
        <v>-3.32E-2</v>
      </c>
      <c r="BP111" s="6">
        <v>-3.32E-2</v>
      </c>
      <c r="BQ111" s="6">
        <v>-3.32E-2</v>
      </c>
      <c r="BR111" s="6">
        <v>-3.32E-2</v>
      </c>
      <c r="BS111" s="6">
        <v>-3.32E-2</v>
      </c>
      <c r="BT111" s="6">
        <v>-3.32E-2</v>
      </c>
      <c r="BU111" s="6">
        <v>-3.32E-2</v>
      </c>
      <c r="BV111" s="6">
        <v>-3.32E-2</v>
      </c>
      <c r="BW111" s="6">
        <v>-3.32E-2</v>
      </c>
      <c r="BX111" s="6">
        <v>-3.32E-2</v>
      </c>
      <c r="BY111" s="31">
        <v>-11101.48</v>
      </c>
      <c r="BZ111" s="31">
        <v>-6418.67</v>
      </c>
      <c r="CA111" s="31">
        <v>-11459.06</v>
      </c>
      <c r="CB111" s="31">
        <v>-14780.01</v>
      </c>
      <c r="CC111" s="31">
        <v>-16011.47</v>
      </c>
      <c r="CD111" s="31">
        <v>-9282.34</v>
      </c>
      <c r="CE111" s="31">
        <v>-3958.32</v>
      </c>
      <c r="CF111" s="31">
        <v>-6027.05</v>
      </c>
      <c r="CG111" s="31">
        <v>-5224.5200000000004</v>
      </c>
      <c r="CH111" s="31">
        <v>-7801.04</v>
      </c>
      <c r="CI111" s="31">
        <v>-9467.94</v>
      </c>
      <c r="CJ111" s="31">
        <v>-14228.84</v>
      </c>
      <c r="CK111" s="32">
        <f t="shared" si="268"/>
        <v>668.76</v>
      </c>
      <c r="CL111" s="32">
        <f t="shared" si="269"/>
        <v>386.67</v>
      </c>
      <c r="CM111" s="32">
        <f t="shared" si="270"/>
        <v>690.3</v>
      </c>
      <c r="CN111" s="32">
        <f t="shared" si="271"/>
        <v>890.36</v>
      </c>
      <c r="CO111" s="32">
        <f t="shared" si="272"/>
        <v>964.55</v>
      </c>
      <c r="CP111" s="32">
        <f t="shared" si="273"/>
        <v>559.17999999999995</v>
      </c>
      <c r="CQ111" s="32">
        <f t="shared" si="274"/>
        <v>238.45</v>
      </c>
      <c r="CR111" s="32">
        <f t="shared" si="275"/>
        <v>363.08</v>
      </c>
      <c r="CS111" s="32">
        <f t="shared" si="276"/>
        <v>314.73</v>
      </c>
      <c r="CT111" s="32">
        <f t="shared" si="277"/>
        <v>469.94</v>
      </c>
      <c r="CU111" s="32">
        <f t="shared" si="278"/>
        <v>570.36</v>
      </c>
      <c r="CV111" s="32">
        <f t="shared" si="279"/>
        <v>857.16</v>
      </c>
      <c r="CW111" s="31">
        <f t="shared" si="256"/>
        <v>-11034.61</v>
      </c>
      <c r="CX111" s="31">
        <f t="shared" si="257"/>
        <v>-6380</v>
      </c>
      <c r="CY111" s="31">
        <f t="shared" si="258"/>
        <v>-11390.03</v>
      </c>
      <c r="CZ111" s="31">
        <f t="shared" si="259"/>
        <v>-15002.61</v>
      </c>
      <c r="DA111" s="31">
        <f t="shared" si="260"/>
        <v>-16252.599999999999</v>
      </c>
      <c r="DB111" s="31">
        <f t="shared" si="261"/>
        <v>-9422.1299999999992</v>
      </c>
      <c r="DC111" s="31">
        <f t="shared" si="262"/>
        <v>-4566.380000000001</v>
      </c>
      <c r="DD111" s="31">
        <f t="shared" si="263"/>
        <v>-6952.88</v>
      </c>
      <c r="DE111" s="31">
        <f t="shared" si="264"/>
        <v>-6027.0800000000008</v>
      </c>
      <c r="DF111" s="31">
        <f t="shared" si="265"/>
        <v>-9234.36</v>
      </c>
      <c r="DG111" s="31">
        <f t="shared" si="266"/>
        <v>-11207.53</v>
      </c>
      <c r="DH111" s="31">
        <f t="shared" si="267"/>
        <v>-16843.169999999998</v>
      </c>
      <c r="DI111" s="32">
        <f t="shared" si="196"/>
        <v>-551.73</v>
      </c>
      <c r="DJ111" s="32">
        <f t="shared" si="197"/>
        <v>-319</v>
      </c>
      <c r="DK111" s="32">
        <f t="shared" si="198"/>
        <v>-569.5</v>
      </c>
      <c r="DL111" s="32">
        <f t="shared" si="199"/>
        <v>-750.13</v>
      </c>
      <c r="DM111" s="32">
        <f t="shared" si="200"/>
        <v>-812.63</v>
      </c>
      <c r="DN111" s="32">
        <f t="shared" si="201"/>
        <v>-471.11</v>
      </c>
      <c r="DO111" s="32">
        <f t="shared" si="202"/>
        <v>-228.32</v>
      </c>
      <c r="DP111" s="32">
        <f t="shared" si="203"/>
        <v>-347.64</v>
      </c>
      <c r="DQ111" s="32">
        <f t="shared" si="204"/>
        <v>-301.35000000000002</v>
      </c>
      <c r="DR111" s="32">
        <f t="shared" si="205"/>
        <v>-461.72</v>
      </c>
      <c r="DS111" s="32">
        <f t="shared" si="206"/>
        <v>-560.38</v>
      </c>
      <c r="DT111" s="32">
        <f t="shared" si="207"/>
        <v>-842.16</v>
      </c>
      <c r="DU111" s="31">
        <f t="shared" ca="1" si="208"/>
        <v>-3264.8</v>
      </c>
      <c r="DV111" s="31">
        <f t="shared" ca="1" si="209"/>
        <v>-1876.81</v>
      </c>
      <c r="DW111" s="31">
        <f t="shared" ca="1" si="210"/>
        <v>-3333.13</v>
      </c>
      <c r="DX111" s="31">
        <f t="shared" ca="1" si="211"/>
        <v>-4364.82</v>
      </c>
      <c r="DY111" s="31">
        <f t="shared" ca="1" si="212"/>
        <v>-4701.7700000000004</v>
      </c>
      <c r="DZ111" s="31">
        <f t="shared" ca="1" si="213"/>
        <v>-2709.76</v>
      </c>
      <c r="EA111" s="31">
        <f t="shared" ca="1" si="214"/>
        <v>-1304.82</v>
      </c>
      <c r="EB111" s="31">
        <f t="shared" ca="1" si="215"/>
        <v>-1971.99</v>
      </c>
      <c r="EC111" s="31">
        <f t="shared" ca="1" si="216"/>
        <v>-1696.62</v>
      </c>
      <c r="ED111" s="31">
        <f t="shared" ca="1" si="217"/>
        <v>-2578.59</v>
      </c>
      <c r="EE111" s="31">
        <f t="shared" ca="1" si="218"/>
        <v>-3103.4</v>
      </c>
      <c r="EF111" s="31">
        <f t="shared" ca="1" si="219"/>
        <v>-4625.8599999999997</v>
      </c>
      <c r="EG111" s="32">
        <f t="shared" ca="1" si="220"/>
        <v>-14851.14</v>
      </c>
      <c r="EH111" s="32">
        <f t="shared" ca="1" si="221"/>
        <v>-8575.81</v>
      </c>
      <c r="EI111" s="32">
        <f t="shared" ca="1" si="222"/>
        <v>-15292.66</v>
      </c>
      <c r="EJ111" s="32">
        <f t="shared" ca="1" si="223"/>
        <v>-20117.559999999998</v>
      </c>
      <c r="EK111" s="32">
        <f t="shared" ca="1" si="224"/>
        <v>-21767</v>
      </c>
      <c r="EL111" s="32">
        <f t="shared" ca="1" si="225"/>
        <v>-12603</v>
      </c>
      <c r="EM111" s="32">
        <f t="shared" ca="1" si="226"/>
        <v>-6099.52</v>
      </c>
      <c r="EN111" s="32">
        <f t="shared" ca="1" si="227"/>
        <v>-9272.51</v>
      </c>
      <c r="EO111" s="32">
        <f t="shared" ca="1" si="228"/>
        <v>-8025.0500000000011</v>
      </c>
      <c r="EP111" s="32">
        <f t="shared" ca="1" si="229"/>
        <v>-12274.67</v>
      </c>
      <c r="EQ111" s="32">
        <f t="shared" ca="1" si="230"/>
        <v>-14871.31</v>
      </c>
      <c r="ER111" s="32">
        <f t="shared" ca="1" si="231"/>
        <v>-22311.19</v>
      </c>
    </row>
    <row r="112" spans="1:148" x14ac:dyDescent="0.25">
      <c r="A112" t="s">
        <v>474</v>
      </c>
      <c r="B112" s="1" t="s">
        <v>116</v>
      </c>
      <c r="C112" t="s">
        <v>116</v>
      </c>
      <c r="D112" t="s">
        <v>268</v>
      </c>
      <c r="E112" s="51">
        <v>54.158000000000001</v>
      </c>
      <c r="F112" s="51">
        <v>3.1199999999999999E-2</v>
      </c>
      <c r="G112" s="51">
        <v>5430.7376999999997</v>
      </c>
      <c r="H112" s="51">
        <v>4689.4696000000004</v>
      </c>
      <c r="I112" s="51">
        <v>5394.4123</v>
      </c>
      <c r="J112" s="51">
        <v>0</v>
      </c>
      <c r="K112" s="51">
        <v>0</v>
      </c>
      <c r="L112" s="51">
        <v>0</v>
      </c>
      <c r="M112" s="51">
        <v>647.67899999999997</v>
      </c>
      <c r="N112" s="51">
        <v>166.92840000000001</v>
      </c>
      <c r="O112" s="51">
        <v>0</v>
      </c>
      <c r="P112" s="51">
        <v>0</v>
      </c>
      <c r="Q112" s="32">
        <v>2970.7</v>
      </c>
      <c r="R112" s="32">
        <v>1.39</v>
      </c>
      <c r="S112" s="32">
        <v>170331.17</v>
      </c>
      <c r="T112" s="32">
        <v>218606.98</v>
      </c>
      <c r="U112" s="32">
        <v>974537.88</v>
      </c>
      <c r="V112" s="32">
        <v>0</v>
      </c>
      <c r="W112" s="32">
        <v>0</v>
      </c>
      <c r="X112" s="32">
        <v>0</v>
      </c>
      <c r="Y112" s="32">
        <v>21848.240000000002</v>
      </c>
      <c r="Z112" s="32">
        <v>7734.23</v>
      </c>
      <c r="AA112" s="32">
        <v>0</v>
      </c>
      <c r="AB112" s="32">
        <v>0</v>
      </c>
      <c r="AC112" s="2">
        <v>3.75</v>
      </c>
      <c r="AD112" s="2">
        <v>3.75</v>
      </c>
      <c r="AE112" s="2">
        <v>3.75</v>
      </c>
      <c r="AF112" s="2">
        <v>3.75</v>
      </c>
      <c r="AG112" s="2">
        <v>3.75</v>
      </c>
      <c r="AH112" s="2">
        <v>3.75</v>
      </c>
      <c r="AI112" s="2">
        <v>3.75</v>
      </c>
      <c r="AJ112" s="2">
        <v>3.75</v>
      </c>
      <c r="AK112" s="2">
        <v>3.75</v>
      </c>
      <c r="AL112" s="2">
        <v>3.75</v>
      </c>
      <c r="AM112" s="2">
        <v>3.75</v>
      </c>
      <c r="AN112" s="2">
        <v>3.75</v>
      </c>
      <c r="AO112" s="33">
        <v>111.4</v>
      </c>
      <c r="AP112" s="33">
        <v>0.05</v>
      </c>
      <c r="AQ112" s="33">
        <v>6387.42</v>
      </c>
      <c r="AR112" s="33">
        <v>8197.76</v>
      </c>
      <c r="AS112" s="33">
        <v>36545.17</v>
      </c>
      <c r="AT112" s="33">
        <v>0</v>
      </c>
      <c r="AU112" s="33">
        <v>0</v>
      </c>
      <c r="AV112" s="33">
        <v>0</v>
      </c>
      <c r="AW112" s="33">
        <v>819.31</v>
      </c>
      <c r="AX112" s="33">
        <v>290.02999999999997</v>
      </c>
      <c r="AY112" s="33">
        <v>0</v>
      </c>
      <c r="AZ112" s="33">
        <v>0</v>
      </c>
      <c r="BA112" s="31">
        <f t="shared" si="232"/>
        <v>-4.46</v>
      </c>
      <c r="BB112" s="31">
        <f t="shared" si="233"/>
        <v>0</v>
      </c>
      <c r="BC112" s="31">
        <f t="shared" si="234"/>
        <v>-255.5</v>
      </c>
      <c r="BD112" s="31">
        <f t="shared" si="235"/>
        <v>-174.89</v>
      </c>
      <c r="BE112" s="31">
        <f t="shared" si="236"/>
        <v>-779.63</v>
      </c>
      <c r="BF112" s="31">
        <f t="shared" si="237"/>
        <v>0</v>
      </c>
      <c r="BG112" s="31">
        <f t="shared" si="238"/>
        <v>0</v>
      </c>
      <c r="BH112" s="31">
        <f t="shared" si="239"/>
        <v>0</v>
      </c>
      <c r="BI112" s="31">
        <f t="shared" si="240"/>
        <v>83.02</v>
      </c>
      <c r="BJ112" s="31">
        <f t="shared" si="241"/>
        <v>37.119999999999997</v>
      </c>
      <c r="BK112" s="31">
        <f t="shared" si="242"/>
        <v>0</v>
      </c>
      <c r="BL112" s="31">
        <f t="shared" si="243"/>
        <v>0</v>
      </c>
      <c r="BM112" s="6">
        <v>5.8999999999999997E-2</v>
      </c>
      <c r="BN112" s="6">
        <v>5.8999999999999997E-2</v>
      </c>
      <c r="BO112" s="6">
        <v>5.8999999999999997E-2</v>
      </c>
      <c r="BP112" s="6">
        <v>5.8999999999999997E-2</v>
      </c>
      <c r="BQ112" s="6">
        <v>5.8999999999999997E-2</v>
      </c>
      <c r="BR112" s="6">
        <v>5.8999999999999997E-2</v>
      </c>
      <c r="BS112" s="6">
        <v>5.8999999999999997E-2</v>
      </c>
      <c r="BT112" s="6">
        <v>5.8999999999999997E-2</v>
      </c>
      <c r="BU112" s="6">
        <v>5.8999999999999997E-2</v>
      </c>
      <c r="BV112" s="6">
        <v>5.8999999999999997E-2</v>
      </c>
      <c r="BW112" s="6">
        <v>5.8999999999999997E-2</v>
      </c>
      <c r="BX112" s="6">
        <v>5.8999999999999997E-2</v>
      </c>
      <c r="BY112" s="31">
        <v>175.27</v>
      </c>
      <c r="BZ112" s="31">
        <v>0.08</v>
      </c>
      <c r="CA112" s="31">
        <v>10049.540000000001</v>
      </c>
      <c r="CB112" s="31">
        <v>12897.81</v>
      </c>
      <c r="CC112" s="31">
        <v>57497.73</v>
      </c>
      <c r="CD112" s="31">
        <v>0</v>
      </c>
      <c r="CE112" s="31">
        <v>0</v>
      </c>
      <c r="CF112" s="31">
        <v>0</v>
      </c>
      <c r="CG112" s="31">
        <v>1289.05</v>
      </c>
      <c r="CH112" s="31">
        <v>456.32</v>
      </c>
      <c r="CI112" s="31">
        <v>0</v>
      </c>
      <c r="CJ112" s="31">
        <v>0</v>
      </c>
      <c r="CK112" s="32">
        <f t="shared" si="268"/>
        <v>5.94</v>
      </c>
      <c r="CL112" s="32">
        <f t="shared" si="269"/>
        <v>0</v>
      </c>
      <c r="CM112" s="32">
        <f t="shared" si="270"/>
        <v>340.66</v>
      </c>
      <c r="CN112" s="32">
        <f t="shared" si="271"/>
        <v>437.21</v>
      </c>
      <c r="CO112" s="32">
        <f t="shared" si="272"/>
        <v>1949.08</v>
      </c>
      <c r="CP112" s="32">
        <f t="shared" si="273"/>
        <v>0</v>
      </c>
      <c r="CQ112" s="32">
        <f t="shared" si="274"/>
        <v>0</v>
      </c>
      <c r="CR112" s="32">
        <f t="shared" si="275"/>
        <v>0</v>
      </c>
      <c r="CS112" s="32">
        <f t="shared" si="276"/>
        <v>43.7</v>
      </c>
      <c r="CT112" s="32">
        <f t="shared" si="277"/>
        <v>15.47</v>
      </c>
      <c r="CU112" s="32">
        <f t="shared" si="278"/>
        <v>0</v>
      </c>
      <c r="CV112" s="32">
        <f t="shared" si="279"/>
        <v>0</v>
      </c>
      <c r="CW112" s="31">
        <f t="shared" si="256"/>
        <v>74.27</v>
      </c>
      <c r="CX112" s="31">
        <f t="shared" si="257"/>
        <v>0.03</v>
      </c>
      <c r="CY112" s="31">
        <f t="shared" si="258"/>
        <v>4258.2800000000007</v>
      </c>
      <c r="CZ112" s="31">
        <f t="shared" si="259"/>
        <v>5312.1499999999987</v>
      </c>
      <c r="DA112" s="31">
        <f t="shared" si="260"/>
        <v>23681.270000000008</v>
      </c>
      <c r="DB112" s="31">
        <f t="shared" si="261"/>
        <v>0</v>
      </c>
      <c r="DC112" s="31">
        <f t="shared" si="262"/>
        <v>0</v>
      </c>
      <c r="DD112" s="31">
        <f t="shared" si="263"/>
        <v>0</v>
      </c>
      <c r="DE112" s="31">
        <f t="shared" si="264"/>
        <v>430.42000000000007</v>
      </c>
      <c r="DF112" s="31">
        <f t="shared" si="265"/>
        <v>144.64000000000004</v>
      </c>
      <c r="DG112" s="31">
        <f t="shared" si="266"/>
        <v>0</v>
      </c>
      <c r="DH112" s="31">
        <f t="shared" si="267"/>
        <v>0</v>
      </c>
      <c r="DI112" s="32">
        <f t="shared" si="196"/>
        <v>3.71</v>
      </c>
      <c r="DJ112" s="32">
        <f t="shared" si="197"/>
        <v>0</v>
      </c>
      <c r="DK112" s="32">
        <f t="shared" si="198"/>
        <v>212.91</v>
      </c>
      <c r="DL112" s="32">
        <f t="shared" si="199"/>
        <v>265.61</v>
      </c>
      <c r="DM112" s="32">
        <f t="shared" si="200"/>
        <v>1184.06</v>
      </c>
      <c r="DN112" s="32">
        <f t="shared" si="201"/>
        <v>0</v>
      </c>
      <c r="DO112" s="32">
        <f t="shared" si="202"/>
        <v>0</v>
      </c>
      <c r="DP112" s="32">
        <f t="shared" si="203"/>
        <v>0</v>
      </c>
      <c r="DQ112" s="32">
        <f t="shared" si="204"/>
        <v>21.52</v>
      </c>
      <c r="DR112" s="32">
        <f t="shared" si="205"/>
        <v>7.23</v>
      </c>
      <c r="DS112" s="32">
        <f t="shared" si="206"/>
        <v>0</v>
      </c>
      <c r="DT112" s="32">
        <f t="shared" si="207"/>
        <v>0</v>
      </c>
      <c r="DU112" s="31">
        <f t="shared" ca="1" si="208"/>
        <v>21.97</v>
      </c>
      <c r="DV112" s="31">
        <f t="shared" ca="1" si="209"/>
        <v>0.01</v>
      </c>
      <c r="DW112" s="31">
        <f t="shared" ca="1" si="210"/>
        <v>1246.1300000000001</v>
      </c>
      <c r="DX112" s="31">
        <f t="shared" ca="1" si="211"/>
        <v>1545.5</v>
      </c>
      <c r="DY112" s="31">
        <f t="shared" ca="1" si="212"/>
        <v>6850.84</v>
      </c>
      <c r="DZ112" s="31">
        <f t="shared" ca="1" si="213"/>
        <v>0</v>
      </c>
      <c r="EA112" s="31">
        <f t="shared" ca="1" si="214"/>
        <v>0</v>
      </c>
      <c r="EB112" s="31">
        <f t="shared" ca="1" si="215"/>
        <v>0</v>
      </c>
      <c r="EC112" s="31">
        <f t="shared" ca="1" si="216"/>
        <v>121.16</v>
      </c>
      <c r="ED112" s="31">
        <f t="shared" ca="1" si="217"/>
        <v>40.39</v>
      </c>
      <c r="EE112" s="31">
        <f t="shared" ca="1" si="218"/>
        <v>0</v>
      </c>
      <c r="EF112" s="31">
        <f t="shared" ca="1" si="219"/>
        <v>0</v>
      </c>
      <c r="EG112" s="32">
        <f t="shared" ca="1" si="220"/>
        <v>99.949999999999989</v>
      </c>
      <c r="EH112" s="32">
        <f t="shared" ca="1" si="221"/>
        <v>0.04</v>
      </c>
      <c r="EI112" s="32">
        <f t="shared" ca="1" si="222"/>
        <v>5717.3200000000006</v>
      </c>
      <c r="EJ112" s="32">
        <f t="shared" ca="1" si="223"/>
        <v>7123.2599999999984</v>
      </c>
      <c r="EK112" s="32">
        <f t="shared" ca="1" si="224"/>
        <v>31716.170000000009</v>
      </c>
      <c r="EL112" s="32">
        <f t="shared" ca="1" si="225"/>
        <v>0</v>
      </c>
      <c r="EM112" s="32">
        <f t="shared" ca="1" si="226"/>
        <v>0</v>
      </c>
      <c r="EN112" s="32">
        <f t="shared" ca="1" si="227"/>
        <v>0</v>
      </c>
      <c r="EO112" s="32">
        <f t="shared" ca="1" si="228"/>
        <v>573.1</v>
      </c>
      <c r="EP112" s="32">
        <f t="shared" ca="1" si="229"/>
        <v>192.26000000000005</v>
      </c>
      <c r="EQ112" s="32">
        <f t="shared" ca="1" si="230"/>
        <v>0</v>
      </c>
      <c r="ER112" s="32">
        <f t="shared" ca="1" si="231"/>
        <v>0</v>
      </c>
    </row>
    <row r="113" spans="1:148" x14ac:dyDescent="0.25">
      <c r="A113" t="s">
        <v>441</v>
      </c>
      <c r="B113" s="1" t="s">
        <v>26</v>
      </c>
      <c r="C113" t="s">
        <v>26</v>
      </c>
      <c r="D113" t="s">
        <v>269</v>
      </c>
      <c r="E113" s="51">
        <v>171679.269291</v>
      </c>
      <c r="F113" s="51">
        <v>163287.05874000001</v>
      </c>
      <c r="G113" s="51">
        <v>155339.6763547</v>
      </c>
      <c r="H113" s="51">
        <v>162332.05757030001</v>
      </c>
      <c r="I113" s="51">
        <v>169071.78335899999</v>
      </c>
      <c r="J113" s="51">
        <v>154130.43702400001</v>
      </c>
      <c r="K113" s="51">
        <v>42643.183475799997</v>
      </c>
      <c r="L113" s="51">
        <v>41.019453400000003</v>
      </c>
      <c r="M113" s="51">
        <v>138438.74605799999</v>
      </c>
      <c r="N113" s="51">
        <v>179330.21707000001</v>
      </c>
      <c r="O113" s="51">
        <v>189404.83927999999</v>
      </c>
      <c r="P113" s="51">
        <v>93065.105939999994</v>
      </c>
      <c r="Q113" s="32">
        <v>7634617.5800000001</v>
      </c>
      <c r="R113" s="32">
        <v>7266267</v>
      </c>
      <c r="S113" s="32">
        <v>5013214.55</v>
      </c>
      <c r="T113" s="32">
        <v>8379070.5</v>
      </c>
      <c r="U113" s="32">
        <v>24488706.550000001</v>
      </c>
      <c r="V113" s="32">
        <v>9342351.6400000006</v>
      </c>
      <c r="W113" s="32">
        <v>1156490.6399999999</v>
      </c>
      <c r="X113" s="32">
        <v>1027.74</v>
      </c>
      <c r="Y113" s="32">
        <v>4031355.8</v>
      </c>
      <c r="Z113" s="32">
        <v>5525261.5899999999</v>
      </c>
      <c r="AA113" s="32">
        <v>8704117.0999999996</v>
      </c>
      <c r="AB113" s="32">
        <v>6741497.0199999996</v>
      </c>
      <c r="AC113" s="2">
        <v>5.79</v>
      </c>
      <c r="AD113" s="2">
        <v>5.79</v>
      </c>
      <c r="AE113" s="2">
        <v>5.79</v>
      </c>
      <c r="AF113" s="2">
        <v>5.79</v>
      </c>
      <c r="AG113" s="2">
        <v>5.79</v>
      </c>
      <c r="AH113" s="2">
        <v>5.79</v>
      </c>
      <c r="AI113" s="2">
        <v>5.79</v>
      </c>
      <c r="AJ113" s="2">
        <v>5.79</v>
      </c>
      <c r="AK113" s="2">
        <v>5.79</v>
      </c>
      <c r="AL113" s="2">
        <v>5.79</v>
      </c>
      <c r="AM113" s="2">
        <v>5.79</v>
      </c>
      <c r="AN113" s="2">
        <v>5.79</v>
      </c>
      <c r="AO113" s="33">
        <v>442044.36</v>
      </c>
      <c r="AP113" s="33">
        <v>420716.86</v>
      </c>
      <c r="AQ113" s="33">
        <v>290265.12</v>
      </c>
      <c r="AR113" s="33">
        <v>485148.18</v>
      </c>
      <c r="AS113" s="33">
        <v>1417896.11</v>
      </c>
      <c r="AT113" s="33">
        <v>540922.16</v>
      </c>
      <c r="AU113" s="33">
        <v>66960.81</v>
      </c>
      <c r="AV113" s="33">
        <v>59.51</v>
      </c>
      <c r="AW113" s="33">
        <v>233415.5</v>
      </c>
      <c r="AX113" s="33">
        <v>319912.65000000002</v>
      </c>
      <c r="AY113" s="33">
        <v>503968.38</v>
      </c>
      <c r="AZ113" s="33">
        <v>390332.68</v>
      </c>
      <c r="BA113" s="31">
        <f t="shared" si="232"/>
        <v>-11451.93</v>
      </c>
      <c r="BB113" s="31">
        <f t="shared" si="233"/>
        <v>-10899.4</v>
      </c>
      <c r="BC113" s="31">
        <f t="shared" si="234"/>
        <v>-7519.82</v>
      </c>
      <c r="BD113" s="31">
        <f t="shared" si="235"/>
        <v>-6703.26</v>
      </c>
      <c r="BE113" s="31">
        <f t="shared" si="236"/>
        <v>-19590.97</v>
      </c>
      <c r="BF113" s="31">
        <f t="shared" si="237"/>
        <v>-7473.88</v>
      </c>
      <c r="BG113" s="31">
        <f t="shared" si="238"/>
        <v>4394.66</v>
      </c>
      <c r="BH113" s="31">
        <f t="shared" si="239"/>
        <v>3.91</v>
      </c>
      <c r="BI113" s="31">
        <f t="shared" si="240"/>
        <v>15319.15</v>
      </c>
      <c r="BJ113" s="31">
        <f t="shared" si="241"/>
        <v>26521.26</v>
      </c>
      <c r="BK113" s="31">
        <f t="shared" si="242"/>
        <v>41779.760000000002</v>
      </c>
      <c r="BL113" s="31">
        <f t="shared" si="243"/>
        <v>32359.19</v>
      </c>
      <c r="BM113" s="6">
        <v>8.1500000000000003E-2</v>
      </c>
      <c r="BN113" s="6">
        <v>8.1500000000000003E-2</v>
      </c>
      <c r="BO113" s="6">
        <v>8.1500000000000003E-2</v>
      </c>
      <c r="BP113" s="6">
        <v>8.1500000000000003E-2</v>
      </c>
      <c r="BQ113" s="6">
        <v>8.1500000000000003E-2</v>
      </c>
      <c r="BR113" s="6">
        <v>8.1500000000000003E-2</v>
      </c>
      <c r="BS113" s="6">
        <v>8.1500000000000003E-2</v>
      </c>
      <c r="BT113" s="6">
        <v>8.1500000000000003E-2</v>
      </c>
      <c r="BU113" s="6">
        <v>8.1500000000000003E-2</v>
      </c>
      <c r="BV113" s="6">
        <v>8.1500000000000003E-2</v>
      </c>
      <c r="BW113" s="6">
        <v>8.1500000000000003E-2</v>
      </c>
      <c r="BX113" s="6">
        <v>8.1500000000000003E-2</v>
      </c>
      <c r="BY113" s="31">
        <v>622221.32999999996</v>
      </c>
      <c r="BZ113" s="31">
        <v>592200.76</v>
      </c>
      <c r="CA113" s="31">
        <v>408576.99</v>
      </c>
      <c r="CB113" s="31">
        <v>682894.25</v>
      </c>
      <c r="CC113" s="31">
        <v>1995829.58</v>
      </c>
      <c r="CD113" s="31">
        <v>761401.66</v>
      </c>
      <c r="CE113" s="31">
        <v>94253.99</v>
      </c>
      <c r="CF113" s="31">
        <v>83.76</v>
      </c>
      <c r="CG113" s="31">
        <v>328555.5</v>
      </c>
      <c r="CH113" s="31">
        <v>450308.82</v>
      </c>
      <c r="CI113" s="31">
        <v>709385.54</v>
      </c>
      <c r="CJ113" s="31">
        <v>549432.01</v>
      </c>
      <c r="CK113" s="32">
        <f t="shared" si="268"/>
        <v>15269.24</v>
      </c>
      <c r="CL113" s="32">
        <f t="shared" si="269"/>
        <v>14532.53</v>
      </c>
      <c r="CM113" s="32">
        <f t="shared" si="270"/>
        <v>10026.43</v>
      </c>
      <c r="CN113" s="32">
        <f t="shared" si="271"/>
        <v>16758.14</v>
      </c>
      <c r="CO113" s="32">
        <f t="shared" si="272"/>
        <v>48977.41</v>
      </c>
      <c r="CP113" s="32">
        <f t="shared" si="273"/>
        <v>18684.7</v>
      </c>
      <c r="CQ113" s="32">
        <f t="shared" si="274"/>
        <v>2312.98</v>
      </c>
      <c r="CR113" s="32">
        <f t="shared" si="275"/>
        <v>2.06</v>
      </c>
      <c r="CS113" s="32">
        <f t="shared" si="276"/>
        <v>8062.71</v>
      </c>
      <c r="CT113" s="32">
        <f t="shared" si="277"/>
        <v>11050.52</v>
      </c>
      <c r="CU113" s="32">
        <f t="shared" si="278"/>
        <v>17408.23</v>
      </c>
      <c r="CV113" s="32">
        <f t="shared" si="279"/>
        <v>13482.99</v>
      </c>
      <c r="CW113" s="31">
        <f t="shared" si="256"/>
        <v>206898.13999999996</v>
      </c>
      <c r="CX113" s="31">
        <f t="shared" si="257"/>
        <v>196915.83000000005</v>
      </c>
      <c r="CY113" s="31">
        <f t="shared" si="258"/>
        <v>135858.12</v>
      </c>
      <c r="CZ113" s="31">
        <f t="shared" si="259"/>
        <v>221207.47000000003</v>
      </c>
      <c r="DA113" s="31">
        <f t="shared" si="260"/>
        <v>646501.84999999986</v>
      </c>
      <c r="DB113" s="31">
        <f t="shared" si="261"/>
        <v>246638.07999999996</v>
      </c>
      <c r="DC113" s="31">
        <f t="shared" si="262"/>
        <v>25211.500000000004</v>
      </c>
      <c r="DD113" s="31">
        <f t="shared" si="263"/>
        <v>22.400000000000009</v>
      </c>
      <c r="DE113" s="31">
        <f t="shared" si="264"/>
        <v>87883.560000000027</v>
      </c>
      <c r="DF113" s="31">
        <f t="shared" si="265"/>
        <v>114925.43000000001</v>
      </c>
      <c r="DG113" s="31">
        <f t="shared" si="266"/>
        <v>181045.63</v>
      </c>
      <c r="DH113" s="31">
        <f t="shared" si="267"/>
        <v>140223.13</v>
      </c>
      <c r="DI113" s="32">
        <f t="shared" si="196"/>
        <v>10344.91</v>
      </c>
      <c r="DJ113" s="32">
        <f t="shared" si="197"/>
        <v>9845.7900000000009</v>
      </c>
      <c r="DK113" s="32">
        <f t="shared" si="198"/>
        <v>6792.91</v>
      </c>
      <c r="DL113" s="32">
        <f t="shared" si="199"/>
        <v>11060.37</v>
      </c>
      <c r="DM113" s="32">
        <f t="shared" si="200"/>
        <v>32325.09</v>
      </c>
      <c r="DN113" s="32">
        <f t="shared" si="201"/>
        <v>12331.9</v>
      </c>
      <c r="DO113" s="32">
        <f t="shared" si="202"/>
        <v>1260.58</v>
      </c>
      <c r="DP113" s="32">
        <f t="shared" si="203"/>
        <v>1.1200000000000001</v>
      </c>
      <c r="DQ113" s="32">
        <f t="shared" si="204"/>
        <v>4394.18</v>
      </c>
      <c r="DR113" s="32">
        <f t="shared" si="205"/>
        <v>5746.27</v>
      </c>
      <c r="DS113" s="32">
        <f t="shared" si="206"/>
        <v>9052.2800000000007</v>
      </c>
      <c r="DT113" s="32">
        <f t="shared" si="207"/>
        <v>7011.16</v>
      </c>
      <c r="DU113" s="31">
        <f t="shared" ca="1" si="208"/>
        <v>61214.71</v>
      </c>
      <c r="DV113" s="31">
        <f t="shared" ca="1" si="209"/>
        <v>57926.77</v>
      </c>
      <c r="DW113" s="31">
        <f t="shared" ca="1" si="210"/>
        <v>39756.97</v>
      </c>
      <c r="DX113" s="31">
        <f t="shared" ca="1" si="211"/>
        <v>64357.51</v>
      </c>
      <c r="DY113" s="31">
        <f t="shared" ca="1" si="212"/>
        <v>187028.77</v>
      </c>
      <c r="DZ113" s="31">
        <f t="shared" ca="1" si="213"/>
        <v>70931.839999999997</v>
      </c>
      <c r="EA113" s="31">
        <f t="shared" ca="1" si="214"/>
        <v>7204.07</v>
      </c>
      <c r="EB113" s="31">
        <f t="shared" ca="1" si="215"/>
        <v>6.35</v>
      </c>
      <c r="EC113" s="31">
        <f t="shared" ca="1" si="216"/>
        <v>24739.13</v>
      </c>
      <c r="ED113" s="31">
        <f t="shared" ca="1" si="217"/>
        <v>32091.63</v>
      </c>
      <c r="EE113" s="31">
        <f t="shared" ca="1" si="218"/>
        <v>50132.09</v>
      </c>
      <c r="EF113" s="31">
        <f t="shared" ca="1" si="219"/>
        <v>38511.269999999997</v>
      </c>
      <c r="EG113" s="32">
        <f t="shared" ca="1" si="220"/>
        <v>278457.75999999995</v>
      </c>
      <c r="EH113" s="32">
        <f t="shared" ca="1" si="221"/>
        <v>264688.39000000007</v>
      </c>
      <c r="EI113" s="32">
        <f t="shared" ca="1" si="222"/>
        <v>182408</v>
      </c>
      <c r="EJ113" s="32">
        <f t="shared" ca="1" si="223"/>
        <v>296625.35000000003</v>
      </c>
      <c r="EK113" s="32">
        <f t="shared" ca="1" si="224"/>
        <v>865855.70999999985</v>
      </c>
      <c r="EL113" s="32">
        <f t="shared" ca="1" si="225"/>
        <v>329901.81999999995</v>
      </c>
      <c r="EM113" s="32">
        <f t="shared" ca="1" si="226"/>
        <v>33676.15</v>
      </c>
      <c r="EN113" s="32">
        <f t="shared" ca="1" si="227"/>
        <v>29.870000000000012</v>
      </c>
      <c r="EO113" s="32">
        <f t="shared" ca="1" si="228"/>
        <v>117016.87000000002</v>
      </c>
      <c r="EP113" s="32">
        <f t="shared" ca="1" si="229"/>
        <v>152763.33000000002</v>
      </c>
      <c r="EQ113" s="32">
        <f t="shared" ca="1" si="230"/>
        <v>240230</v>
      </c>
      <c r="ER113" s="32">
        <f t="shared" ca="1" si="231"/>
        <v>185745.56</v>
      </c>
    </row>
    <row r="114" spans="1:148" x14ac:dyDescent="0.25">
      <c r="A114" t="s">
        <v>441</v>
      </c>
      <c r="B114" s="1" t="s">
        <v>27</v>
      </c>
      <c r="C114" t="s">
        <v>27</v>
      </c>
      <c r="D114" t="s">
        <v>270</v>
      </c>
      <c r="E114" s="51">
        <v>164902.6601946</v>
      </c>
      <c r="F114" s="51">
        <v>163759.27533999999</v>
      </c>
      <c r="G114" s="51">
        <v>164891.24530000001</v>
      </c>
      <c r="H114" s="51">
        <v>167736.47416000001</v>
      </c>
      <c r="I114" s="51">
        <v>159941.43345859999</v>
      </c>
      <c r="J114" s="51">
        <v>155341.82288600001</v>
      </c>
      <c r="K114" s="51">
        <v>161098.20293</v>
      </c>
      <c r="L114" s="51">
        <v>148892.50683309999</v>
      </c>
      <c r="M114" s="51">
        <v>176348.77638</v>
      </c>
      <c r="N114" s="51">
        <v>178879.78159609999</v>
      </c>
      <c r="O114" s="51">
        <v>189208.49708</v>
      </c>
      <c r="P114" s="51">
        <v>94455.373061799997</v>
      </c>
      <c r="Q114" s="32">
        <v>7218541.9100000001</v>
      </c>
      <c r="R114" s="32">
        <v>7318614.2000000002</v>
      </c>
      <c r="S114" s="32">
        <v>5996114.7400000002</v>
      </c>
      <c r="T114" s="32">
        <v>8667796.2799999993</v>
      </c>
      <c r="U114" s="32">
        <v>23887811.82</v>
      </c>
      <c r="V114" s="32">
        <v>8456448.9199999999</v>
      </c>
      <c r="W114" s="32">
        <v>6675499.0800000001</v>
      </c>
      <c r="X114" s="32">
        <v>5854689.6100000003</v>
      </c>
      <c r="Y114" s="32">
        <v>5084503.6500000004</v>
      </c>
      <c r="Z114" s="32">
        <v>5503418.2400000002</v>
      </c>
      <c r="AA114" s="32">
        <v>8392557.1400000006</v>
      </c>
      <c r="AB114" s="32">
        <v>4901212.96</v>
      </c>
      <c r="AC114" s="2">
        <v>5.79</v>
      </c>
      <c r="AD114" s="2">
        <v>5.79</v>
      </c>
      <c r="AE114" s="2">
        <v>5.79</v>
      </c>
      <c r="AF114" s="2">
        <v>5.79</v>
      </c>
      <c r="AG114" s="2">
        <v>5.79</v>
      </c>
      <c r="AH114" s="2">
        <v>5.79</v>
      </c>
      <c r="AI114" s="2">
        <v>5.79</v>
      </c>
      <c r="AJ114" s="2">
        <v>5.79</v>
      </c>
      <c r="AK114" s="2">
        <v>5.79</v>
      </c>
      <c r="AL114" s="2">
        <v>5.79</v>
      </c>
      <c r="AM114" s="2">
        <v>5.79</v>
      </c>
      <c r="AN114" s="2">
        <v>5.79</v>
      </c>
      <c r="AO114" s="33">
        <v>417953.58</v>
      </c>
      <c r="AP114" s="33">
        <v>423747.76</v>
      </c>
      <c r="AQ114" s="33">
        <v>347175.04</v>
      </c>
      <c r="AR114" s="33">
        <v>501865.4</v>
      </c>
      <c r="AS114" s="33">
        <v>1383104.3</v>
      </c>
      <c r="AT114" s="33">
        <v>489628.39</v>
      </c>
      <c r="AU114" s="33">
        <v>386511.4</v>
      </c>
      <c r="AV114" s="33">
        <v>338986.53</v>
      </c>
      <c r="AW114" s="33">
        <v>294392.76</v>
      </c>
      <c r="AX114" s="33">
        <v>318647.92</v>
      </c>
      <c r="AY114" s="33">
        <v>485929.06</v>
      </c>
      <c r="AZ114" s="33">
        <v>283780.23</v>
      </c>
      <c r="BA114" s="31">
        <f t="shared" si="232"/>
        <v>-10827.81</v>
      </c>
      <c r="BB114" s="31">
        <f t="shared" si="233"/>
        <v>-10977.92</v>
      </c>
      <c r="BC114" s="31">
        <f t="shared" si="234"/>
        <v>-8994.17</v>
      </c>
      <c r="BD114" s="31">
        <f t="shared" si="235"/>
        <v>-6934.24</v>
      </c>
      <c r="BE114" s="31">
        <f t="shared" si="236"/>
        <v>-19110.25</v>
      </c>
      <c r="BF114" s="31">
        <f t="shared" si="237"/>
        <v>-6765.16</v>
      </c>
      <c r="BG114" s="31">
        <f t="shared" si="238"/>
        <v>25366.9</v>
      </c>
      <c r="BH114" s="31">
        <f t="shared" si="239"/>
        <v>22247.82</v>
      </c>
      <c r="BI114" s="31">
        <f t="shared" si="240"/>
        <v>19321.11</v>
      </c>
      <c r="BJ114" s="31">
        <f t="shared" si="241"/>
        <v>26416.41</v>
      </c>
      <c r="BK114" s="31">
        <f t="shared" si="242"/>
        <v>40284.269999999997</v>
      </c>
      <c r="BL114" s="31">
        <f t="shared" si="243"/>
        <v>23525.82</v>
      </c>
      <c r="BM114" s="6">
        <v>7.9600000000000004E-2</v>
      </c>
      <c r="BN114" s="6">
        <v>7.9600000000000004E-2</v>
      </c>
      <c r="BO114" s="6">
        <v>7.9600000000000004E-2</v>
      </c>
      <c r="BP114" s="6">
        <v>7.9600000000000004E-2</v>
      </c>
      <c r="BQ114" s="6">
        <v>7.9600000000000004E-2</v>
      </c>
      <c r="BR114" s="6">
        <v>7.9600000000000004E-2</v>
      </c>
      <c r="BS114" s="6">
        <v>7.9600000000000004E-2</v>
      </c>
      <c r="BT114" s="6">
        <v>7.9600000000000004E-2</v>
      </c>
      <c r="BU114" s="6">
        <v>7.9600000000000004E-2</v>
      </c>
      <c r="BV114" s="6">
        <v>7.9600000000000004E-2</v>
      </c>
      <c r="BW114" s="6">
        <v>7.9600000000000004E-2</v>
      </c>
      <c r="BX114" s="6">
        <v>7.9600000000000004E-2</v>
      </c>
      <c r="BY114" s="31">
        <v>574595.93999999994</v>
      </c>
      <c r="BZ114" s="31">
        <v>582561.68999999994</v>
      </c>
      <c r="CA114" s="31">
        <v>477290.73</v>
      </c>
      <c r="CB114" s="31">
        <v>689956.58</v>
      </c>
      <c r="CC114" s="31">
        <v>1901469.82</v>
      </c>
      <c r="CD114" s="31">
        <v>673133.33</v>
      </c>
      <c r="CE114" s="31">
        <v>531369.73</v>
      </c>
      <c r="CF114" s="31">
        <v>466033.29</v>
      </c>
      <c r="CG114" s="31">
        <v>404726.49</v>
      </c>
      <c r="CH114" s="31">
        <v>438072.09</v>
      </c>
      <c r="CI114" s="31">
        <v>668047.55000000005</v>
      </c>
      <c r="CJ114" s="31">
        <v>390136.55</v>
      </c>
      <c r="CK114" s="32">
        <f t="shared" si="268"/>
        <v>14437.08</v>
      </c>
      <c r="CL114" s="32">
        <f t="shared" si="269"/>
        <v>14637.23</v>
      </c>
      <c r="CM114" s="32">
        <f t="shared" si="270"/>
        <v>11992.23</v>
      </c>
      <c r="CN114" s="32">
        <f t="shared" si="271"/>
        <v>17335.59</v>
      </c>
      <c r="CO114" s="32">
        <f t="shared" si="272"/>
        <v>47775.62</v>
      </c>
      <c r="CP114" s="32">
        <f t="shared" si="273"/>
        <v>16912.900000000001</v>
      </c>
      <c r="CQ114" s="32">
        <f t="shared" si="274"/>
        <v>13351</v>
      </c>
      <c r="CR114" s="32">
        <f t="shared" si="275"/>
        <v>11709.38</v>
      </c>
      <c r="CS114" s="32">
        <f t="shared" si="276"/>
        <v>10169.01</v>
      </c>
      <c r="CT114" s="32">
        <f t="shared" si="277"/>
        <v>11006.84</v>
      </c>
      <c r="CU114" s="32">
        <f t="shared" si="278"/>
        <v>16785.11</v>
      </c>
      <c r="CV114" s="32">
        <f t="shared" si="279"/>
        <v>9802.43</v>
      </c>
      <c r="CW114" s="31">
        <f t="shared" si="256"/>
        <v>181907.24999999988</v>
      </c>
      <c r="CX114" s="31">
        <f t="shared" si="257"/>
        <v>184429.07999999993</v>
      </c>
      <c r="CY114" s="31">
        <f t="shared" si="258"/>
        <v>151102.09</v>
      </c>
      <c r="CZ114" s="31">
        <f t="shared" si="259"/>
        <v>212361.00999999989</v>
      </c>
      <c r="DA114" s="31">
        <f t="shared" si="260"/>
        <v>585251.39000000013</v>
      </c>
      <c r="DB114" s="31">
        <f t="shared" si="261"/>
        <v>207182.99999999997</v>
      </c>
      <c r="DC114" s="31">
        <f t="shared" si="262"/>
        <v>132842.42999999996</v>
      </c>
      <c r="DD114" s="31">
        <f t="shared" si="263"/>
        <v>116508.31999999995</v>
      </c>
      <c r="DE114" s="31">
        <f t="shared" si="264"/>
        <v>101181.62999999999</v>
      </c>
      <c r="DF114" s="31">
        <f t="shared" si="265"/>
        <v>104014.60000000006</v>
      </c>
      <c r="DG114" s="31">
        <f t="shared" si="266"/>
        <v>158619.33000000005</v>
      </c>
      <c r="DH114" s="31">
        <f t="shared" si="267"/>
        <v>92632.93</v>
      </c>
      <c r="DI114" s="32">
        <f t="shared" si="196"/>
        <v>9095.36</v>
      </c>
      <c r="DJ114" s="32">
        <f t="shared" si="197"/>
        <v>9221.4500000000007</v>
      </c>
      <c r="DK114" s="32">
        <f t="shared" si="198"/>
        <v>7555.1</v>
      </c>
      <c r="DL114" s="32">
        <f t="shared" si="199"/>
        <v>10618.05</v>
      </c>
      <c r="DM114" s="32">
        <f t="shared" si="200"/>
        <v>29262.57</v>
      </c>
      <c r="DN114" s="32">
        <f t="shared" si="201"/>
        <v>10359.15</v>
      </c>
      <c r="DO114" s="32">
        <f t="shared" si="202"/>
        <v>6642.12</v>
      </c>
      <c r="DP114" s="32">
        <f t="shared" si="203"/>
        <v>5825.42</v>
      </c>
      <c r="DQ114" s="32">
        <f t="shared" si="204"/>
        <v>5059.08</v>
      </c>
      <c r="DR114" s="32">
        <f t="shared" si="205"/>
        <v>5200.7299999999996</v>
      </c>
      <c r="DS114" s="32">
        <f t="shared" si="206"/>
        <v>7930.97</v>
      </c>
      <c r="DT114" s="32">
        <f t="shared" si="207"/>
        <v>4631.6499999999996</v>
      </c>
      <c r="DU114" s="31">
        <f t="shared" ca="1" si="208"/>
        <v>53820.68</v>
      </c>
      <c r="DV114" s="31">
        <f t="shared" ca="1" si="209"/>
        <v>54253.54</v>
      </c>
      <c r="DW114" s="31">
        <f t="shared" ca="1" si="210"/>
        <v>44217.9</v>
      </c>
      <c r="DX114" s="31">
        <f t="shared" ca="1" si="211"/>
        <v>61783.74</v>
      </c>
      <c r="DY114" s="31">
        <f t="shared" ca="1" si="212"/>
        <v>169309.41</v>
      </c>
      <c r="DZ114" s="31">
        <f t="shared" ca="1" si="213"/>
        <v>59584.76</v>
      </c>
      <c r="EA114" s="31">
        <f t="shared" ca="1" si="214"/>
        <v>37959.129999999997</v>
      </c>
      <c r="EB114" s="31">
        <f t="shared" ca="1" si="215"/>
        <v>33044.35</v>
      </c>
      <c r="EC114" s="31">
        <f t="shared" ca="1" si="216"/>
        <v>28482.52</v>
      </c>
      <c r="ED114" s="31">
        <f t="shared" ca="1" si="217"/>
        <v>29044.9</v>
      </c>
      <c r="EE114" s="31">
        <f t="shared" ca="1" si="218"/>
        <v>43922.18</v>
      </c>
      <c r="EF114" s="31">
        <f t="shared" ca="1" si="219"/>
        <v>25440.97</v>
      </c>
      <c r="EG114" s="32">
        <f t="shared" ca="1" si="220"/>
        <v>244823.28999999986</v>
      </c>
      <c r="EH114" s="32">
        <f t="shared" ca="1" si="221"/>
        <v>247904.06999999995</v>
      </c>
      <c r="EI114" s="32">
        <f t="shared" ca="1" si="222"/>
        <v>202875.09</v>
      </c>
      <c r="EJ114" s="32">
        <f t="shared" ca="1" si="223"/>
        <v>284762.79999999987</v>
      </c>
      <c r="EK114" s="32">
        <f t="shared" ca="1" si="224"/>
        <v>783823.37000000011</v>
      </c>
      <c r="EL114" s="32">
        <f t="shared" ca="1" si="225"/>
        <v>277126.90999999997</v>
      </c>
      <c r="EM114" s="32">
        <f t="shared" ca="1" si="226"/>
        <v>177443.67999999996</v>
      </c>
      <c r="EN114" s="32">
        <f t="shared" ca="1" si="227"/>
        <v>155378.08999999994</v>
      </c>
      <c r="EO114" s="32">
        <f t="shared" ca="1" si="228"/>
        <v>134723.22999999998</v>
      </c>
      <c r="EP114" s="32">
        <f t="shared" ca="1" si="229"/>
        <v>138260.23000000007</v>
      </c>
      <c r="EQ114" s="32">
        <f t="shared" ca="1" si="230"/>
        <v>210472.48000000004</v>
      </c>
      <c r="ER114" s="32">
        <f t="shared" ca="1" si="231"/>
        <v>122705.54999999999</v>
      </c>
    </row>
    <row r="115" spans="1:148" x14ac:dyDescent="0.25">
      <c r="A115" t="s">
        <v>475</v>
      </c>
      <c r="B115" s="1" t="s">
        <v>23</v>
      </c>
      <c r="C115" t="s">
        <v>23</v>
      </c>
      <c r="D115" t="s">
        <v>271</v>
      </c>
      <c r="E115" s="51">
        <v>223791.34497000001</v>
      </c>
      <c r="F115" s="51">
        <v>207230.65919000001</v>
      </c>
      <c r="G115" s="51">
        <v>223797.22284</v>
      </c>
      <c r="H115" s="51">
        <v>196256.32746999999</v>
      </c>
      <c r="I115" s="51">
        <v>46426.789100000002</v>
      </c>
      <c r="J115" s="51">
        <v>62488.945524000002</v>
      </c>
      <c r="K115" s="51">
        <v>230442.17639800001</v>
      </c>
      <c r="L115" s="51">
        <v>237134.58955</v>
      </c>
      <c r="M115" s="51">
        <v>209547.76339450001</v>
      </c>
      <c r="N115" s="51">
        <v>235153.89744</v>
      </c>
      <c r="O115" s="51">
        <v>209442.372064</v>
      </c>
      <c r="P115" s="51">
        <v>238931.96994000001</v>
      </c>
      <c r="Q115" s="32">
        <v>9738251.0399999991</v>
      </c>
      <c r="R115" s="32">
        <v>9126413.2699999996</v>
      </c>
      <c r="S115" s="32">
        <v>8060630.4800000004</v>
      </c>
      <c r="T115" s="32">
        <v>10105162.98</v>
      </c>
      <c r="U115" s="32">
        <v>3265445.85</v>
      </c>
      <c r="V115" s="32">
        <v>3620189.84</v>
      </c>
      <c r="W115" s="32">
        <v>8518901.1600000001</v>
      </c>
      <c r="X115" s="32">
        <v>9166539.8399999999</v>
      </c>
      <c r="Y115" s="32">
        <v>5982791.8700000001</v>
      </c>
      <c r="Z115" s="32">
        <v>7277115.3700000001</v>
      </c>
      <c r="AA115" s="32">
        <v>10280930.42</v>
      </c>
      <c r="AB115" s="32">
        <v>14119922.16</v>
      </c>
      <c r="AC115" s="2">
        <v>5.79</v>
      </c>
      <c r="AD115" s="2">
        <v>5.79</v>
      </c>
      <c r="AE115" s="2">
        <v>5.79</v>
      </c>
      <c r="AF115" s="2">
        <v>5.79</v>
      </c>
      <c r="AG115" s="2">
        <v>5.79</v>
      </c>
      <c r="AH115" s="2">
        <v>5.79</v>
      </c>
      <c r="AI115" s="2">
        <v>5.79</v>
      </c>
      <c r="AJ115" s="2">
        <v>5.79</v>
      </c>
      <c r="AK115" s="2">
        <v>5.79</v>
      </c>
      <c r="AL115" s="2">
        <v>5.79</v>
      </c>
      <c r="AM115" s="2">
        <v>5.79</v>
      </c>
      <c r="AN115" s="2">
        <v>5.79</v>
      </c>
      <c r="AO115" s="33">
        <v>563844.74</v>
      </c>
      <c r="AP115" s="33">
        <v>528419.32999999996</v>
      </c>
      <c r="AQ115" s="33">
        <v>466710.5</v>
      </c>
      <c r="AR115" s="33">
        <v>585088.93999999994</v>
      </c>
      <c r="AS115" s="33">
        <v>189069.31</v>
      </c>
      <c r="AT115" s="33">
        <v>209608.99</v>
      </c>
      <c r="AU115" s="33">
        <v>493244.38</v>
      </c>
      <c r="AV115" s="33">
        <v>530742.66</v>
      </c>
      <c r="AW115" s="33">
        <v>346403.65</v>
      </c>
      <c r="AX115" s="33">
        <v>421344.98</v>
      </c>
      <c r="AY115" s="33">
        <v>595265.87</v>
      </c>
      <c r="AZ115" s="33">
        <v>817543.49</v>
      </c>
      <c r="BA115" s="31">
        <f t="shared" si="232"/>
        <v>-14607.38</v>
      </c>
      <c r="BB115" s="31">
        <f t="shared" si="233"/>
        <v>-13689.62</v>
      </c>
      <c r="BC115" s="31">
        <f t="shared" si="234"/>
        <v>-12090.95</v>
      </c>
      <c r="BD115" s="31">
        <f t="shared" si="235"/>
        <v>-8084.13</v>
      </c>
      <c r="BE115" s="31">
        <f t="shared" si="236"/>
        <v>-2612.36</v>
      </c>
      <c r="BF115" s="31">
        <f t="shared" si="237"/>
        <v>-2896.15</v>
      </c>
      <c r="BG115" s="31">
        <f t="shared" si="238"/>
        <v>32371.82</v>
      </c>
      <c r="BH115" s="31">
        <f t="shared" si="239"/>
        <v>34832.85</v>
      </c>
      <c r="BI115" s="31">
        <f t="shared" si="240"/>
        <v>22734.61</v>
      </c>
      <c r="BJ115" s="31">
        <f t="shared" si="241"/>
        <v>34930.15</v>
      </c>
      <c r="BK115" s="31">
        <f t="shared" si="242"/>
        <v>49348.47</v>
      </c>
      <c r="BL115" s="31">
        <f t="shared" si="243"/>
        <v>67775.63</v>
      </c>
      <c r="BM115" s="6">
        <v>7.7499999999999999E-2</v>
      </c>
      <c r="BN115" s="6">
        <v>7.7499999999999999E-2</v>
      </c>
      <c r="BO115" s="6">
        <v>7.7499999999999999E-2</v>
      </c>
      <c r="BP115" s="6">
        <v>7.7499999999999999E-2</v>
      </c>
      <c r="BQ115" s="6">
        <v>7.7499999999999999E-2</v>
      </c>
      <c r="BR115" s="6">
        <v>7.7499999999999999E-2</v>
      </c>
      <c r="BS115" s="6">
        <v>7.7499999999999999E-2</v>
      </c>
      <c r="BT115" s="6">
        <v>7.7499999999999999E-2</v>
      </c>
      <c r="BU115" s="6">
        <v>7.7499999999999999E-2</v>
      </c>
      <c r="BV115" s="6">
        <v>7.7499999999999999E-2</v>
      </c>
      <c r="BW115" s="6">
        <v>7.7499999999999999E-2</v>
      </c>
      <c r="BX115" s="6">
        <v>7.7499999999999999E-2</v>
      </c>
      <c r="BY115" s="31">
        <v>754714.46</v>
      </c>
      <c r="BZ115" s="31">
        <v>707297.03</v>
      </c>
      <c r="CA115" s="31">
        <v>624698.86</v>
      </c>
      <c r="CB115" s="31">
        <v>783150.13</v>
      </c>
      <c r="CC115" s="31">
        <v>253072.05</v>
      </c>
      <c r="CD115" s="31">
        <v>280564.71000000002</v>
      </c>
      <c r="CE115" s="31">
        <v>660214.84</v>
      </c>
      <c r="CF115" s="31">
        <v>710406.84</v>
      </c>
      <c r="CG115" s="31">
        <v>463666.37</v>
      </c>
      <c r="CH115" s="31">
        <v>563976.43999999994</v>
      </c>
      <c r="CI115" s="31">
        <v>796772.11</v>
      </c>
      <c r="CJ115" s="31">
        <v>1094293.97</v>
      </c>
      <c r="CK115" s="32">
        <f t="shared" si="268"/>
        <v>19476.5</v>
      </c>
      <c r="CL115" s="32">
        <f t="shared" si="269"/>
        <v>18252.830000000002</v>
      </c>
      <c r="CM115" s="32">
        <f t="shared" si="270"/>
        <v>16121.26</v>
      </c>
      <c r="CN115" s="32">
        <f t="shared" si="271"/>
        <v>20210.330000000002</v>
      </c>
      <c r="CO115" s="32">
        <f t="shared" si="272"/>
        <v>6530.89</v>
      </c>
      <c r="CP115" s="32">
        <f t="shared" si="273"/>
        <v>7240.38</v>
      </c>
      <c r="CQ115" s="32">
        <f t="shared" si="274"/>
        <v>17037.8</v>
      </c>
      <c r="CR115" s="32">
        <f t="shared" si="275"/>
        <v>18333.080000000002</v>
      </c>
      <c r="CS115" s="32">
        <f t="shared" si="276"/>
        <v>11965.58</v>
      </c>
      <c r="CT115" s="32">
        <f t="shared" si="277"/>
        <v>14554.23</v>
      </c>
      <c r="CU115" s="32">
        <f t="shared" si="278"/>
        <v>20561.86</v>
      </c>
      <c r="CV115" s="32">
        <f t="shared" si="279"/>
        <v>28239.84</v>
      </c>
      <c r="CW115" s="31">
        <f t="shared" si="256"/>
        <v>224953.59999999998</v>
      </c>
      <c r="CX115" s="31">
        <f t="shared" si="257"/>
        <v>210820.15000000002</v>
      </c>
      <c r="CY115" s="31">
        <f t="shared" si="258"/>
        <v>186200.57</v>
      </c>
      <c r="CZ115" s="31">
        <f t="shared" si="259"/>
        <v>226355.65000000002</v>
      </c>
      <c r="DA115" s="31">
        <f t="shared" si="260"/>
        <v>73145.990000000005</v>
      </c>
      <c r="DB115" s="31">
        <f t="shared" si="261"/>
        <v>81092.250000000029</v>
      </c>
      <c r="DC115" s="31">
        <f t="shared" si="262"/>
        <v>151636.44</v>
      </c>
      <c r="DD115" s="31">
        <f t="shared" si="263"/>
        <v>163164.40999999989</v>
      </c>
      <c r="DE115" s="31">
        <f t="shared" si="264"/>
        <v>106493.68999999999</v>
      </c>
      <c r="DF115" s="31">
        <f t="shared" si="265"/>
        <v>122255.53999999995</v>
      </c>
      <c r="DG115" s="31">
        <f t="shared" si="266"/>
        <v>172719.62999999998</v>
      </c>
      <c r="DH115" s="31">
        <f t="shared" si="267"/>
        <v>237214.69000000006</v>
      </c>
      <c r="DI115" s="32">
        <f t="shared" si="196"/>
        <v>11247.68</v>
      </c>
      <c r="DJ115" s="32">
        <f t="shared" si="197"/>
        <v>10541.01</v>
      </c>
      <c r="DK115" s="32">
        <f t="shared" si="198"/>
        <v>9310.0300000000007</v>
      </c>
      <c r="DL115" s="32">
        <f t="shared" si="199"/>
        <v>11317.78</v>
      </c>
      <c r="DM115" s="32">
        <f t="shared" si="200"/>
        <v>3657.3</v>
      </c>
      <c r="DN115" s="32">
        <f t="shared" si="201"/>
        <v>4054.61</v>
      </c>
      <c r="DO115" s="32">
        <f t="shared" si="202"/>
        <v>7581.82</v>
      </c>
      <c r="DP115" s="32">
        <f t="shared" si="203"/>
        <v>8158.22</v>
      </c>
      <c r="DQ115" s="32">
        <f t="shared" si="204"/>
        <v>5324.68</v>
      </c>
      <c r="DR115" s="32">
        <f t="shared" si="205"/>
        <v>6112.78</v>
      </c>
      <c r="DS115" s="32">
        <f t="shared" si="206"/>
        <v>8635.98</v>
      </c>
      <c r="DT115" s="32">
        <f t="shared" si="207"/>
        <v>11860.73</v>
      </c>
      <c r="DU115" s="31">
        <f t="shared" ca="1" si="208"/>
        <v>66556.759999999995</v>
      </c>
      <c r="DV115" s="31">
        <f t="shared" ca="1" si="209"/>
        <v>62017</v>
      </c>
      <c r="DW115" s="31">
        <f t="shared" ca="1" si="210"/>
        <v>54488.98</v>
      </c>
      <c r="DX115" s="31">
        <f t="shared" ca="1" si="211"/>
        <v>65855.3</v>
      </c>
      <c r="DY115" s="31">
        <f t="shared" ca="1" si="212"/>
        <v>21160.66</v>
      </c>
      <c r="DZ115" s="31">
        <f t="shared" ca="1" si="213"/>
        <v>23321.71</v>
      </c>
      <c r="EA115" s="31">
        <f t="shared" ca="1" si="214"/>
        <v>43329.43</v>
      </c>
      <c r="EB115" s="31">
        <f t="shared" ca="1" si="215"/>
        <v>46277.06</v>
      </c>
      <c r="EC115" s="31">
        <f t="shared" ca="1" si="216"/>
        <v>29977.86</v>
      </c>
      <c r="ED115" s="31">
        <f t="shared" ca="1" si="217"/>
        <v>34138.480000000003</v>
      </c>
      <c r="EE115" s="31">
        <f t="shared" ca="1" si="218"/>
        <v>47826.59</v>
      </c>
      <c r="EF115" s="31">
        <f t="shared" ca="1" si="219"/>
        <v>65149.3</v>
      </c>
      <c r="EG115" s="32">
        <f t="shared" ca="1" si="220"/>
        <v>302758.03999999998</v>
      </c>
      <c r="EH115" s="32">
        <f t="shared" ca="1" si="221"/>
        <v>283378.16000000003</v>
      </c>
      <c r="EI115" s="32">
        <f t="shared" ca="1" si="222"/>
        <v>249999.58000000002</v>
      </c>
      <c r="EJ115" s="32">
        <f t="shared" ca="1" si="223"/>
        <v>303528.73000000004</v>
      </c>
      <c r="EK115" s="32">
        <f t="shared" ca="1" si="224"/>
        <v>97963.950000000012</v>
      </c>
      <c r="EL115" s="32">
        <f t="shared" ca="1" si="225"/>
        <v>108468.57000000004</v>
      </c>
      <c r="EM115" s="32">
        <f t="shared" ca="1" si="226"/>
        <v>202547.69</v>
      </c>
      <c r="EN115" s="32">
        <f t="shared" ca="1" si="227"/>
        <v>217599.68999999989</v>
      </c>
      <c r="EO115" s="32">
        <f t="shared" ca="1" si="228"/>
        <v>141796.22999999998</v>
      </c>
      <c r="EP115" s="32">
        <f t="shared" ca="1" si="229"/>
        <v>162506.79999999996</v>
      </c>
      <c r="EQ115" s="32">
        <f t="shared" ca="1" si="230"/>
        <v>229182.19999999998</v>
      </c>
      <c r="ER115" s="32">
        <f t="shared" ca="1" si="231"/>
        <v>314224.72000000009</v>
      </c>
    </row>
    <row r="116" spans="1:148" x14ac:dyDescent="0.25">
      <c r="A116" t="s">
        <v>475</v>
      </c>
      <c r="B116" s="1" t="s">
        <v>24</v>
      </c>
      <c r="C116" t="s">
        <v>24</v>
      </c>
      <c r="D116" t="s">
        <v>272</v>
      </c>
      <c r="E116" s="51">
        <v>226438.04388730001</v>
      </c>
      <c r="F116" s="51">
        <v>215386.0313687</v>
      </c>
      <c r="G116" s="51">
        <v>211867.29149830001</v>
      </c>
      <c r="H116" s="51">
        <v>11603.751120000001</v>
      </c>
      <c r="I116" s="51">
        <v>97665.253385000004</v>
      </c>
      <c r="J116" s="51">
        <v>248986.24992</v>
      </c>
      <c r="K116" s="51">
        <v>242689.54629999999</v>
      </c>
      <c r="L116" s="51">
        <v>228014.54681999999</v>
      </c>
      <c r="M116" s="51">
        <v>253698.31241000001</v>
      </c>
      <c r="N116" s="51">
        <v>266377.97606999998</v>
      </c>
      <c r="O116" s="51">
        <v>270875.46509999997</v>
      </c>
      <c r="P116" s="51">
        <v>285340.98637</v>
      </c>
      <c r="Q116" s="32">
        <v>9951049.1400000006</v>
      </c>
      <c r="R116" s="32">
        <v>9386597.25</v>
      </c>
      <c r="S116" s="32">
        <v>7728569.0099999998</v>
      </c>
      <c r="T116" s="32">
        <v>364897.11</v>
      </c>
      <c r="U116" s="32">
        <v>4480551.8</v>
      </c>
      <c r="V116" s="32">
        <v>15259224.300000001</v>
      </c>
      <c r="W116" s="32">
        <v>10157792.52</v>
      </c>
      <c r="X116" s="32">
        <v>8896029.4600000009</v>
      </c>
      <c r="Y116" s="32">
        <v>7371126.5700000003</v>
      </c>
      <c r="Z116" s="32">
        <v>8163077.4500000002</v>
      </c>
      <c r="AA116" s="32">
        <v>13399960.26</v>
      </c>
      <c r="AB116" s="32">
        <v>16949158.379999999</v>
      </c>
      <c r="AC116" s="2">
        <v>5.79</v>
      </c>
      <c r="AD116" s="2">
        <v>5.79</v>
      </c>
      <c r="AE116" s="2">
        <v>5.79</v>
      </c>
      <c r="AF116" s="2">
        <v>5.79</v>
      </c>
      <c r="AG116" s="2">
        <v>5.79</v>
      </c>
      <c r="AH116" s="2">
        <v>5.79</v>
      </c>
      <c r="AI116" s="2">
        <v>5.79</v>
      </c>
      <c r="AJ116" s="2">
        <v>5.79</v>
      </c>
      <c r="AK116" s="2">
        <v>5.79</v>
      </c>
      <c r="AL116" s="2">
        <v>5.79</v>
      </c>
      <c r="AM116" s="2">
        <v>5.79</v>
      </c>
      <c r="AN116" s="2">
        <v>5.79</v>
      </c>
      <c r="AO116" s="33">
        <v>576165.75</v>
      </c>
      <c r="AP116" s="33">
        <v>543483.98</v>
      </c>
      <c r="AQ116" s="33">
        <v>447484.15</v>
      </c>
      <c r="AR116" s="33">
        <v>21127.54</v>
      </c>
      <c r="AS116" s="33">
        <v>259423.95</v>
      </c>
      <c r="AT116" s="33">
        <v>883509.09</v>
      </c>
      <c r="AU116" s="33">
        <v>588136.18999999994</v>
      </c>
      <c r="AV116" s="33">
        <v>515080.11</v>
      </c>
      <c r="AW116" s="33">
        <v>426788.23</v>
      </c>
      <c r="AX116" s="33">
        <v>472642.18</v>
      </c>
      <c r="AY116" s="33">
        <v>775857.7</v>
      </c>
      <c r="AZ116" s="33">
        <v>981356.27</v>
      </c>
      <c r="BA116" s="31">
        <f t="shared" ref="BA116:BA141" si="280">ROUND(Q116*BA$3,2)</f>
        <v>-14926.57</v>
      </c>
      <c r="BB116" s="31">
        <f t="shared" ref="BB116:BB141" si="281">ROUND(R116*BB$3,2)</f>
        <v>-14079.9</v>
      </c>
      <c r="BC116" s="31">
        <f t="shared" ref="BC116:BC141" si="282">ROUND(S116*BC$3,2)</f>
        <v>-11592.85</v>
      </c>
      <c r="BD116" s="31">
        <f t="shared" ref="BD116:BD141" si="283">ROUND(T116*BD$3,2)</f>
        <v>-291.92</v>
      </c>
      <c r="BE116" s="31">
        <f t="shared" ref="BE116:BE141" si="284">ROUND(U116*BE$3,2)</f>
        <v>-3584.44</v>
      </c>
      <c r="BF116" s="31">
        <f t="shared" ref="BF116:BF141" si="285">ROUND(V116*BF$3,2)</f>
        <v>-12207.38</v>
      </c>
      <c r="BG116" s="31">
        <f t="shared" ref="BG116:BG141" si="286">ROUND(W116*BG$3,2)</f>
        <v>38599.61</v>
      </c>
      <c r="BH116" s="31">
        <f t="shared" ref="BH116:BH141" si="287">ROUND(X116*BH$3,2)</f>
        <v>33804.910000000003</v>
      </c>
      <c r="BI116" s="31">
        <f t="shared" ref="BI116:BI141" si="288">ROUND(Y116*BI$3,2)</f>
        <v>28010.28</v>
      </c>
      <c r="BJ116" s="31">
        <f t="shared" ref="BJ116:BJ141" si="289">ROUND(Z116*BJ$3,2)</f>
        <v>39182.769999999997</v>
      </c>
      <c r="BK116" s="31">
        <f t="shared" ref="BK116:BK141" si="290">ROUND(AA116*BK$3,2)</f>
        <v>64319.81</v>
      </c>
      <c r="BL116" s="31">
        <f t="shared" ref="BL116:BL141" si="291">ROUND(AB116*BL$3,2)</f>
        <v>81355.960000000006</v>
      </c>
      <c r="BM116" s="6">
        <v>7.85E-2</v>
      </c>
      <c r="BN116" s="6">
        <v>7.85E-2</v>
      </c>
      <c r="BO116" s="6">
        <v>7.85E-2</v>
      </c>
      <c r="BP116" s="6">
        <v>7.85E-2</v>
      </c>
      <c r="BQ116" s="6">
        <v>7.85E-2</v>
      </c>
      <c r="BR116" s="6">
        <v>7.85E-2</v>
      </c>
      <c r="BS116" s="6">
        <v>7.85E-2</v>
      </c>
      <c r="BT116" s="6">
        <v>7.85E-2</v>
      </c>
      <c r="BU116" s="6">
        <v>7.85E-2</v>
      </c>
      <c r="BV116" s="6">
        <v>7.85E-2</v>
      </c>
      <c r="BW116" s="6">
        <v>7.85E-2</v>
      </c>
      <c r="BX116" s="6">
        <v>7.85E-2</v>
      </c>
      <c r="BY116" s="31">
        <v>781157.36</v>
      </c>
      <c r="BZ116" s="31">
        <v>736847.88</v>
      </c>
      <c r="CA116" s="31">
        <v>606692.67000000004</v>
      </c>
      <c r="CB116" s="31">
        <v>28644.42</v>
      </c>
      <c r="CC116" s="31">
        <v>351723.32</v>
      </c>
      <c r="CD116" s="31">
        <v>1197849.1100000001</v>
      </c>
      <c r="CE116" s="31">
        <v>797386.71</v>
      </c>
      <c r="CF116" s="31">
        <v>698338.31</v>
      </c>
      <c r="CG116" s="31">
        <v>578633.43999999994</v>
      </c>
      <c r="CH116" s="31">
        <v>640801.57999999996</v>
      </c>
      <c r="CI116" s="31">
        <v>1051896.8799999999</v>
      </c>
      <c r="CJ116" s="31">
        <v>1330508.93</v>
      </c>
      <c r="CK116" s="32">
        <f t="shared" si="268"/>
        <v>19902.099999999999</v>
      </c>
      <c r="CL116" s="32">
        <f t="shared" si="269"/>
        <v>18773.189999999999</v>
      </c>
      <c r="CM116" s="32">
        <f t="shared" si="270"/>
        <v>15457.14</v>
      </c>
      <c r="CN116" s="32">
        <f t="shared" si="271"/>
        <v>729.79</v>
      </c>
      <c r="CO116" s="32">
        <f t="shared" si="272"/>
        <v>8961.1</v>
      </c>
      <c r="CP116" s="32">
        <f t="shared" si="273"/>
        <v>30518.45</v>
      </c>
      <c r="CQ116" s="32">
        <f t="shared" si="274"/>
        <v>20315.59</v>
      </c>
      <c r="CR116" s="32">
        <f t="shared" si="275"/>
        <v>17792.060000000001</v>
      </c>
      <c r="CS116" s="32">
        <f t="shared" si="276"/>
        <v>14742.25</v>
      </c>
      <c r="CT116" s="32">
        <f t="shared" si="277"/>
        <v>16326.15</v>
      </c>
      <c r="CU116" s="32">
        <f t="shared" si="278"/>
        <v>26799.919999999998</v>
      </c>
      <c r="CV116" s="32">
        <f t="shared" si="279"/>
        <v>33898.32</v>
      </c>
      <c r="CW116" s="31">
        <f t="shared" ref="CW116:CW141" si="292">BY116+CK116-AO116-BA116</f>
        <v>239820.27999999997</v>
      </c>
      <c r="CX116" s="31">
        <f t="shared" ref="CX116:CX141" si="293">BZ116+CL116-AP116-BB116</f>
        <v>226216.98999999996</v>
      </c>
      <c r="CY116" s="31">
        <f t="shared" ref="CY116:CY141" si="294">CA116+CM116-AQ116-BC116</f>
        <v>186258.51000000004</v>
      </c>
      <c r="CZ116" s="31">
        <f t="shared" ref="CZ116:CZ141" si="295">CB116+CN116-AR116-BD116</f>
        <v>8538.5899999999983</v>
      </c>
      <c r="DA116" s="31">
        <f t="shared" ref="DA116:DA141" si="296">CC116+CO116-AS116-BE116</f>
        <v>104844.90999999997</v>
      </c>
      <c r="DB116" s="31">
        <f t="shared" ref="DB116:DB141" si="297">CD116+CP116-AT116-BF116</f>
        <v>357065.85000000009</v>
      </c>
      <c r="DC116" s="31">
        <f t="shared" ref="DC116:DC141" si="298">CE116+CQ116-AU116-BG116</f>
        <v>190966.5</v>
      </c>
      <c r="DD116" s="31">
        <f t="shared" ref="DD116:DD141" si="299">CF116+CR116-AV116-BH116</f>
        <v>167245.35000000012</v>
      </c>
      <c r="DE116" s="31">
        <f t="shared" ref="DE116:DE141" si="300">CG116+CS116-AW116-BI116</f>
        <v>138577.17999999996</v>
      </c>
      <c r="DF116" s="31">
        <f t="shared" ref="DF116:DF141" si="301">CH116+CT116-AX116-BJ116</f>
        <v>145302.78</v>
      </c>
      <c r="DG116" s="31">
        <f t="shared" ref="DG116:DG141" si="302">CI116+CU116-AY116-BK116</f>
        <v>238519.28999999986</v>
      </c>
      <c r="DH116" s="31">
        <f t="shared" ref="DH116:DH141" si="303">CJ116+CV116-AZ116-BL116</f>
        <v>301695.01999999996</v>
      </c>
      <c r="DI116" s="32">
        <f t="shared" ref="DI116:DI141" si="304">ROUND(CW116*5%,2)</f>
        <v>11991.01</v>
      </c>
      <c r="DJ116" s="32">
        <f t="shared" ref="DJ116:DJ141" si="305">ROUND(CX116*5%,2)</f>
        <v>11310.85</v>
      </c>
      <c r="DK116" s="32">
        <f t="shared" ref="DK116:DK141" si="306">ROUND(CY116*5%,2)</f>
        <v>9312.93</v>
      </c>
      <c r="DL116" s="32">
        <f t="shared" ref="DL116:DL141" si="307">ROUND(CZ116*5%,2)</f>
        <v>426.93</v>
      </c>
      <c r="DM116" s="32">
        <f t="shared" ref="DM116:DM141" si="308">ROUND(DA116*5%,2)</f>
        <v>5242.25</v>
      </c>
      <c r="DN116" s="32">
        <f t="shared" ref="DN116:DN141" si="309">ROUND(DB116*5%,2)</f>
        <v>17853.29</v>
      </c>
      <c r="DO116" s="32">
        <f t="shared" ref="DO116:DO141" si="310">ROUND(DC116*5%,2)</f>
        <v>9548.33</v>
      </c>
      <c r="DP116" s="32">
        <f t="shared" ref="DP116:DP141" si="311">ROUND(DD116*5%,2)</f>
        <v>8362.27</v>
      </c>
      <c r="DQ116" s="32">
        <f t="shared" ref="DQ116:DQ141" si="312">ROUND(DE116*5%,2)</f>
        <v>6928.86</v>
      </c>
      <c r="DR116" s="32">
        <f t="shared" ref="DR116:DR141" si="313">ROUND(DF116*5%,2)</f>
        <v>7265.14</v>
      </c>
      <c r="DS116" s="32">
        <f t="shared" ref="DS116:DS141" si="314">ROUND(DG116*5%,2)</f>
        <v>11925.96</v>
      </c>
      <c r="DT116" s="32">
        <f t="shared" ref="DT116:DT141" si="315">ROUND(DH116*5%,2)</f>
        <v>15084.75</v>
      </c>
      <c r="DU116" s="31">
        <f t="shared" ref="DU116:DU141" ca="1" si="316">ROUND(CW116*DU$3,2)</f>
        <v>70955.34</v>
      </c>
      <c r="DV116" s="31">
        <f t="shared" ref="DV116:DV141" ca="1" si="317">ROUND(CX116*DV$3,2)</f>
        <v>66546.289999999994</v>
      </c>
      <c r="DW116" s="31">
        <f t="shared" ref="DW116:DW141" ca="1" si="318">ROUND(CY116*DW$3,2)</f>
        <v>54505.93</v>
      </c>
      <c r="DX116" s="31">
        <f t="shared" ref="DX116:DX141" ca="1" si="319">ROUND(CZ116*DX$3,2)</f>
        <v>2484.19</v>
      </c>
      <c r="DY116" s="31">
        <f t="shared" ref="DY116:DY141" ca="1" si="320">ROUND(DA116*DY$3,2)</f>
        <v>30330.95</v>
      </c>
      <c r="DZ116" s="31">
        <f t="shared" ref="DZ116:DZ141" ca="1" si="321">ROUND(DB116*DZ$3,2)</f>
        <v>102690.3</v>
      </c>
      <c r="EA116" s="31">
        <f t="shared" ref="EA116:EA141" ca="1" si="322">ROUND(DC116*EA$3,2)</f>
        <v>54567.82</v>
      </c>
      <c r="EB116" s="31">
        <f t="shared" ref="EB116:EB141" ca="1" si="323">ROUND(DD116*EB$3,2)</f>
        <v>47434.5</v>
      </c>
      <c r="EC116" s="31">
        <f t="shared" ref="EC116:EC141" ca="1" si="324">ROUND(DE116*EC$3,2)</f>
        <v>39009.33</v>
      </c>
      <c r="ED116" s="31">
        <f t="shared" ref="ED116:ED141" ca="1" si="325">ROUND(DF116*ED$3,2)</f>
        <v>40574.160000000003</v>
      </c>
      <c r="EE116" s="31">
        <f t="shared" ref="EE116:EE141" ca="1" si="326">ROUND(DG116*EE$3,2)</f>
        <v>66046.720000000001</v>
      </c>
      <c r="EF116" s="31">
        <f t="shared" ref="EF116:EF141" ca="1" si="327">ROUND(DH116*EF$3,2)</f>
        <v>82858.36</v>
      </c>
      <c r="EG116" s="32">
        <f t="shared" ref="EG116:EG141" ca="1" si="328">CW116+DI116+DU116</f>
        <v>322766.63</v>
      </c>
      <c r="EH116" s="32">
        <f t="shared" ref="EH116:EH141" ca="1" si="329">CX116+DJ116+DV116</f>
        <v>304074.12999999995</v>
      </c>
      <c r="EI116" s="32">
        <f t="shared" ref="EI116:EI141" ca="1" si="330">CY116+DK116+DW116</f>
        <v>250077.37000000002</v>
      </c>
      <c r="EJ116" s="32">
        <f t="shared" ref="EJ116:EJ141" ca="1" si="331">CZ116+DL116+DX116</f>
        <v>11449.71</v>
      </c>
      <c r="EK116" s="32">
        <f t="shared" ref="EK116:EK141" ca="1" si="332">DA116+DM116+DY116</f>
        <v>140418.10999999999</v>
      </c>
      <c r="EL116" s="32">
        <f t="shared" ref="EL116:EL141" ca="1" si="333">DB116+DN116+DZ116</f>
        <v>477609.44000000006</v>
      </c>
      <c r="EM116" s="32">
        <f t="shared" ref="EM116:EM141" ca="1" si="334">DC116+DO116+EA116</f>
        <v>255082.65</v>
      </c>
      <c r="EN116" s="32">
        <f t="shared" ref="EN116:EN141" ca="1" si="335">DD116+DP116+EB116</f>
        <v>223042.12000000011</v>
      </c>
      <c r="EO116" s="32">
        <f t="shared" ref="EO116:EO141" ca="1" si="336">DE116+DQ116+EC116</f>
        <v>184515.36999999994</v>
      </c>
      <c r="EP116" s="32">
        <f t="shared" ref="EP116:EP141" ca="1" si="337">DF116+DR116+ED116</f>
        <v>193142.08000000002</v>
      </c>
      <c r="EQ116" s="32">
        <f t="shared" ref="EQ116:EQ141" ca="1" si="338">DG116+DS116+EE116</f>
        <v>316491.96999999986</v>
      </c>
      <c r="ER116" s="32">
        <f t="shared" ref="ER116:ER141" ca="1" si="339">DH116+DT116+EF116</f>
        <v>399638.12999999995</v>
      </c>
    </row>
    <row r="117" spans="1:148" x14ac:dyDescent="0.25">
      <c r="A117" t="s">
        <v>476</v>
      </c>
      <c r="B117" s="1" t="s">
        <v>28</v>
      </c>
      <c r="C117" t="s">
        <v>28</v>
      </c>
      <c r="D117" t="s">
        <v>273</v>
      </c>
      <c r="E117" s="51">
        <v>244849.70100279999</v>
      </c>
      <c r="F117" s="51">
        <v>252292.29801999999</v>
      </c>
      <c r="G117" s="51">
        <v>283102.25721000001</v>
      </c>
      <c r="H117" s="51">
        <v>266115.2216096</v>
      </c>
      <c r="I117" s="51">
        <v>290154.30284999998</v>
      </c>
      <c r="J117" s="51">
        <v>270408.04089</v>
      </c>
      <c r="K117" s="51">
        <v>225591.9038806</v>
      </c>
      <c r="L117" s="51">
        <v>286996.63059000002</v>
      </c>
      <c r="M117" s="51">
        <v>279359.43638999999</v>
      </c>
      <c r="N117" s="51">
        <v>273078.19462999998</v>
      </c>
      <c r="O117" s="51">
        <v>219692.0145822</v>
      </c>
      <c r="P117" s="51">
        <v>275954.82280000002</v>
      </c>
      <c r="Q117" s="32">
        <v>10629459.51</v>
      </c>
      <c r="R117" s="32">
        <v>11096936.76</v>
      </c>
      <c r="S117" s="32">
        <v>9946404.5199999996</v>
      </c>
      <c r="T117" s="32">
        <v>13090950.029999999</v>
      </c>
      <c r="U117" s="32">
        <v>39291355.979999997</v>
      </c>
      <c r="V117" s="32">
        <v>16056127.779999999</v>
      </c>
      <c r="W117" s="32">
        <v>8598138.6899999995</v>
      </c>
      <c r="X117" s="32">
        <v>11188375.529999999</v>
      </c>
      <c r="Y117" s="32">
        <v>8036140.29</v>
      </c>
      <c r="Z117" s="32">
        <v>8446683.1099999994</v>
      </c>
      <c r="AA117" s="32">
        <v>8822379.3900000006</v>
      </c>
      <c r="AB117" s="32">
        <v>16408076.09</v>
      </c>
      <c r="AC117" s="2">
        <v>5.79</v>
      </c>
      <c r="AD117" s="2">
        <v>5.79</v>
      </c>
      <c r="AE117" s="2">
        <v>5.79</v>
      </c>
      <c r="AF117" s="2">
        <v>5.79</v>
      </c>
      <c r="AG117" s="2">
        <v>5.79</v>
      </c>
      <c r="AH117" s="2">
        <v>5.79</v>
      </c>
      <c r="AI117" s="2">
        <v>5.79</v>
      </c>
      <c r="AJ117" s="2">
        <v>5.79</v>
      </c>
      <c r="AK117" s="2">
        <v>5.79</v>
      </c>
      <c r="AL117" s="2">
        <v>5.79</v>
      </c>
      <c r="AM117" s="2">
        <v>5.79</v>
      </c>
      <c r="AN117" s="2">
        <v>5.79</v>
      </c>
      <c r="AO117" s="33">
        <v>615445.71</v>
      </c>
      <c r="AP117" s="33">
        <v>642512.64000000001</v>
      </c>
      <c r="AQ117" s="33">
        <v>575896.81999999995</v>
      </c>
      <c r="AR117" s="33">
        <v>757966.01</v>
      </c>
      <c r="AS117" s="33">
        <v>2274969.5099999998</v>
      </c>
      <c r="AT117" s="33">
        <v>929649.8</v>
      </c>
      <c r="AU117" s="33">
        <v>497832.23</v>
      </c>
      <c r="AV117" s="33">
        <v>647806.93999999994</v>
      </c>
      <c r="AW117" s="33">
        <v>465292.52</v>
      </c>
      <c r="AX117" s="33">
        <v>489062.95</v>
      </c>
      <c r="AY117" s="33">
        <v>510815.77</v>
      </c>
      <c r="AZ117" s="33">
        <v>950027.61</v>
      </c>
      <c r="BA117" s="31">
        <f t="shared" si="280"/>
        <v>-15944.19</v>
      </c>
      <c r="BB117" s="31">
        <f t="shared" si="281"/>
        <v>-16645.41</v>
      </c>
      <c r="BC117" s="31">
        <f t="shared" si="282"/>
        <v>-14919.61</v>
      </c>
      <c r="BD117" s="31">
        <f t="shared" si="283"/>
        <v>-10472.76</v>
      </c>
      <c r="BE117" s="31">
        <f t="shared" si="284"/>
        <v>-31433.08</v>
      </c>
      <c r="BF117" s="31">
        <f t="shared" si="285"/>
        <v>-12844.9</v>
      </c>
      <c r="BG117" s="31">
        <f t="shared" si="286"/>
        <v>32672.93</v>
      </c>
      <c r="BH117" s="31">
        <f t="shared" si="287"/>
        <v>42515.83</v>
      </c>
      <c r="BI117" s="31">
        <f t="shared" si="288"/>
        <v>30537.33</v>
      </c>
      <c r="BJ117" s="31">
        <f t="shared" si="289"/>
        <v>40544.080000000002</v>
      </c>
      <c r="BK117" s="31">
        <f t="shared" si="290"/>
        <v>42347.42</v>
      </c>
      <c r="BL117" s="31">
        <f t="shared" si="291"/>
        <v>78758.77</v>
      </c>
      <c r="BM117" s="6">
        <v>7.4999999999999997E-2</v>
      </c>
      <c r="BN117" s="6">
        <v>7.4999999999999997E-2</v>
      </c>
      <c r="BO117" s="6">
        <v>7.4999999999999997E-2</v>
      </c>
      <c r="BP117" s="6">
        <v>7.4999999999999997E-2</v>
      </c>
      <c r="BQ117" s="6">
        <v>7.4999999999999997E-2</v>
      </c>
      <c r="BR117" s="6">
        <v>7.4999999999999997E-2</v>
      </c>
      <c r="BS117" s="6">
        <v>7.4999999999999997E-2</v>
      </c>
      <c r="BT117" s="6">
        <v>7.4999999999999997E-2</v>
      </c>
      <c r="BU117" s="6">
        <v>7.4999999999999997E-2</v>
      </c>
      <c r="BV117" s="6">
        <v>7.4999999999999997E-2</v>
      </c>
      <c r="BW117" s="6">
        <v>7.4999999999999997E-2</v>
      </c>
      <c r="BX117" s="6">
        <v>7.4999999999999997E-2</v>
      </c>
      <c r="BY117" s="31">
        <v>797209.46</v>
      </c>
      <c r="BZ117" s="31">
        <v>832270.26</v>
      </c>
      <c r="CA117" s="31">
        <v>745980.34</v>
      </c>
      <c r="CB117" s="31">
        <v>981821.25</v>
      </c>
      <c r="CC117" s="31">
        <v>2946851.7</v>
      </c>
      <c r="CD117" s="31">
        <v>1204209.58</v>
      </c>
      <c r="CE117" s="31">
        <v>644860.4</v>
      </c>
      <c r="CF117" s="31">
        <v>839128.16</v>
      </c>
      <c r="CG117" s="31">
        <v>602710.52</v>
      </c>
      <c r="CH117" s="31">
        <v>633501.23</v>
      </c>
      <c r="CI117" s="31">
        <v>661678.44999999995</v>
      </c>
      <c r="CJ117" s="31">
        <v>1230605.71</v>
      </c>
      <c r="CK117" s="32">
        <f t="shared" si="268"/>
        <v>21258.92</v>
      </c>
      <c r="CL117" s="32">
        <f t="shared" si="269"/>
        <v>22193.87</v>
      </c>
      <c r="CM117" s="32">
        <f t="shared" si="270"/>
        <v>19892.810000000001</v>
      </c>
      <c r="CN117" s="32">
        <f t="shared" si="271"/>
        <v>26181.9</v>
      </c>
      <c r="CO117" s="32">
        <f t="shared" si="272"/>
        <v>78582.710000000006</v>
      </c>
      <c r="CP117" s="32">
        <f t="shared" si="273"/>
        <v>32112.26</v>
      </c>
      <c r="CQ117" s="32">
        <f t="shared" si="274"/>
        <v>17196.28</v>
      </c>
      <c r="CR117" s="32">
        <f t="shared" si="275"/>
        <v>22376.75</v>
      </c>
      <c r="CS117" s="32">
        <f t="shared" si="276"/>
        <v>16072.28</v>
      </c>
      <c r="CT117" s="32">
        <f t="shared" si="277"/>
        <v>16893.37</v>
      </c>
      <c r="CU117" s="32">
        <f t="shared" si="278"/>
        <v>17644.759999999998</v>
      </c>
      <c r="CV117" s="32">
        <f t="shared" si="279"/>
        <v>32816.15</v>
      </c>
      <c r="CW117" s="31">
        <f t="shared" si="292"/>
        <v>218966.86000000004</v>
      </c>
      <c r="CX117" s="31">
        <f t="shared" si="293"/>
        <v>228596.9</v>
      </c>
      <c r="CY117" s="31">
        <f t="shared" si="294"/>
        <v>204895.94000000006</v>
      </c>
      <c r="CZ117" s="31">
        <f t="shared" si="295"/>
        <v>260509.90000000002</v>
      </c>
      <c r="DA117" s="31">
        <f t="shared" si="296"/>
        <v>781897.98000000033</v>
      </c>
      <c r="DB117" s="31">
        <f t="shared" si="297"/>
        <v>319516.94000000006</v>
      </c>
      <c r="DC117" s="31">
        <f t="shared" si="298"/>
        <v>131551.52000000008</v>
      </c>
      <c r="DD117" s="31">
        <f t="shared" si="299"/>
        <v>171182.14000000007</v>
      </c>
      <c r="DE117" s="31">
        <f t="shared" si="300"/>
        <v>122952.95000000003</v>
      </c>
      <c r="DF117" s="31">
        <f t="shared" si="301"/>
        <v>120787.56999999996</v>
      </c>
      <c r="DG117" s="31">
        <f t="shared" si="302"/>
        <v>126160.01999999995</v>
      </c>
      <c r="DH117" s="31">
        <f t="shared" si="303"/>
        <v>234635.47999999986</v>
      </c>
      <c r="DI117" s="32">
        <f t="shared" si="304"/>
        <v>10948.34</v>
      </c>
      <c r="DJ117" s="32">
        <f t="shared" si="305"/>
        <v>11429.85</v>
      </c>
      <c r="DK117" s="32">
        <f t="shared" si="306"/>
        <v>10244.799999999999</v>
      </c>
      <c r="DL117" s="32">
        <f t="shared" si="307"/>
        <v>13025.5</v>
      </c>
      <c r="DM117" s="32">
        <f t="shared" si="308"/>
        <v>39094.9</v>
      </c>
      <c r="DN117" s="32">
        <f t="shared" si="309"/>
        <v>15975.85</v>
      </c>
      <c r="DO117" s="32">
        <f t="shared" si="310"/>
        <v>6577.58</v>
      </c>
      <c r="DP117" s="32">
        <f t="shared" si="311"/>
        <v>8559.11</v>
      </c>
      <c r="DQ117" s="32">
        <f t="shared" si="312"/>
        <v>6147.65</v>
      </c>
      <c r="DR117" s="32">
        <f t="shared" si="313"/>
        <v>6039.38</v>
      </c>
      <c r="DS117" s="32">
        <f t="shared" si="314"/>
        <v>6308</v>
      </c>
      <c r="DT117" s="32">
        <f t="shared" si="315"/>
        <v>11731.77</v>
      </c>
      <c r="DU117" s="31">
        <f t="shared" ca="1" si="316"/>
        <v>64785.47</v>
      </c>
      <c r="DV117" s="31">
        <f t="shared" ca="1" si="317"/>
        <v>67246.39</v>
      </c>
      <c r="DW117" s="31">
        <f t="shared" ca="1" si="318"/>
        <v>59959.92</v>
      </c>
      <c r="DX117" s="31">
        <f t="shared" ca="1" si="319"/>
        <v>75792.05</v>
      </c>
      <c r="DY117" s="31">
        <f t="shared" ca="1" si="320"/>
        <v>226197.98</v>
      </c>
      <c r="DZ117" s="31">
        <f t="shared" ca="1" si="321"/>
        <v>91891.42</v>
      </c>
      <c r="EA117" s="31">
        <f t="shared" ca="1" si="322"/>
        <v>37590.26</v>
      </c>
      <c r="EB117" s="31">
        <f t="shared" ca="1" si="323"/>
        <v>48551.06</v>
      </c>
      <c r="EC117" s="31">
        <f t="shared" ca="1" si="324"/>
        <v>34611.129999999997</v>
      </c>
      <c r="ED117" s="31">
        <f t="shared" ca="1" si="325"/>
        <v>33728.559999999998</v>
      </c>
      <c r="EE117" s="31">
        <f t="shared" ca="1" si="326"/>
        <v>34934.1</v>
      </c>
      <c r="EF117" s="31">
        <f t="shared" ca="1" si="327"/>
        <v>64440.94</v>
      </c>
      <c r="EG117" s="32">
        <f t="shared" ca="1" si="328"/>
        <v>294700.67000000004</v>
      </c>
      <c r="EH117" s="32">
        <f t="shared" ca="1" si="329"/>
        <v>307273.14</v>
      </c>
      <c r="EI117" s="32">
        <f t="shared" ca="1" si="330"/>
        <v>275100.66000000003</v>
      </c>
      <c r="EJ117" s="32">
        <f t="shared" ca="1" si="331"/>
        <v>349327.45</v>
      </c>
      <c r="EK117" s="32">
        <f t="shared" ca="1" si="332"/>
        <v>1047190.8600000003</v>
      </c>
      <c r="EL117" s="32">
        <f t="shared" ca="1" si="333"/>
        <v>427384.21</v>
      </c>
      <c r="EM117" s="32">
        <f t="shared" ca="1" si="334"/>
        <v>175719.36000000007</v>
      </c>
      <c r="EN117" s="32">
        <f t="shared" ca="1" si="335"/>
        <v>228292.31000000006</v>
      </c>
      <c r="EO117" s="32">
        <f t="shared" ca="1" si="336"/>
        <v>163711.73000000001</v>
      </c>
      <c r="EP117" s="32">
        <f t="shared" ca="1" si="337"/>
        <v>160555.50999999995</v>
      </c>
      <c r="EQ117" s="32">
        <f t="shared" ca="1" si="338"/>
        <v>167402.11999999997</v>
      </c>
      <c r="ER117" s="32">
        <f t="shared" ca="1" si="339"/>
        <v>310808.18999999983</v>
      </c>
    </row>
    <row r="118" spans="1:148" x14ac:dyDescent="0.25">
      <c r="A118" t="s">
        <v>476</v>
      </c>
      <c r="B118" s="1" t="s">
        <v>29</v>
      </c>
      <c r="C118" t="s">
        <v>29</v>
      </c>
      <c r="D118" t="s">
        <v>274</v>
      </c>
      <c r="E118" s="51">
        <v>269916.02841000003</v>
      </c>
      <c r="F118" s="51">
        <v>235501.79131</v>
      </c>
      <c r="G118" s="51">
        <v>224062.59358859999</v>
      </c>
      <c r="H118" s="51">
        <v>217476.95264040001</v>
      </c>
      <c r="I118" s="51">
        <v>245008.62956520001</v>
      </c>
      <c r="J118" s="51">
        <v>222758.97153949999</v>
      </c>
      <c r="K118" s="51">
        <v>154197.6891705</v>
      </c>
      <c r="L118" s="51">
        <v>262683.82867159997</v>
      </c>
      <c r="M118" s="51">
        <v>236609.94152190001</v>
      </c>
      <c r="N118" s="51">
        <v>267200.73266799998</v>
      </c>
      <c r="O118" s="51">
        <v>227172.56115160001</v>
      </c>
      <c r="P118" s="51">
        <v>260004.16912000001</v>
      </c>
      <c r="Q118" s="32">
        <v>11725008.5</v>
      </c>
      <c r="R118" s="32">
        <v>10351141.43</v>
      </c>
      <c r="S118" s="32">
        <v>7697170.1200000001</v>
      </c>
      <c r="T118" s="32">
        <v>10569687.65</v>
      </c>
      <c r="U118" s="32">
        <v>25419395.59</v>
      </c>
      <c r="V118" s="32">
        <v>11196762.26</v>
      </c>
      <c r="W118" s="32">
        <v>5770683.25</v>
      </c>
      <c r="X118" s="32">
        <v>10217629.060000001</v>
      </c>
      <c r="Y118" s="32">
        <v>6697469.0599999996</v>
      </c>
      <c r="Z118" s="32">
        <v>8123979.4199999999</v>
      </c>
      <c r="AA118" s="32">
        <v>8186809.9199999999</v>
      </c>
      <c r="AB118" s="32">
        <v>13204394.369999999</v>
      </c>
      <c r="AC118" s="2">
        <v>5.79</v>
      </c>
      <c r="AD118" s="2">
        <v>5.79</v>
      </c>
      <c r="AE118" s="2">
        <v>5.79</v>
      </c>
      <c r="AF118" s="2">
        <v>5.79</v>
      </c>
      <c r="AG118" s="2">
        <v>5.79</v>
      </c>
      <c r="AH118" s="2">
        <v>5.79</v>
      </c>
      <c r="AI118" s="2">
        <v>5.79</v>
      </c>
      <c r="AJ118" s="2">
        <v>5.79</v>
      </c>
      <c r="AK118" s="2">
        <v>5.79</v>
      </c>
      <c r="AL118" s="2">
        <v>5.79</v>
      </c>
      <c r="AM118" s="2">
        <v>5.79</v>
      </c>
      <c r="AN118" s="2">
        <v>5.79</v>
      </c>
      <c r="AO118" s="33">
        <v>678877.99</v>
      </c>
      <c r="AP118" s="33">
        <v>599331.09</v>
      </c>
      <c r="AQ118" s="33">
        <v>445666.15</v>
      </c>
      <c r="AR118" s="33">
        <v>611984.91</v>
      </c>
      <c r="AS118" s="33">
        <v>1471783</v>
      </c>
      <c r="AT118" s="33">
        <v>648292.53</v>
      </c>
      <c r="AU118" s="33">
        <v>334122.56</v>
      </c>
      <c r="AV118" s="33">
        <v>591600.72</v>
      </c>
      <c r="AW118" s="33">
        <v>387783.46</v>
      </c>
      <c r="AX118" s="33">
        <v>470378.41</v>
      </c>
      <c r="AY118" s="33">
        <v>474016.29</v>
      </c>
      <c r="AZ118" s="33">
        <v>764534.43</v>
      </c>
      <c r="BA118" s="31">
        <f t="shared" si="280"/>
        <v>-17587.509999999998</v>
      </c>
      <c r="BB118" s="31">
        <f t="shared" si="281"/>
        <v>-15526.71</v>
      </c>
      <c r="BC118" s="31">
        <f t="shared" si="282"/>
        <v>-11545.76</v>
      </c>
      <c r="BD118" s="31">
        <f t="shared" si="283"/>
        <v>-8455.75</v>
      </c>
      <c r="BE118" s="31">
        <f t="shared" si="284"/>
        <v>-20335.52</v>
      </c>
      <c r="BF118" s="31">
        <f t="shared" si="285"/>
        <v>-8957.41</v>
      </c>
      <c r="BG118" s="31">
        <f t="shared" si="286"/>
        <v>21928.6</v>
      </c>
      <c r="BH118" s="31">
        <f t="shared" si="287"/>
        <v>38826.99</v>
      </c>
      <c r="BI118" s="31">
        <f t="shared" si="288"/>
        <v>25450.38</v>
      </c>
      <c r="BJ118" s="31">
        <f t="shared" si="289"/>
        <v>38995.1</v>
      </c>
      <c r="BK118" s="31">
        <f t="shared" si="290"/>
        <v>39296.69</v>
      </c>
      <c r="BL118" s="31">
        <f t="shared" si="291"/>
        <v>63381.09</v>
      </c>
      <c r="BM118" s="6">
        <v>7.6799999999999993E-2</v>
      </c>
      <c r="BN118" s="6">
        <v>7.6799999999999993E-2</v>
      </c>
      <c r="BO118" s="6">
        <v>7.6799999999999993E-2</v>
      </c>
      <c r="BP118" s="6">
        <v>7.6799999999999993E-2</v>
      </c>
      <c r="BQ118" s="6">
        <v>7.6799999999999993E-2</v>
      </c>
      <c r="BR118" s="6">
        <v>7.6799999999999993E-2</v>
      </c>
      <c r="BS118" s="6">
        <v>7.6799999999999993E-2</v>
      </c>
      <c r="BT118" s="6">
        <v>7.6799999999999993E-2</v>
      </c>
      <c r="BU118" s="6">
        <v>7.6799999999999993E-2</v>
      </c>
      <c r="BV118" s="6">
        <v>7.6799999999999993E-2</v>
      </c>
      <c r="BW118" s="6">
        <v>7.6799999999999993E-2</v>
      </c>
      <c r="BX118" s="6">
        <v>7.6799999999999993E-2</v>
      </c>
      <c r="BY118" s="31">
        <v>900480.65</v>
      </c>
      <c r="BZ118" s="31">
        <v>794967.66</v>
      </c>
      <c r="CA118" s="31">
        <v>591142.67000000004</v>
      </c>
      <c r="CB118" s="31">
        <v>811752.01</v>
      </c>
      <c r="CC118" s="31">
        <v>1952209.58</v>
      </c>
      <c r="CD118" s="31">
        <v>859911.34</v>
      </c>
      <c r="CE118" s="31">
        <v>443188.47</v>
      </c>
      <c r="CF118" s="31">
        <v>784713.91</v>
      </c>
      <c r="CG118" s="31">
        <v>514365.62</v>
      </c>
      <c r="CH118" s="31">
        <v>623921.62</v>
      </c>
      <c r="CI118" s="31">
        <v>628747</v>
      </c>
      <c r="CJ118" s="31">
        <v>1014097.49</v>
      </c>
      <c r="CK118" s="32">
        <f t="shared" si="268"/>
        <v>23450.02</v>
      </c>
      <c r="CL118" s="32">
        <f t="shared" si="269"/>
        <v>20702.28</v>
      </c>
      <c r="CM118" s="32">
        <f t="shared" si="270"/>
        <v>15394.34</v>
      </c>
      <c r="CN118" s="32">
        <f t="shared" si="271"/>
        <v>21139.38</v>
      </c>
      <c r="CO118" s="32">
        <f t="shared" si="272"/>
        <v>50838.79</v>
      </c>
      <c r="CP118" s="32">
        <f t="shared" si="273"/>
        <v>22393.52</v>
      </c>
      <c r="CQ118" s="32">
        <f t="shared" si="274"/>
        <v>11541.37</v>
      </c>
      <c r="CR118" s="32">
        <f t="shared" si="275"/>
        <v>20435.259999999998</v>
      </c>
      <c r="CS118" s="32">
        <f t="shared" si="276"/>
        <v>13394.94</v>
      </c>
      <c r="CT118" s="32">
        <f t="shared" si="277"/>
        <v>16247.96</v>
      </c>
      <c r="CU118" s="32">
        <f t="shared" si="278"/>
        <v>16373.62</v>
      </c>
      <c r="CV118" s="32">
        <f t="shared" si="279"/>
        <v>26408.79</v>
      </c>
      <c r="CW118" s="31">
        <f t="shared" si="292"/>
        <v>262640.19000000006</v>
      </c>
      <c r="CX118" s="31">
        <f t="shared" si="293"/>
        <v>231865.56000000008</v>
      </c>
      <c r="CY118" s="31">
        <f t="shared" si="294"/>
        <v>172416.62</v>
      </c>
      <c r="CZ118" s="31">
        <f t="shared" si="295"/>
        <v>229362.22999999998</v>
      </c>
      <c r="DA118" s="31">
        <f t="shared" si="296"/>
        <v>551600.89000000013</v>
      </c>
      <c r="DB118" s="31">
        <f t="shared" si="297"/>
        <v>242969.73999999996</v>
      </c>
      <c r="DC118" s="31">
        <f t="shared" si="298"/>
        <v>98678.679999999964</v>
      </c>
      <c r="DD118" s="31">
        <f t="shared" si="299"/>
        <v>174721.46000000008</v>
      </c>
      <c r="DE118" s="31">
        <f t="shared" si="300"/>
        <v>114526.71999999991</v>
      </c>
      <c r="DF118" s="31">
        <f t="shared" si="301"/>
        <v>130796.06999999998</v>
      </c>
      <c r="DG118" s="31">
        <f t="shared" si="302"/>
        <v>131807.64000000001</v>
      </c>
      <c r="DH118" s="31">
        <f t="shared" si="303"/>
        <v>212590.75999999998</v>
      </c>
      <c r="DI118" s="32">
        <f t="shared" si="304"/>
        <v>13132.01</v>
      </c>
      <c r="DJ118" s="32">
        <f t="shared" si="305"/>
        <v>11593.28</v>
      </c>
      <c r="DK118" s="32">
        <f t="shared" si="306"/>
        <v>8620.83</v>
      </c>
      <c r="DL118" s="32">
        <f t="shared" si="307"/>
        <v>11468.11</v>
      </c>
      <c r="DM118" s="32">
        <f t="shared" si="308"/>
        <v>27580.04</v>
      </c>
      <c r="DN118" s="32">
        <f t="shared" si="309"/>
        <v>12148.49</v>
      </c>
      <c r="DO118" s="32">
        <f t="shared" si="310"/>
        <v>4933.93</v>
      </c>
      <c r="DP118" s="32">
        <f t="shared" si="311"/>
        <v>8736.07</v>
      </c>
      <c r="DQ118" s="32">
        <f t="shared" si="312"/>
        <v>5726.34</v>
      </c>
      <c r="DR118" s="32">
        <f t="shared" si="313"/>
        <v>6539.8</v>
      </c>
      <c r="DS118" s="32">
        <f t="shared" si="314"/>
        <v>6590.38</v>
      </c>
      <c r="DT118" s="32">
        <f t="shared" si="315"/>
        <v>10629.54</v>
      </c>
      <c r="DU118" s="31">
        <f t="shared" ca="1" si="316"/>
        <v>77707.039999999994</v>
      </c>
      <c r="DV118" s="31">
        <f t="shared" ca="1" si="317"/>
        <v>68207.929999999993</v>
      </c>
      <c r="DW118" s="31">
        <f t="shared" ca="1" si="318"/>
        <v>50455.3</v>
      </c>
      <c r="DX118" s="31">
        <f t="shared" ca="1" si="319"/>
        <v>66730.03</v>
      </c>
      <c r="DY118" s="31">
        <f t="shared" ca="1" si="320"/>
        <v>159574.54</v>
      </c>
      <c r="DZ118" s="31">
        <f t="shared" ca="1" si="321"/>
        <v>69876.84</v>
      </c>
      <c r="EA118" s="31">
        <f t="shared" ca="1" si="322"/>
        <v>28196.99</v>
      </c>
      <c r="EB118" s="31">
        <f t="shared" ca="1" si="323"/>
        <v>49554.89</v>
      </c>
      <c r="EC118" s="31">
        <f t="shared" ca="1" si="324"/>
        <v>32239.15</v>
      </c>
      <c r="ED118" s="31">
        <f t="shared" ca="1" si="325"/>
        <v>36523.32</v>
      </c>
      <c r="EE118" s="31">
        <f t="shared" ca="1" si="326"/>
        <v>36497.94</v>
      </c>
      <c r="EF118" s="31">
        <f t="shared" ca="1" si="327"/>
        <v>58386.52</v>
      </c>
      <c r="EG118" s="32">
        <f t="shared" ca="1" si="328"/>
        <v>353479.24000000005</v>
      </c>
      <c r="EH118" s="32">
        <f t="shared" ca="1" si="329"/>
        <v>311666.77000000008</v>
      </c>
      <c r="EI118" s="32">
        <f t="shared" ca="1" si="330"/>
        <v>231492.75</v>
      </c>
      <c r="EJ118" s="32">
        <f t="shared" ca="1" si="331"/>
        <v>307560.37</v>
      </c>
      <c r="EK118" s="32">
        <f t="shared" ca="1" si="332"/>
        <v>738755.4700000002</v>
      </c>
      <c r="EL118" s="32">
        <f t="shared" ca="1" si="333"/>
        <v>324995.06999999995</v>
      </c>
      <c r="EM118" s="32">
        <f t="shared" ca="1" si="334"/>
        <v>131809.59999999995</v>
      </c>
      <c r="EN118" s="32">
        <f t="shared" ca="1" si="335"/>
        <v>233012.4200000001</v>
      </c>
      <c r="EO118" s="32">
        <f t="shared" ca="1" si="336"/>
        <v>152492.2099999999</v>
      </c>
      <c r="EP118" s="32">
        <f t="shared" ca="1" si="337"/>
        <v>173859.18999999997</v>
      </c>
      <c r="EQ118" s="32">
        <f t="shared" ca="1" si="338"/>
        <v>174895.96000000002</v>
      </c>
      <c r="ER118" s="32">
        <f t="shared" ca="1" si="339"/>
        <v>281606.82</v>
      </c>
    </row>
    <row r="119" spans="1:148" x14ac:dyDescent="0.25">
      <c r="A119" t="s">
        <v>441</v>
      </c>
      <c r="B119" s="1" t="s">
        <v>30</v>
      </c>
      <c r="C119" t="s">
        <v>30</v>
      </c>
      <c r="D119" t="s">
        <v>276</v>
      </c>
      <c r="E119" s="51">
        <v>204025.99559999999</v>
      </c>
      <c r="F119" s="51">
        <v>42255.5772</v>
      </c>
      <c r="G119" s="51">
        <v>187648.0428</v>
      </c>
      <c r="H119" s="51">
        <v>175869.96109999999</v>
      </c>
      <c r="I119" s="51">
        <v>192319.9161</v>
      </c>
      <c r="J119" s="51">
        <v>219491.86360000001</v>
      </c>
      <c r="K119" s="51">
        <v>219838.99080699999</v>
      </c>
      <c r="L119" s="51">
        <v>191043.71555220001</v>
      </c>
      <c r="M119" s="51">
        <v>204289.22115309999</v>
      </c>
      <c r="N119" s="51">
        <v>189831.44049479999</v>
      </c>
      <c r="O119" s="51">
        <v>245874.41750479999</v>
      </c>
      <c r="P119" s="51">
        <v>226598.53017409999</v>
      </c>
      <c r="Q119" s="32">
        <v>9031563.5700000003</v>
      </c>
      <c r="R119" s="32">
        <v>1565213.3</v>
      </c>
      <c r="S119" s="32">
        <v>7268113.9800000004</v>
      </c>
      <c r="T119" s="32">
        <v>9014880.7599999998</v>
      </c>
      <c r="U119" s="32">
        <v>29664914.440000001</v>
      </c>
      <c r="V119" s="32">
        <v>14043680.539999999</v>
      </c>
      <c r="W119" s="32">
        <v>9762816.0199999996</v>
      </c>
      <c r="X119" s="32">
        <v>7132392.4900000002</v>
      </c>
      <c r="Y119" s="32">
        <v>5991026.4000000004</v>
      </c>
      <c r="Z119" s="32">
        <v>5719212.8300000001</v>
      </c>
      <c r="AA119" s="32">
        <v>10537846.460000001</v>
      </c>
      <c r="AB119" s="32">
        <v>13009866.59</v>
      </c>
      <c r="AC119" s="2">
        <v>4.03</v>
      </c>
      <c r="AD119" s="2">
        <v>4.03</v>
      </c>
      <c r="AE119" s="2">
        <v>4.03</v>
      </c>
      <c r="AF119" s="2">
        <v>4.03</v>
      </c>
      <c r="AG119" s="2">
        <v>4.03</v>
      </c>
      <c r="AH119" s="2">
        <v>4.03</v>
      </c>
      <c r="AI119" s="2">
        <v>4.03</v>
      </c>
      <c r="AJ119" s="2">
        <v>4.03</v>
      </c>
      <c r="AK119" s="2">
        <v>4.03</v>
      </c>
      <c r="AL119" s="2">
        <v>4.03</v>
      </c>
      <c r="AM119" s="2">
        <v>4.03</v>
      </c>
      <c r="AN119" s="2">
        <v>4.03</v>
      </c>
      <c r="AO119" s="33">
        <v>363972.01</v>
      </c>
      <c r="AP119" s="33">
        <v>63078.1</v>
      </c>
      <c r="AQ119" s="33">
        <v>292904.99</v>
      </c>
      <c r="AR119" s="33">
        <v>363299.69</v>
      </c>
      <c r="AS119" s="33">
        <v>1195496.05</v>
      </c>
      <c r="AT119" s="33">
        <v>565960.32999999996</v>
      </c>
      <c r="AU119" s="33">
        <v>393441.49</v>
      </c>
      <c r="AV119" s="33">
        <v>287435.42</v>
      </c>
      <c r="AW119" s="33">
        <v>241438.36</v>
      </c>
      <c r="AX119" s="33">
        <v>230484.28</v>
      </c>
      <c r="AY119" s="33">
        <v>424675.21</v>
      </c>
      <c r="AZ119" s="33">
        <v>524297.62</v>
      </c>
      <c r="BA119" s="31">
        <f t="shared" si="280"/>
        <v>-13547.35</v>
      </c>
      <c r="BB119" s="31">
        <f t="shared" si="281"/>
        <v>-2347.8200000000002</v>
      </c>
      <c r="BC119" s="31">
        <f t="shared" si="282"/>
        <v>-10902.17</v>
      </c>
      <c r="BD119" s="31">
        <f t="shared" si="283"/>
        <v>-7211.9</v>
      </c>
      <c r="BE119" s="31">
        <f t="shared" si="284"/>
        <v>-23731.93</v>
      </c>
      <c r="BF119" s="31">
        <f t="shared" si="285"/>
        <v>-11234.94</v>
      </c>
      <c r="BG119" s="31">
        <f t="shared" si="286"/>
        <v>37098.699999999997</v>
      </c>
      <c r="BH119" s="31">
        <f t="shared" si="287"/>
        <v>27103.09</v>
      </c>
      <c r="BI119" s="31">
        <f t="shared" si="288"/>
        <v>22765.9</v>
      </c>
      <c r="BJ119" s="31">
        <f t="shared" si="289"/>
        <v>27452.22</v>
      </c>
      <c r="BK119" s="31">
        <f t="shared" si="290"/>
        <v>50581.66</v>
      </c>
      <c r="BL119" s="31">
        <f t="shared" si="291"/>
        <v>62447.360000000001</v>
      </c>
      <c r="BM119" s="6">
        <v>2.0199999999999999E-2</v>
      </c>
      <c r="BN119" s="6">
        <v>2.0199999999999999E-2</v>
      </c>
      <c r="BO119" s="6">
        <v>2.0199999999999999E-2</v>
      </c>
      <c r="BP119" s="6">
        <v>2.0199999999999999E-2</v>
      </c>
      <c r="BQ119" s="6">
        <v>2.0199999999999999E-2</v>
      </c>
      <c r="BR119" s="6">
        <v>2.0199999999999999E-2</v>
      </c>
      <c r="BS119" s="6">
        <v>2.0199999999999999E-2</v>
      </c>
      <c r="BT119" s="6">
        <v>2.0199999999999999E-2</v>
      </c>
      <c r="BU119" s="6">
        <v>2.0199999999999999E-2</v>
      </c>
      <c r="BV119" s="6">
        <v>2.0199999999999999E-2</v>
      </c>
      <c r="BW119" s="6">
        <v>2.0199999999999999E-2</v>
      </c>
      <c r="BX119" s="6">
        <v>2.0199999999999999E-2</v>
      </c>
      <c r="BY119" s="31">
        <v>182437.58</v>
      </c>
      <c r="BZ119" s="31">
        <v>31617.31</v>
      </c>
      <c r="CA119" s="31">
        <v>146815.9</v>
      </c>
      <c r="CB119" s="31">
        <v>182100.59</v>
      </c>
      <c r="CC119" s="31">
        <v>599231.27</v>
      </c>
      <c r="CD119" s="31">
        <v>283682.34999999998</v>
      </c>
      <c r="CE119" s="31">
        <v>197208.88</v>
      </c>
      <c r="CF119" s="31">
        <v>144074.32999999999</v>
      </c>
      <c r="CG119" s="31">
        <v>121018.73</v>
      </c>
      <c r="CH119" s="31">
        <v>115528.1</v>
      </c>
      <c r="CI119" s="31">
        <v>212864.5</v>
      </c>
      <c r="CJ119" s="31">
        <v>262799.31</v>
      </c>
      <c r="CK119" s="32">
        <f t="shared" si="268"/>
        <v>18063.13</v>
      </c>
      <c r="CL119" s="32">
        <f t="shared" si="269"/>
        <v>3130.43</v>
      </c>
      <c r="CM119" s="32">
        <f t="shared" si="270"/>
        <v>14536.23</v>
      </c>
      <c r="CN119" s="32">
        <f t="shared" si="271"/>
        <v>18029.759999999998</v>
      </c>
      <c r="CO119" s="32">
        <f t="shared" si="272"/>
        <v>59329.83</v>
      </c>
      <c r="CP119" s="32">
        <f t="shared" si="273"/>
        <v>28087.360000000001</v>
      </c>
      <c r="CQ119" s="32">
        <f t="shared" si="274"/>
        <v>19525.63</v>
      </c>
      <c r="CR119" s="32">
        <f t="shared" si="275"/>
        <v>14264.78</v>
      </c>
      <c r="CS119" s="32">
        <f t="shared" si="276"/>
        <v>11982.05</v>
      </c>
      <c r="CT119" s="32">
        <f t="shared" si="277"/>
        <v>11438.43</v>
      </c>
      <c r="CU119" s="32">
        <f t="shared" si="278"/>
        <v>21075.69</v>
      </c>
      <c r="CV119" s="32">
        <f t="shared" si="279"/>
        <v>26019.73</v>
      </c>
      <c r="CW119" s="31">
        <f t="shared" si="292"/>
        <v>-149923.95000000001</v>
      </c>
      <c r="CX119" s="31">
        <f t="shared" si="293"/>
        <v>-25982.54</v>
      </c>
      <c r="CY119" s="31">
        <f t="shared" si="294"/>
        <v>-120650.68999999999</v>
      </c>
      <c r="CZ119" s="31">
        <f t="shared" si="295"/>
        <v>-155957.44</v>
      </c>
      <c r="DA119" s="31">
        <f t="shared" si="296"/>
        <v>-513203.02000000008</v>
      </c>
      <c r="DB119" s="31">
        <f t="shared" si="297"/>
        <v>-242955.68</v>
      </c>
      <c r="DC119" s="31">
        <f t="shared" si="298"/>
        <v>-213805.68</v>
      </c>
      <c r="DD119" s="31">
        <f t="shared" si="299"/>
        <v>-156199.4</v>
      </c>
      <c r="DE119" s="31">
        <f t="shared" si="300"/>
        <v>-131203.47999999998</v>
      </c>
      <c r="DF119" s="31">
        <f t="shared" si="301"/>
        <v>-130969.97</v>
      </c>
      <c r="DG119" s="31">
        <f t="shared" si="302"/>
        <v>-241316.68000000002</v>
      </c>
      <c r="DH119" s="31">
        <f t="shared" si="303"/>
        <v>-297925.94</v>
      </c>
      <c r="DI119" s="32">
        <f t="shared" si="304"/>
        <v>-7496.2</v>
      </c>
      <c r="DJ119" s="32">
        <f t="shared" si="305"/>
        <v>-1299.1300000000001</v>
      </c>
      <c r="DK119" s="32">
        <f t="shared" si="306"/>
        <v>-6032.53</v>
      </c>
      <c r="DL119" s="32">
        <f t="shared" si="307"/>
        <v>-7797.87</v>
      </c>
      <c r="DM119" s="32">
        <f t="shared" si="308"/>
        <v>-25660.15</v>
      </c>
      <c r="DN119" s="32">
        <f t="shared" si="309"/>
        <v>-12147.78</v>
      </c>
      <c r="DO119" s="32">
        <f t="shared" si="310"/>
        <v>-10690.28</v>
      </c>
      <c r="DP119" s="32">
        <f t="shared" si="311"/>
        <v>-7809.97</v>
      </c>
      <c r="DQ119" s="32">
        <f t="shared" si="312"/>
        <v>-6560.17</v>
      </c>
      <c r="DR119" s="32">
        <f t="shared" si="313"/>
        <v>-6548.5</v>
      </c>
      <c r="DS119" s="32">
        <f t="shared" si="314"/>
        <v>-12065.83</v>
      </c>
      <c r="DT119" s="32">
        <f t="shared" si="315"/>
        <v>-14896.3</v>
      </c>
      <c r="DU119" s="31">
        <f t="shared" ca="1" si="316"/>
        <v>-44357.82</v>
      </c>
      <c r="DV119" s="31">
        <f t="shared" ca="1" si="317"/>
        <v>-7643.29</v>
      </c>
      <c r="DW119" s="31">
        <f t="shared" ca="1" si="318"/>
        <v>-35306.730000000003</v>
      </c>
      <c r="DX119" s="31">
        <f t="shared" ca="1" si="319"/>
        <v>-45373.84</v>
      </c>
      <c r="DY119" s="31">
        <f t="shared" ca="1" si="320"/>
        <v>-148466.28</v>
      </c>
      <c r="DZ119" s="31">
        <f t="shared" ca="1" si="321"/>
        <v>-69872.800000000003</v>
      </c>
      <c r="EA119" s="31">
        <f t="shared" ca="1" si="322"/>
        <v>-61094.02</v>
      </c>
      <c r="EB119" s="31">
        <f t="shared" ca="1" si="323"/>
        <v>-44301.62</v>
      </c>
      <c r="EC119" s="31">
        <f t="shared" ca="1" si="324"/>
        <v>-36933.64</v>
      </c>
      <c r="ED119" s="31">
        <f t="shared" ca="1" si="325"/>
        <v>-36571.879999999997</v>
      </c>
      <c r="EE119" s="31">
        <f t="shared" ca="1" si="326"/>
        <v>-66821.33</v>
      </c>
      <c r="EF119" s="31">
        <f t="shared" ca="1" si="327"/>
        <v>-81823.210000000006</v>
      </c>
      <c r="EG119" s="32">
        <f t="shared" ca="1" si="328"/>
        <v>-201777.97000000003</v>
      </c>
      <c r="EH119" s="32">
        <f t="shared" ca="1" si="329"/>
        <v>-34924.959999999999</v>
      </c>
      <c r="EI119" s="32">
        <f t="shared" ca="1" si="330"/>
        <v>-161989.94999999998</v>
      </c>
      <c r="EJ119" s="32">
        <f t="shared" ca="1" si="331"/>
        <v>-209129.15</v>
      </c>
      <c r="EK119" s="32">
        <f t="shared" ca="1" si="332"/>
        <v>-687329.45000000007</v>
      </c>
      <c r="EL119" s="32">
        <f t="shared" ca="1" si="333"/>
        <v>-324976.26</v>
      </c>
      <c r="EM119" s="32">
        <f t="shared" ca="1" si="334"/>
        <v>-285589.98</v>
      </c>
      <c r="EN119" s="32">
        <f t="shared" ca="1" si="335"/>
        <v>-208310.99</v>
      </c>
      <c r="EO119" s="32">
        <f t="shared" ca="1" si="336"/>
        <v>-174697.28999999998</v>
      </c>
      <c r="EP119" s="32">
        <f t="shared" ca="1" si="337"/>
        <v>-174090.35</v>
      </c>
      <c r="EQ119" s="32">
        <f t="shared" ca="1" si="338"/>
        <v>-320203.84000000003</v>
      </c>
      <c r="ER119" s="32">
        <f t="shared" ca="1" si="339"/>
        <v>-394645.45</v>
      </c>
    </row>
    <row r="120" spans="1:148" x14ac:dyDescent="0.25">
      <c r="A120" t="s">
        <v>441</v>
      </c>
      <c r="B120" s="1" t="s">
        <v>31</v>
      </c>
      <c r="C120" t="s">
        <v>31</v>
      </c>
      <c r="D120" t="s">
        <v>278</v>
      </c>
      <c r="E120" s="51">
        <v>234860.09510000001</v>
      </c>
      <c r="F120" s="51">
        <v>231533.41829999999</v>
      </c>
      <c r="G120" s="51">
        <v>116485.1602</v>
      </c>
      <c r="H120" s="51">
        <v>165925.55540000001</v>
      </c>
      <c r="I120" s="51">
        <v>186771.69560000001</v>
      </c>
      <c r="J120" s="51">
        <v>223263.239</v>
      </c>
      <c r="K120" s="51">
        <v>214192.80589330001</v>
      </c>
      <c r="L120" s="51">
        <v>217594.55877530001</v>
      </c>
      <c r="M120" s="51">
        <v>221749.9078785</v>
      </c>
      <c r="N120" s="51">
        <v>222540.22349999999</v>
      </c>
      <c r="O120" s="51">
        <v>229517.16313130001</v>
      </c>
      <c r="P120" s="51">
        <v>231002.3832786</v>
      </c>
      <c r="Q120" s="32">
        <v>10532996.57</v>
      </c>
      <c r="R120" s="32">
        <v>10409783.41</v>
      </c>
      <c r="S120" s="32">
        <v>3633049.25</v>
      </c>
      <c r="T120" s="32">
        <v>8534818.9600000009</v>
      </c>
      <c r="U120" s="32">
        <v>24307445.600000001</v>
      </c>
      <c r="V120" s="32">
        <v>14411217.310000001</v>
      </c>
      <c r="W120" s="32">
        <v>9611289.2200000007</v>
      </c>
      <c r="X120" s="32">
        <v>8603323.8300000001</v>
      </c>
      <c r="Y120" s="32">
        <v>6560446.3899999997</v>
      </c>
      <c r="Z120" s="32">
        <v>6716109.3499999996</v>
      </c>
      <c r="AA120" s="32">
        <v>10068054.699999999</v>
      </c>
      <c r="AB120" s="32">
        <v>13261697.17</v>
      </c>
      <c r="AC120" s="2">
        <v>4.03</v>
      </c>
      <c r="AD120" s="2">
        <v>4.03</v>
      </c>
      <c r="AE120" s="2">
        <v>4.03</v>
      </c>
      <c r="AF120" s="2">
        <v>4.03</v>
      </c>
      <c r="AG120" s="2">
        <v>4.03</v>
      </c>
      <c r="AH120" s="2">
        <v>4.03</v>
      </c>
      <c r="AI120" s="2">
        <v>4.03</v>
      </c>
      <c r="AJ120" s="2">
        <v>4.03</v>
      </c>
      <c r="AK120" s="2">
        <v>4.03</v>
      </c>
      <c r="AL120" s="2">
        <v>4.03</v>
      </c>
      <c r="AM120" s="2">
        <v>4.03</v>
      </c>
      <c r="AN120" s="2">
        <v>4.03</v>
      </c>
      <c r="AO120" s="33">
        <v>424479.76</v>
      </c>
      <c r="AP120" s="33">
        <v>419514.27</v>
      </c>
      <c r="AQ120" s="33">
        <v>146411.88</v>
      </c>
      <c r="AR120" s="33">
        <v>343953.2</v>
      </c>
      <c r="AS120" s="33">
        <v>979590.06</v>
      </c>
      <c r="AT120" s="33">
        <v>580772.06000000006</v>
      </c>
      <c r="AU120" s="33">
        <v>387334.96</v>
      </c>
      <c r="AV120" s="33">
        <v>346713.95</v>
      </c>
      <c r="AW120" s="33">
        <v>264385.99</v>
      </c>
      <c r="AX120" s="33">
        <v>270659.21000000002</v>
      </c>
      <c r="AY120" s="33">
        <v>405742.6</v>
      </c>
      <c r="AZ120" s="33">
        <v>534446.4</v>
      </c>
      <c r="BA120" s="31">
        <f t="shared" si="280"/>
        <v>-15799.49</v>
      </c>
      <c r="BB120" s="31">
        <f t="shared" si="281"/>
        <v>-15614.68</v>
      </c>
      <c r="BC120" s="31">
        <f t="shared" si="282"/>
        <v>-5449.57</v>
      </c>
      <c r="BD120" s="31">
        <f t="shared" si="283"/>
        <v>-6827.86</v>
      </c>
      <c r="BE120" s="31">
        <f t="shared" si="284"/>
        <v>-19445.96</v>
      </c>
      <c r="BF120" s="31">
        <f t="shared" si="285"/>
        <v>-11528.97</v>
      </c>
      <c r="BG120" s="31">
        <f t="shared" si="286"/>
        <v>36522.9</v>
      </c>
      <c r="BH120" s="31">
        <f t="shared" si="287"/>
        <v>32692.63</v>
      </c>
      <c r="BI120" s="31">
        <f t="shared" si="288"/>
        <v>24929.7</v>
      </c>
      <c r="BJ120" s="31">
        <f t="shared" si="289"/>
        <v>32237.32</v>
      </c>
      <c r="BK120" s="31">
        <f t="shared" si="290"/>
        <v>48326.66</v>
      </c>
      <c r="BL120" s="31">
        <f t="shared" si="291"/>
        <v>63656.15</v>
      </c>
      <c r="BM120" s="6">
        <v>1.3100000000000001E-2</v>
      </c>
      <c r="BN120" s="6">
        <v>1.3100000000000001E-2</v>
      </c>
      <c r="BO120" s="6">
        <v>1.3100000000000001E-2</v>
      </c>
      <c r="BP120" s="6">
        <v>1.3100000000000001E-2</v>
      </c>
      <c r="BQ120" s="6">
        <v>1.3100000000000001E-2</v>
      </c>
      <c r="BR120" s="6">
        <v>1.3100000000000001E-2</v>
      </c>
      <c r="BS120" s="6">
        <v>1.3100000000000001E-2</v>
      </c>
      <c r="BT120" s="6">
        <v>1.3100000000000001E-2</v>
      </c>
      <c r="BU120" s="6">
        <v>1.3100000000000001E-2</v>
      </c>
      <c r="BV120" s="6">
        <v>1.3100000000000001E-2</v>
      </c>
      <c r="BW120" s="6">
        <v>1.3100000000000001E-2</v>
      </c>
      <c r="BX120" s="6">
        <v>1.3100000000000001E-2</v>
      </c>
      <c r="BY120" s="31">
        <v>137982.26</v>
      </c>
      <c r="BZ120" s="31">
        <v>136368.16</v>
      </c>
      <c r="CA120" s="31">
        <v>47592.95</v>
      </c>
      <c r="CB120" s="31">
        <v>111806.13</v>
      </c>
      <c r="CC120" s="31">
        <v>318427.53999999998</v>
      </c>
      <c r="CD120" s="31">
        <v>188786.95</v>
      </c>
      <c r="CE120" s="31">
        <v>125907.89</v>
      </c>
      <c r="CF120" s="31">
        <v>112703.54</v>
      </c>
      <c r="CG120" s="31">
        <v>85941.85</v>
      </c>
      <c r="CH120" s="31">
        <v>87981.03</v>
      </c>
      <c r="CI120" s="31">
        <v>131891.51999999999</v>
      </c>
      <c r="CJ120" s="31">
        <v>173728.23</v>
      </c>
      <c r="CK120" s="32">
        <f t="shared" si="268"/>
        <v>21065.99</v>
      </c>
      <c r="CL120" s="32">
        <f t="shared" si="269"/>
        <v>20819.57</v>
      </c>
      <c r="CM120" s="32">
        <f t="shared" si="270"/>
        <v>7266.1</v>
      </c>
      <c r="CN120" s="32">
        <f t="shared" si="271"/>
        <v>17069.64</v>
      </c>
      <c r="CO120" s="32">
        <f t="shared" si="272"/>
        <v>48614.89</v>
      </c>
      <c r="CP120" s="32">
        <f t="shared" si="273"/>
        <v>28822.43</v>
      </c>
      <c r="CQ120" s="32">
        <f t="shared" si="274"/>
        <v>19222.580000000002</v>
      </c>
      <c r="CR120" s="32">
        <f t="shared" si="275"/>
        <v>17206.650000000001</v>
      </c>
      <c r="CS120" s="32">
        <f t="shared" si="276"/>
        <v>13120.89</v>
      </c>
      <c r="CT120" s="32">
        <f t="shared" si="277"/>
        <v>13432.22</v>
      </c>
      <c r="CU120" s="32">
        <f t="shared" si="278"/>
        <v>20136.11</v>
      </c>
      <c r="CV120" s="32">
        <f t="shared" si="279"/>
        <v>26523.39</v>
      </c>
      <c r="CW120" s="31">
        <f t="shared" si="292"/>
        <v>-249632.02000000002</v>
      </c>
      <c r="CX120" s="31">
        <f t="shared" si="293"/>
        <v>-246711.86000000004</v>
      </c>
      <c r="CY120" s="31">
        <f t="shared" si="294"/>
        <v>-86103.260000000009</v>
      </c>
      <c r="CZ120" s="31">
        <f t="shared" si="295"/>
        <v>-208249.57</v>
      </c>
      <c r="DA120" s="31">
        <f t="shared" si="296"/>
        <v>-593101.67000000016</v>
      </c>
      <c r="DB120" s="31">
        <f t="shared" si="297"/>
        <v>-351633.71000000008</v>
      </c>
      <c r="DC120" s="31">
        <f t="shared" si="298"/>
        <v>-278727.39</v>
      </c>
      <c r="DD120" s="31">
        <f t="shared" si="299"/>
        <v>-249496.39</v>
      </c>
      <c r="DE120" s="31">
        <f t="shared" si="300"/>
        <v>-190252.95</v>
      </c>
      <c r="DF120" s="31">
        <f t="shared" si="301"/>
        <v>-201483.28000000003</v>
      </c>
      <c r="DG120" s="31">
        <f t="shared" si="302"/>
        <v>-302041.63</v>
      </c>
      <c r="DH120" s="31">
        <f t="shared" si="303"/>
        <v>-397850.93000000005</v>
      </c>
      <c r="DI120" s="32">
        <f t="shared" si="304"/>
        <v>-12481.6</v>
      </c>
      <c r="DJ120" s="32">
        <f t="shared" si="305"/>
        <v>-12335.59</v>
      </c>
      <c r="DK120" s="32">
        <f t="shared" si="306"/>
        <v>-4305.16</v>
      </c>
      <c r="DL120" s="32">
        <f t="shared" si="307"/>
        <v>-10412.48</v>
      </c>
      <c r="DM120" s="32">
        <f t="shared" si="308"/>
        <v>-29655.08</v>
      </c>
      <c r="DN120" s="32">
        <f t="shared" si="309"/>
        <v>-17581.689999999999</v>
      </c>
      <c r="DO120" s="32">
        <f t="shared" si="310"/>
        <v>-13936.37</v>
      </c>
      <c r="DP120" s="32">
        <f t="shared" si="311"/>
        <v>-12474.82</v>
      </c>
      <c r="DQ120" s="32">
        <f t="shared" si="312"/>
        <v>-9512.65</v>
      </c>
      <c r="DR120" s="32">
        <f t="shared" si="313"/>
        <v>-10074.16</v>
      </c>
      <c r="DS120" s="32">
        <f t="shared" si="314"/>
        <v>-15102.08</v>
      </c>
      <c r="DT120" s="32">
        <f t="shared" si="315"/>
        <v>-19892.55</v>
      </c>
      <c r="DU120" s="31">
        <f t="shared" ca="1" si="316"/>
        <v>-73858.33</v>
      </c>
      <c r="DV120" s="31">
        <f t="shared" ca="1" si="317"/>
        <v>-72575.27</v>
      </c>
      <c r="DW120" s="31">
        <f t="shared" ca="1" si="318"/>
        <v>-25196.91</v>
      </c>
      <c r="DX120" s="31">
        <f t="shared" ca="1" si="319"/>
        <v>-60587.57</v>
      </c>
      <c r="DY120" s="31">
        <f t="shared" ca="1" si="320"/>
        <v>-171580.44</v>
      </c>
      <c r="DZ120" s="31">
        <f t="shared" ca="1" si="321"/>
        <v>-101128.04</v>
      </c>
      <c r="EA120" s="31">
        <f t="shared" ca="1" si="322"/>
        <v>-79645.11</v>
      </c>
      <c r="EB120" s="31">
        <f t="shared" ca="1" si="323"/>
        <v>-70762.720000000001</v>
      </c>
      <c r="EC120" s="31">
        <f t="shared" ca="1" si="324"/>
        <v>-53556.01</v>
      </c>
      <c r="ED120" s="31">
        <f t="shared" ca="1" si="325"/>
        <v>-56261.919999999998</v>
      </c>
      <c r="EE120" s="31">
        <f t="shared" ca="1" si="326"/>
        <v>-83636.25</v>
      </c>
      <c r="EF120" s="31">
        <f t="shared" ca="1" si="327"/>
        <v>-109266.89</v>
      </c>
      <c r="EG120" s="32">
        <f t="shared" ca="1" si="328"/>
        <v>-335971.95</v>
      </c>
      <c r="EH120" s="32">
        <f t="shared" ca="1" si="329"/>
        <v>-331622.72000000003</v>
      </c>
      <c r="EI120" s="32">
        <f t="shared" ca="1" si="330"/>
        <v>-115605.33000000002</v>
      </c>
      <c r="EJ120" s="32">
        <f t="shared" ca="1" si="331"/>
        <v>-279249.62</v>
      </c>
      <c r="EK120" s="32">
        <f t="shared" ca="1" si="332"/>
        <v>-794337.19000000018</v>
      </c>
      <c r="EL120" s="32">
        <f t="shared" ca="1" si="333"/>
        <v>-470343.44000000006</v>
      </c>
      <c r="EM120" s="32">
        <f t="shared" ca="1" si="334"/>
        <v>-372308.87</v>
      </c>
      <c r="EN120" s="32">
        <f t="shared" ca="1" si="335"/>
        <v>-332733.93000000005</v>
      </c>
      <c r="EO120" s="32">
        <f t="shared" ca="1" si="336"/>
        <v>-253321.61000000002</v>
      </c>
      <c r="EP120" s="32">
        <f t="shared" ca="1" si="337"/>
        <v>-267819.36000000004</v>
      </c>
      <c r="EQ120" s="32">
        <f t="shared" ca="1" si="338"/>
        <v>-400779.96</v>
      </c>
      <c r="ER120" s="32">
        <f t="shared" ca="1" si="339"/>
        <v>-527010.37</v>
      </c>
    </row>
    <row r="121" spans="1:148" x14ac:dyDescent="0.25">
      <c r="A121" t="s">
        <v>544</v>
      </c>
      <c r="B121" s="1" t="s">
        <v>41</v>
      </c>
      <c r="C121" t="s">
        <v>293</v>
      </c>
      <c r="D121" t="s">
        <v>294</v>
      </c>
      <c r="M121" s="51">
        <v>25</v>
      </c>
      <c r="N121" s="51">
        <v>150</v>
      </c>
      <c r="O121" s="51">
        <v>225</v>
      </c>
      <c r="Q121" s="32"/>
      <c r="R121" s="32"/>
      <c r="S121" s="32"/>
      <c r="T121" s="32"/>
      <c r="U121" s="32"/>
      <c r="V121" s="32"/>
      <c r="W121" s="32"/>
      <c r="X121" s="32"/>
      <c r="Y121" s="32">
        <v>792</v>
      </c>
      <c r="Z121" s="32">
        <v>9124.25</v>
      </c>
      <c r="AA121" s="32">
        <v>8443.75</v>
      </c>
      <c r="AB121" s="32"/>
      <c r="AK121" s="2">
        <v>1.0900000000000001</v>
      </c>
      <c r="AL121" s="2">
        <v>1.0900000000000001</v>
      </c>
      <c r="AM121" s="2">
        <v>1.0900000000000001</v>
      </c>
      <c r="AO121" s="33"/>
      <c r="AP121" s="33"/>
      <c r="AQ121" s="33"/>
      <c r="AR121" s="33"/>
      <c r="AS121" s="33"/>
      <c r="AT121" s="33"/>
      <c r="AU121" s="33"/>
      <c r="AV121" s="33"/>
      <c r="AW121" s="33">
        <v>8.6300000000000008</v>
      </c>
      <c r="AX121" s="33">
        <v>99.45</v>
      </c>
      <c r="AY121" s="33">
        <v>92.04</v>
      </c>
      <c r="AZ121" s="33"/>
      <c r="BA121" s="31">
        <f t="shared" si="280"/>
        <v>0</v>
      </c>
      <c r="BB121" s="31">
        <f t="shared" si="281"/>
        <v>0</v>
      </c>
      <c r="BC121" s="31">
        <f t="shared" si="282"/>
        <v>0</v>
      </c>
      <c r="BD121" s="31">
        <f t="shared" si="283"/>
        <v>0</v>
      </c>
      <c r="BE121" s="31">
        <f t="shared" si="284"/>
        <v>0</v>
      </c>
      <c r="BF121" s="31">
        <f t="shared" si="285"/>
        <v>0</v>
      </c>
      <c r="BG121" s="31">
        <f t="shared" si="286"/>
        <v>0</v>
      </c>
      <c r="BH121" s="31">
        <f t="shared" si="287"/>
        <v>0</v>
      </c>
      <c r="BI121" s="31">
        <f t="shared" si="288"/>
        <v>3.01</v>
      </c>
      <c r="BJ121" s="31">
        <f t="shared" si="289"/>
        <v>43.8</v>
      </c>
      <c r="BK121" s="31">
        <f t="shared" si="290"/>
        <v>40.53</v>
      </c>
      <c r="BL121" s="31">
        <f t="shared" si="291"/>
        <v>0</v>
      </c>
      <c r="BM121" s="6">
        <v>-1.4200000000000001E-2</v>
      </c>
      <c r="BN121" s="6">
        <v>-1.4200000000000001E-2</v>
      </c>
      <c r="BO121" s="6">
        <v>-1.4200000000000001E-2</v>
      </c>
      <c r="BP121" s="6">
        <v>-1.4200000000000001E-2</v>
      </c>
      <c r="BQ121" s="6">
        <v>-1.4200000000000001E-2</v>
      </c>
      <c r="BR121" s="6">
        <v>-1.4200000000000001E-2</v>
      </c>
      <c r="BS121" s="6">
        <v>-1.4200000000000001E-2</v>
      </c>
      <c r="BT121" s="6">
        <v>-1.4200000000000001E-2</v>
      </c>
      <c r="BU121" s="6">
        <v>-1.4200000000000001E-2</v>
      </c>
      <c r="BV121" s="6">
        <v>-1.4200000000000001E-2</v>
      </c>
      <c r="BW121" s="6">
        <v>-1.4200000000000001E-2</v>
      </c>
      <c r="BX121" s="6">
        <v>-1.4200000000000001E-2</v>
      </c>
      <c r="BY121" s="31">
        <v>0</v>
      </c>
      <c r="BZ121" s="31">
        <v>0</v>
      </c>
      <c r="CA121" s="31">
        <v>0</v>
      </c>
      <c r="CB121" s="31">
        <v>0</v>
      </c>
      <c r="CC121" s="31">
        <v>0</v>
      </c>
      <c r="CD121" s="31">
        <v>0</v>
      </c>
      <c r="CE121" s="31">
        <v>0</v>
      </c>
      <c r="CF121" s="31">
        <v>0</v>
      </c>
      <c r="CG121" s="31">
        <v>-11.25</v>
      </c>
      <c r="CH121" s="31">
        <v>-129.56</v>
      </c>
      <c r="CI121" s="31">
        <v>-119.9</v>
      </c>
      <c r="CJ121" s="31">
        <v>0</v>
      </c>
      <c r="CK121" s="32">
        <f t="shared" si="268"/>
        <v>0</v>
      </c>
      <c r="CL121" s="32">
        <f t="shared" si="269"/>
        <v>0</v>
      </c>
      <c r="CM121" s="32">
        <f t="shared" si="270"/>
        <v>0</v>
      </c>
      <c r="CN121" s="32">
        <f t="shared" si="271"/>
        <v>0</v>
      </c>
      <c r="CO121" s="32">
        <f t="shared" si="272"/>
        <v>0</v>
      </c>
      <c r="CP121" s="32">
        <f t="shared" si="273"/>
        <v>0</v>
      </c>
      <c r="CQ121" s="32">
        <f t="shared" si="274"/>
        <v>0</v>
      </c>
      <c r="CR121" s="32">
        <f t="shared" si="275"/>
        <v>0</v>
      </c>
      <c r="CS121" s="32">
        <f t="shared" si="276"/>
        <v>1.58</v>
      </c>
      <c r="CT121" s="32">
        <f t="shared" si="277"/>
        <v>18.25</v>
      </c>
      <c r="CU121" s="32">
        <f t="shared" si="278"/>
        <v>16.89</v>
      </c>
      <c r="CV121" s="32">
        <f t="shared" si="279"/>
        <v>0</v>
      </c>
      <c r="CW121" s="31">
        <f t="shared" si="292"/>
        <v>0</v>
      </c>
      <c r="CX121" s="31">
        <f t="shared" si="293"/>
        <v>0</v>
      </c>
      <c r="CY121" s="31">
        <f t="shared" si="294"/>
        <v>0</v>
      </c>
      <c r="CZ121" s="31">
        <f t="shared" si="295"/>
        <v>0</v>
      </c>
      <c r="DA121" s="31">
        <f t="shared" si="296"/>
        <v>0</v>
      </c>
      <c r="DB121" s="31">
        <f t="shared" si="297"/>
        <v>0</v>
      </c>
      <c r="DC121" s="31">
        <f t="shared" si="298"/>
        <v>0</v>
      </c>
      <c r="DD121" s="31">
        <f t="shared" si="299"/>
        <v>0</v>
      </c>
      <c r="DE121" s="31">
        <f t="shared" si="300"/>
        <v>-21.310000000000002</v>
      </c>
      <c r="DF121" s="31">
        <f t="shared" si="301"/>
        <v>-254.56</v>
      </c>
      <c r="DG121" s="31">
        <f t="shared" si="302"/>
        <v>-235.58</v>
      </c>
      <c r="DH121" s="31">
        <f t="shared" si="303"/>
        <v>0</v>
      </c>
      <c r="DI121" s="32">
        <f t="shared" si="304"/>
        <v>0</v>
      </c>
      <c r="DJ121" s="32">
        <f t="shared" si="305"/>
        <v>0</v>
      </c>
      <c r="DK121" s="32">
        <f t="shared" si="306"/>
        <v>0</v>
      </c>
      <c r="DL121" s="32">
        <f t="shared" si="307"/>
        <v>0</v>
      </c>
      <c r="DM121" s="32">
        <f t="shared" si="308"/>
        <v>0</v>
      </c>
      <c r="DN121" s="32">
        <f t="shared" si="309"/>
        <v>0</v>
      </c>
      <c r="DO121" s="32">
        <f t="shared" si="310"/>
        <v>0</v>
      </c>
      <c r="DP121" s="32">
        <f t="shared" si="311"/>
        <v>0</v>
      </c>
      <c r="DQ121" s="32">
        <f t="shared" si="312"/>
        <v>-1.07</v>
      </c>
      <c r="DR121" s="32">
        <f t="shared" si="313"/>
        <v>-12.73</v>
      </c>
      <c r="DS121" s="32">
        <f t="shared" si="314"/>
        <v>-11.78</v>
      </c>
      <c r="DT121" s="32">
        <f t="shared" si="315"/>
        <v>0</v>
      </c>
      <c r="DU121" s="31">
        <f t="shared" ca="1" si="316"/>
        <v>0</v>
      </c>
      <c r="DV121" s="31">
        <f t="shared" ca="1" si="317"/>
        <v>0</v>
      </c>
      <c r="DW121" s="31">
        <f t="shared" ca="1" si="318"/>
        <v>0</v>
      </c>
      <c r="DX121" s="31">
        <f t="shared" ca="1" si="319"/>
        <v>0</v>
      </c>
      <c r="DY121" s="31">
        <f t="shared" ca="1" si="320"/>
        <v>0</v>
      </c>
      <c r="DZ121" s="31">
        <f t="shared" ca="1" si="321"/>
        <v>0</v>
      </c>
      <c r="EA121" s="31">
        <f t="shared" ca="1" si="322"/>
        <v>0</v>
      </c>
      <c r="EB121" s="31">
        <f t="shared" ca="1" si="323"/>
        <v>0</v>
      </c>
      <c r="EC121" s="31">
        <f t="shared" ca="1" si="324"/>
        <v>-6</v>
      </c>
      <c r="ED121" s="31">
        <f t="shared" ca="1" si="325"/>
        <v>-71.08</v>
      </c>
      <c r="EE121" s="31">
        <f t="shared" ca="1" si="326"/>
        <v>-65.23</v>
      </c>
      <c r="EF121" s="31">
        <f t="shared" ca="1" si="327"/>
        <v>0</v>
      </c>
      <c r="EG121" s="32">
        <f t="shared" ca="1" si="328"/>
        <v>0</v>
      </c>
      <c r="EH121" s="32">
        <f t="shared" ca="1" si="329"/>
        <v>0</v>
      </c>
      <c r="EI121" s="32">
        <f t="shared" ca="1" si="330"/>
        <v>0</v>
      </c>
      <c r="EJ121" s="32">
        <f t="shared" ca="1" si="331"/>
        <v>0</v>
      </c>
      <c r="EK121" s="32">
        <f t="shared" ca="1" si="332"/>
        <v>0</v>
      </c>
      <c r="EL121" s="32">
        <f t="shared" ca="1" si="333"/>
        <v>0</v>
      </c>
      <c r="EM121" s="32">
        <f t="shared" ca="1" si="334"/>
        <v>0</v>
      </c>
      <c r="EN121" s="32">
        <f t="shared" ca="1" si="335"/>
        <v>0</v>
      </c>
      <c r="EO121" s="32">
        <f t="shared" ca="1" si="336"/>
        <v>-28.380000000000003</v>
      </c>
      <c r="EP121" s="32">
        <f t="shared" ca="1" si="337"/>
        <v>-338.37</v>
      </c>
      <c r="EQ121" s="32">
        <f t="shared" ca="1" si="338"/>
        <v>-312.59000000000003</v>
      </c>
      <c r="ER121" s="32">
        <f t="shared" ca="1" si="339"/>
        <v>0</v>
      </c>
    </row>
    <row r="122" spans="1:148" x14ac:dyDescent="0.25">
      <c r="A122" t="s">
        <v>474</v>
      </c>
      <c r="B122" s="1" t="s">
        <v>117</v>
      </c>
      <c r="C122" t="s">
        <v>117</v>
      </c>
      <c r="D122" t="s">
        <v>280</v>
      </c>
      <c r="E122" s="51">
        <v>114.4813</v>
      </c>
      <c r="F122" s="51">
        <v>903.46609999999998</v>
      </c>
      <c r="G122" s="51">
        <v>1201.8538000000001</v>
      </c>
      <c r="H122" s="51">
        <v>955.5806</v>
      </c>
      <c r="I122" s="51">
        <v>499.8682</v>
      </c>
      <c r="J122" s="51">
        <v>355.34030000000001</v>
      </c>
      <c r="K122" s="51">
        <v>135.6498</v>
      </c>
      <c r="L122" s="51">
        <v>229.16669999999999</v>
      </c>
      <c r="M122" s="51">
        <v>1416.9060999999999</v>
      </c>
      <c r="N122" s="51">
        <v>468.6388</v>
      </c>
      <c r="O122" s="51">
        <v>0</v>
      </c>
      <c r="P122" s="51">
        <v>0.89539999999999997</v>
      </c>
      <c r="Q122" s="32">
        <v>5428.21</v>
      </c>
      <c r="R122" s="32">
        <v>38927.300000000003</v>
      </c>
      <c r="S122" s="32">
        <v>42052.28</v>
      </c>
      <c r="T122" s="32">
        <v>42092.88</v>
      </c>
      <c r="U122" s="32">
        <v>24615.03</v>
      </c>
      <c r="V122" s="32">
        <v>14289.27</v>
      </c>
      <c r="W122" s="32">
        <v>3705.21</v>
      </c>
      <c r="X122" s="32">
        <v>6766.76</v>
      </c>
      <c r="Y122" s="32">
        <v>41539.980000000003</v>
      </c>
      <c r="Z122" s="32">
        <v>13727.79</v>
      </c>
      <c r="AA122" s="32">
        <v>0</v>
      </c>
      <c r="AB122" s="32">
        <v>30.48</v>
      </c>
      <c r="AC122" s="2">
        <v>-0.71</v>
      </c>
      <c r="AD122" s="2">
        <v>-0.71</v>
      </c>
      <c r="AE122" s="2">
        <v>-0.71</v>
      </c>
      <c r="AF122" s="2">
        <v>-0.71</v>
      </c>
      <c r="AG122" s="2">
        <v>-0.71</v>
      </c>
      <c r="AH122" s="2">
        <v>-0.71</v>
      </c>
      <c r="AI122" s="2">
        <v>-0.71</v>
      </c>
      <c r="AJ122" s="2">
        <v>-0.71</v>
      </c>
      <c r="AK122" s="2">
        <v>-0.71</v>
      </c>
      <c r="AL122" s="2">
        <v>-0.71</v>
      </c>
      <c r="AM122" s="2">
        <v>-0.71</v>
      </c>
      <c r="AN122" s="2">
        <v>-0.71</v>
      </c>
      <c r="AO122" s="33">
        <v>-38.54</v>
      </c>
      <c r="AP122" s="33">
        <v>-276.38</v>
      </c>
      <c r="AQ122" s="33">
        <v>-298.57</v>
      </c>
      <c r="AR122" s="33">
        <v>-298.86</v>
      </c>
      <c r="AS122" s="33">
        <v>-174.77</v>
      </c>
      <c r="AT122" s="33">
        <v>-101.45</v>
      </c>
      <c r="AU122" s="33">
        <v>-26.31</v>
      </c>
      <c r="AV122" s="33">
        <v>-48.04</v>
      </c>
      <c r="AW122" s="33">
        <v>-294.93</v>
      </c>
      <c r="AX122" s="33">
        <v>-97.47</v>
      </c>
      <c r="AY122" s="33">
        <v>0</v>
      </c>
      <c r="AZ122" s="33">
        <v>-0.22</v>
      </c>
      <c r="BA122" s="31">
        <f t="shared" si="280"/>
        <v>-8.14</v>
      </c>
      <c r="BB122" s="31">
        <f t="shared" si="281"/>
        <v>-58.39</v>
      </c>
      <c r="BC122" s="31">
        <f t="shared" si="282"/>
        <v>-63.08</v>
      </c>
      <c r="BD122" s="31">
        <f t="shared" si="283"/>
        <v>-33.67</v>
      </c>
      <c r="BE122" s="31">
        <f t="shared" si="284"/>
        <v>-19.690000000000001</v>
      </c>
      <c r="BF122" s="31">
        <f t="shared" si="285"/>
        <v>-11.43</v>
      </c>
      <c r="BG122" s="31">
        <f t="shared" si="286"/>
        <v>14.08</v>
      </c>
      <c r="BH122" s="31">
        <f t="shared" si="287"/>
        <v>25.71</v>
      </c>
      <c r="BI122" s="31">
        <f t="shared" si="288"/>
        <v>157.85</v>
      </c>
      <c r="BJ122" s="31">
        <f t="shared" si="289"/>
        <v>65.89</v>
      </c>
      <c r="BK122" s="31">
        <f t="shared" si="290"/>
        <v>0</v>
      </c>
      <c r="BL122" s="31">
        <f t="shared" si="291"/>
        <v>0.15</v>
      </c>
      <c r="BM122" s="6">
        <v>-2.6800000000000001E-2</v>
      </c>
      <c r="BN122" s="6">
        <v>-2.6800000000000001E-2</v>
      </c>
      <c r="BO122" s="6">
        <v>-2.6800000000000001E-2</v>
      </c>
      <c r="BP122" s="6">
        <v>-2.6800000000000001E-2</v>
      </c>
      <c r="BQ122" s="6">
        <v>-2.6800000000000001E-2</v>
      </c>
      <c r="BR122" s="6">
        <v>-2.6800000000000001E-2</v>
      </c>
      <c r="BS122" s="6">
        <v>-2.6800000000000001E-2</v>
      </c>
      <c r="BT122" s="6">
        <v>-2.6800000000000001E-2</v>
      </c>
      <c r="BU122" s="6">
        <v>-2.6800000000000001E-2</v>
      </c>
      <c r="BV122" s="6">
        <v>-2.6800000000000001E-2</v>
      </c>
      <c r="BW122" s="6">
        <v>-2.6800000000000001E-2</v>
      </c>
      <c r="BX122" s="6">
        <v>-2.6800000000000001E-2</v>
      </c>
      <c r="BY122" s="31">
        <v>-145.47999999999999</v>
      </c>
      <c r="BZ122" s="31">
        <v>-1043.25</v>
      </c>
      <c r="CA122" s="31">
        <v>-1127</v>
      </c>
      <c r="CB122" s="31">
        <v>-1128.0899999999999</v>
      </c>
      <c r="CC122" s="31">
        <v>-659.68</v>
      </c>
      <c r="CD122" s="31">
        <v>-382.95</v>
      </c>
      <c r="CE122" s="31">
        <v>-99.3</v>
      </c>
      <c r="CF122" s="31">
        <v>-181.35</v>
      </c>
      <c r="CG122" s="31">
        <v>-1113.27</v>
      </c>
      <c r="CH122" s="31">
        <v>-367.9</v>
      </c>
      <c r="CI122" s="31">
        <v>0</v>
      </c>
      <c r="CJ122" s="31">
        <v>-0.82</v>
      </c>
      <c r="CK122" s="32">
        <f t="shared" si="268"/>
        <v>10.86</v>
      </c>
      <c r="CL122" s="32">
        <f t="shared" si="269"/>
        <v>77.849999999999994</v>
      </c>
      <c r="CM122" s="32">
        <f t="shared" si="270"/>
        <v>84.1</v>
      </c>
      <c r="CN122" s="32">
        <f t="shared" si="271"/>
        <v>84.19</v>
      </c>
      <c r="CO122" s="32">
        <f t="shared" si="272"/>
        <v>49.23</v>
      </c>
      <c r="CP122" s="32">
        <f t="shared" si="273"/>
        <v>28.58</v>
      </c>
      <c r="CQ122" s="32">
        <f t="shared" si="274"/>
        <v>7.41</v>
      </c>
      <c r="CR122" s="32">
        <f t="shared" si="275"/>
        <v>13.53</v>
      </c>
      <c r="CS122" s="32">
        <f t="shared" si="276"/>
        <v>83.08</v>
      </c>
      <c r="CT122" s="32">
        <f t="shared" si="277"/>
        <v>27.46</v>
      </c>
      <c r="CU122" s="32">
        <f t="shared" si="278"/>
        <v>0</v>
      </c>
      <c r="CV122" s="32">
        <f t="shared" si="279"/>
        <v>0.06</v>
      </c>
      <c r="CW122" s="31">
        <f t="shared" si="292"/>
        <v>-87.940000000000012</v>
      </c>
      <c r="CX122" s="31">
        <f t="shared" si="293"/>
        <v>-630.63</v>
      </c>
      <c r="CY122" s="31">
        <f t="shared" si="294"/>
        <v>-681.25000000000011</v>
      </c>
      <c r="CZ122" s="31">
        <f t="shared" si="295"/>
        <v>-711.36999999999989</v>
      </c>
      <c r="DA122" s="31">
        <f t="shared" si="296"/>
        <v>-415.98999999999995</v>
      </c>
      <c r="DB122" s="31">
        <f t="shared" si="297"/>
        <v>-241.49</v>
      </c>
      <c r="DC122" s="31">
        <f t="shared" si="298"/>
        <v>-79.66</v>
      </c>
      <c r="DD122" s="31">
        <f t="shared" si="299"/>
        <v>-145.49</v>
      </c>
      <c r="DE122" s="31">
        <f t="shared" si="300"/>
        <v>-893.11</v>
      </c>
      <c r="DF122" s="31">
        <f t="shared" si="301"/>
        <v>-308.86</v>
      </c>
      <c r="DG122" s="31">
        <f t="shared" si="302"/>
        <v>0</v>
      </c>
      <c r="DH122" s="31">
        <f t="shared" si="303"/>
        <v>-0.69000000000000006</v>
      </c>
      <c r="DI122" s="32">
        <f t="shared" si="304"/>
        <v>-4.4000000000000004</v>
      </c>
      <c r="DJ122" s="32">
        <f t="shared" si="305"/>
        <v>-31.53</v>
      </c>
      <c r="DK122" s="32">
        <f t="shared" si="306"/>
        <v>-34.06</v>
      </c>
      <c r="DL122" s="32">
        <f t="shared" si="307"/>
        <v>-35.57</v>
      </c>
      <c r="DM122" s="32">
        <f t="shared" si="308"/>
        <v>-20.8</v>
      </c>
      <c r="DN122" s="32">
        <f t="shared" si="309"/>
        <v>-12.07</v>
      </c>
      <c r="DO122" s="32">
        <f t="shared" si="310"/>
        <v>-3.98</v>
      </c>
      <c r="DP122" s="32">
        <f t="shared" si="311"/>
        <v>-7.27</v>
      </c>
      <c r="DQ122" s="32">
        <f t="shared" si="312"/>
        <v>-44.66</v>
      </c>
      <c r="DR122" s="32">
        <f t="shared" si="313"/>
        <v>-15.44</v>
      </c>
      <c r="DS122" s="32">
        <f t="shared" si="314"/>
        <v>0</v>
      </c>
      <c r="DT122" s="32">
        <f t="shared" si="315"/>
        <v>-0.03</v>
      </c>
      <c r="DU122" s="31">
        <f t="shared" ca="1" si="316"/>
        <v>-26.02</v>
      </c>
      <c r="DV122" s="31">
        <f t="shared" ca="1" si="317"/>
        <v>-185.51</v>
      </c>
      <c r="DW122" s="31">
        <f t="shared" ca="1" si="318"/>
        <v>-199.36</v>
      </c>
      <c r="DX122" s="31">
        <f t="shared" ca="1" si="319"/>
        <v>-206.96</v>
      </c>
      <c r="DY122" s="31">
        <f t="shared" ca="1" si="320"/>
        <v>-120.34</v>
      </c>
      <c r="DZ122" s="31">
        <f t="shared" ca="1" si="321"/>
        <v>-69.45</v>
      </c>
      <c r="EA122" s="31">
        <f t="shared" ca="1" si="322"/>
        <v>-22.76</v>
      </c>
      <c r="EB122" s="31">
        <f t="shared" ca="1" si="323"/>
        <v>-41.26</v>
      </c>
      <c r="EC122" s="31">
        <f t="shared" ca="1" si="324"/>
        <v>-251.41</v>
      </c>
      <c r="ED122" s="31">
        <f t="shared" ca="1" si="325"/>
        <v>-86.25</v>
      </c>
      <c r="EE122" s="31">
        <f t="shared" ca="1" si="326"/>
        <v>0</v>
      </c>
      <c r="EF122" s="31">
        <f t="shared" ca="1" si="327"/>
        <v>-0.19</v>
      </c>
      <c r="EG122" s="32">
        <f t="shared" ca="1" si="328"/>
        <v>-118.36000000000001</v>
      </c>
      <c r="EH122" s="32">
        <f t="shared" ca="1" si="329"/>
        <v>-847.67</v>
      </c>
      <c r="EI122" s="32">
        <f t="shared" ca="1" si="330"/>
        <v>-914.67000000000019</v>
      </c>
      <c r="EJ122" s="32">
        <f t="shared" ca="1" si="331"/>
        <v>-953.9</v>
      </c>
      <c r="EK122" s="32">
        <f t="shared" ca="1" si="332"/>
        <v>-557.13</v>
      </c>
      <c r="EL122" s="32">
        <f t="shared" ca="1" si="333"/>
        <v>-323.01</v>
      </c>
      <c r="EM122" s="32">
        <f t="shared" ca="1" si="334"/>
        <v>-106.4</v>
      </c>
      <c r="EN122" s="32">
        <f t="shared" ca="1" si="335"/>
        <v>-194.02</v>
      </c>
      <c r="EO122" s="32">
        <f t="shared" ca="1" si="336"/>
        <v>-1189.18</v>
      </c>
      <c r="EP122" s="32">
        <f t="shared" ca="1" si="337"/>
        <v>-410.55</v>
      </c>
      <c r="EQ122" s="32">
        <f t="shared" ca="1" si="338"/>
        <v>0</v>
      </c>
      <c r="ER122" s="32">
        <f t="shared" ca="1" si="339"/>
        <v>-0.91000000000000014</v>
      </c>
    </row>
    <row r="123" spans="1:148" x14ac:dyDescent="0.25">
      <c r="A123" t="s">
        <v>544</v>
      </c>
      <c r="B123" s="1" t="s">
        <v>42</v>
      </c>
      <c r="C123" t="s">
        <v>291</v>
      </c>
      <c r="D123" t="s">
        <v>292</v>
      </c>
      <c r="M123" s="51">
        <v>825</v>
      </c>
      <c r="N123" s="51">
        <v>3754.25</v>
      </c>
      <c r="O123" s="51">
        <v>2322.5</v>
      </c>
      <c r="P123" s="51">
        <v>3273</v>
      </c>
      <c r="Q123" s="32"/>
      <c r="R123" s="32"/>
      <c r="S123" s="32"/>
      <c r="T123" s="32"/>
      <c r="U123" s="32"/>
      <c r="V123" s="32"/>
      <c r="W123" s="32"/>
      <c r="X123" s="32"/>
      <c r="Y123" s="32">
        <v>15920.5</v>
      </c>
      <c r="Z123" s="32">
        <v>80927.649999999994</v>
      </c>
      <c r="AA123" s="32">
        <v>51930.84</v>
      </c>
      <c r="AB123" s="32">
        <v>83336.88</v>
      </c>
      <c r="AK123" s="2">
        <v>0.95</v>
      </c>
      <c r="AL123" s="2">
        <v>0.95</v>
      </c>
      <c r="AM123" s="2">
        <v>0.95</v>
      </c>
      <c r="AN123" s="2">
        <v>0.95</v>
      </c>
      <c r="AO123" s="33"/>
      <c r="AP123" s="33"/>
      <c r="AQ123" s="33"/>
      <c r="AR123" s="33"/>
      <c r="AS123" s="33"/>
      <c r="AT123" s="33"/>
      <c r="AU123" s="33"/>
      <c r="AV123" s="33"/>
      <c r="AW123" s="33">
        <v>151.24</v>
      </c>
      <c r="AX123" s="33">
        <v>768.81</v>
      </c>
      <c r="AY123" s="33">
        <v>493.34</v>
      </c>
      <c r="AZ123" s="33">
        <v>791.7</v>
      </c>
      <c r="BA123" s="31">
        <f t="shared" si="280"/>
        <v>0</v>
      </c>
      <c r="BB123" s="31">
        <f t="shared" si="281"/>
        <v>0</v>
      </c>
      <c r="BC123" s="31">
        <f t="shared" si="282"/>
        <v>0</v>
      </c>
      <c r="BD123" s="31">
        <f t="shared" si="283"/>
        <v>0</v>
      </c>
      <c r="BE123" s="31">
        <f t="shared" si="284"/>
        <v>0</v>
      </c>
      <c r="BF123" s="31">
        <f t="shared" si="285"/>
        <v>0</v>
      </c>
      <c r="BG123" s="31">
        <f t="shared" si="286"/>
        <v>0</v>
      </c>
      <c r="BH123" s="31">
        <f t="shared" si="287"/>
        <v>0</v>
      </c>
      <c r="BI123" s="31">
        <f t="shared" si="288"/>
        <v>60.5</v>
      </c>
      <c r="BJ123" s="31">
        <f t="shared" si="289"/>
        <v>388.45</v>
      </c>
      <c r="BK123" s="31">
        <f t="shared" si="290"/>
        <v>249.27</v>
      </c>
      <c r="BL123" s="31">
        <f t="shared" si="291"/>
        <v>400.02</v>
      </c>
      <c r="BM123" s="6">
        <v>1.06E-2</v>
      </c>
      <c r="BN123" s="6">
        <v>1.06E-2</v>
      </c>
      <c r="BO123" s="6">
        <v>1.06E-2</v>
      </c>
      <c r="BP123" s="6">
        <v>1.06E-2</v>
      </c>
      <c r="BQ123" s="6">
        <v>1.06E-2</v>
      </c>
      <c r="BR123" s="6">
        <v>1.06E-2</v>
      </c>
      <c r="BS123" s="6">
        <v>1.06E-2</v>
      </c>
      <c r="BT123" s="6">
        <v>1.06E-2</v>
      </c>
      <c r="BU123" s="6">
        <v>1.06E-2</v>
      </c>
      <c r="BV123" s="6">
        <v>1.06E-2</v>
      </c>
      <c r="BW123" s="6">
        <v>1.06E-2</v>
      </c>
      <c r="BX123" s="6">
        <v>1.06E-2</v>
      </c>
      <c r="BY123" s="31">
        <v>0</v>
      </c>
      <c r="BZ123" s="31">
        <v>0</v>
      </c>
      <c r="CA123" s="31">
        <v>0</v>
      </c>
      <c r="CB123" s="31">
        <v>0</v>
      </c>
      <c r="CC123" s="31">
        <v>0</v>
      </c>
      <c r="CD123" s="31">
        <v>0</v>
      </c>
      <c r="CE123" s="31">
        <v>0</v>
      </c>
      <c r="CF123" s="31">
        <v>0</v>
      </c>
      <c r="CG123" s="31">
        <v>168.76</v>
      </c>
      <c r="CH123" s="31">
        <v>857.83</v>
      </c>
      <c r="CI123" s="31">
        <v>550.47</v>
      </c>
      <c r="CJ123" s="31">
        <v>883.37</v>
      </c>
      <c r="CK123" s="32">
        <f t="shared" si="268"/>
        <v>0</v>
      </c>
      <c r="CL123" s="32">
        <f t="shared" si="269"/>
        <v>0</v>
      </c>
      <c r="CM123" s="32">
        <f t="shared" si="270"/>
        <v>0</v>
      </c>
      <c r="CN123" s="32">
        <f t="shared" si="271"/>
        <v>0</v>
      </c>
      <c r="CO123" s="32">
        <f t="shared" si="272"/>
        <v>0</v>
      </c>
      <c r="CP123" s="32">
        <f t="shared" si="273"/>
        <v>0</v>
      </c>
      <c r="CQ123" s="32">
        <f t="shared" si="274"/>
        <v>0</v>
      </c>
      <c r="CR123" s="32">
        <f t="shared" si="275"/>
        <v>0</v>
      </c>
      <c r="CS123" s="32">
        <f t="shared" si="276"/>
        <v>31.84</v>
      </c>
      <c r="CT123" s="32">
        <f t="shared" si="277"/>
        <v>161.86000000000001</v>
      </c>
      <c r="CU123" s="32">
        <f t="shared" si="278"/>
        <v>103.86</v>
      </c>
      <c r="CV123" s="32">
        <f t="shared" si="279"/>
        <v>166.67</v>
      </c>
      <c r="CW123" s="31">
        <f t="shared" si="292"/>
        <v>0</v>
      </c>
      <c r="CX123" s="31">
        <f t="shared" si="293"/>
        <v>0</v>
      </c>
      <c r="CY123" s="31">
        <f t="shared" si="294"/>
        <v>0</v>
      </c>
      <c r="CZ123" s="31">
        <f t="shared" si="295"/>
        <v>0</v>
      </c>
      <c r="DA123" s="31">
        <f t="shared" si="296"/>
        <v>0</v>
      </c>
      <c r="DB123" s="31">
        <f t="shared" si="297"/>
        <v>0</v>
      </c>
      <c r="DC123" s="31">
        <f t="shared" si="298"/>
        <v>0</v>
      </c>
      <c r="DD123" s="31">
        <f t="shared" si="299"/>
        <v>0</v>
      </c>
      <c r="DE123" s="31">
        <f t="shared" si="300"/>
        <v>-11.140000000000015</v>
      </c>
      <c r="DF123" s="31">
        <f t="shared" si="301"/>
        <v>-137.56999999999988</v>
      </c>
      <c r="DG123" s="31">
        <f t="shared" si="302"/>
        <v>-88.279999999999944</v>
      </c>
      <c r="DH123" s="31">
        <f t="shared" si="303"/>
        <v>-141.68000000000006</v>
      </c>
      <c r="DI123" s="32">
        <f t="shared" si="304"/>
        <v>0</v>
      </c>
      <c r="DJ123" s="32">
        <f t="shared" si="305"/>
        <v>0</v>
      </c>
      <c r="DK123" s="32">
        <f t="shared" si="306"/>
        <v>0</v>
      </c>
      <c r="DL123" s="32">
        <f t="shared" si="307"/>
        <v>0</v>
      </c>
      <c r="DM123" s="32">
        <f t="shared" si="308"/>
        <v>0</v>
      </c>
      <c r="DN123" s="32">
        <f t="shared" si="309"/>
        <v>0</v>
      </c>
      <c r="DO123" s="32">
        <f t="shared" si="310"/>
        <v>0</v>
      </c>
      <c r="DP123" s="32">
        <f t="shared" si="311"/>
        <v>0</v>
      </c>
      <c r="DQ123" s="32">
        <f t="shared" si="312"/>
        <v>-0.56000000000000005</v>
      </c>
      <c r="DR123" s="32">
        <f t="shared" si="313"/>
        <v>-6.88</v>
      </c>
      <c r="DS123" s="32">
        <f t="shared" si="314"/>
        <v>-4.41</v>
      </c>
      <c r="DT123" s="32">
        <f t="shared" si="315"/>
        <v>-7.08</v>
      </c>
      <c r="DU123" s="31">
        <f t="shared" ca="1" si="316"/>
        <v>0</v>
      </c>
      <c r="DV123" s="31">
        <f t="shared" ca="1" si="317"/>
        <v>0</v>
      </c>
      <c r="DW123" s="31">
        <f t="shared" ca="1" si="318"/>
        <v>0</v>
      </c>
      <c r="DX123" s="31">
        <f t="shared" ca="1" si="319"/>
        <v>0</v>
      </c>
      <c r="DY123" s="31">
        <f t="shared" ca="1" si="320"/>
        <v>0</v>
      </c>
      <c r="DZ123" s="31">
        <f t="shared" ca="1" si="321"/>
        <v>0</v>
      </c>
      <c r="EA123" s="31">
        <f t="shared" ca="1" si="322"/>
        <v>0</v>
      </c>
      <c r="EB123" s="31">
        <f t="shared" ca="1" si="323"/>
        <v>0</v>
      </c>
      <c r="EC123" s="31">
        <f t="shared" ca="1" si="324"/>
        <v>-3.14</v>
      </c>
      <c r="ED123" s="31">
        <f t="shared" ca="1" si="325"/>
        <v>-38.409999999999997</v>
      </c>
      <c r="EE123" s="31">
        <f t="shared" ca="1" si="326"/>
        <v>-24.45</v>
      </c>
      <c r="EF123" s="31">
        <f t="shared" ca="1" si="327"/>
        <v>-38.909999999999997</v>
      </c>
      <c r="EG123" s="32">
        <f t="shared" ca="1" si="328"/>
        <v>0</v>
      </c>
      <c r="EH123" s="32">
        <f t="shared" ca="1" si="329"/>
        <v>0</v>
      </c>
      <c r="EI123" s="32">
        <f t="shared" ca="1" si="330"/>
        <v>0</v>
      </c>
      <c r="EJ123" s="32">
        <f t="shared" ca="1" si="331"/>
        <v>0</v>
      </c>
      <c r="EK123" s="32">
        <f t="shared" ca="1" si="332"/>
        <v>0</v>
      </c>
      <c r="EL123" s="32">
        <f t="shared" ca="1" si="333"/>
        <v>0</v>
      </c>
      <c r="EM123" s="32">
        <f t="shared" ca="1" si="334"/>
        <v>0</v>
      </c>
      <c r="EN123" s="32">
        <f t="shared" ca="1" si="335"/>
        <v>0</v>
      </c>
      <c r="EO123" s="32">
        <f t="shared" ca="1" si="336"/>
        <v>-14.840000000000016</v>
      </c>
      <c r="EP123" s="32">
        <f t="shared" ca="1" si="337"/>
        <v>-182.85999999999987</v>
      </c>
      <c r="EQ123" s="32">
        <f t="shared" ca="1" si="338"/>
        <v>-117.13999999999994</v>
      </c>
      <c r="ER123" s="32">
        <f t="shared" ca="1" si="339"/>
        <v>-187.67000000000007</v>
      </c>
    </row>
    <row r="124" spans="1:148" x14ac:dyDescent="0.25">
      <c r="A124" t="s">
        <v>477</v>
      </c>
      <c r="B124" s="1" t="s">
        <v>97</v>
      </c>
      <c r="C124" t="s">
        <v>293</v>
      </c>
      <c r="D124" t="s">
        <v>294</v>
      </c>
      <c r="E124" s="51">
        <v>1625</v>
      </c>
      <c r="F124" s="51">
        <v>1170</v>
      </c>
      <c r="G124" s="51">
        <v>1369</v>
      </c>
      <c r="H124" s="51">
        <v>7225</v>
      </c>
      <c r="I124" s="51">
        <v>18661</v>
      </c>
      <c r="J124" s="51">
        <v>27585</v>
      </c>
      <c r="K124" s="51">
        <v>11247</v>
      </c>
      <c r="L124" s="51">
        <v>3675</v>
      </c>
      <c r="M124" s="51">
        <v>729</v>
      </c>
      <c r="N124" s="51">
        <v>1736</v>
      </c>
      <c r="O124" s="51">
        <v>10172</v>
      </c>
      <c r="P124" s="51">
        <v>15755</v>
      </c>
      <c r="Q124" s="32">
        <v>96776.75</v>
      </c>
      <c r="R124" s="32">
        <v>58978.8</v>
      </c>
      <c r="S124" s="32">
        <v>125729.17</v>
      </c>
      <c r="T124" s="32">
        <v>414718.81</v>
      </c>
      <c r="U124" s="32">
        <v>2831093.55</v>
      </c>
      <c r="V124" s="32">
        <v>1696615.81</v>
      </c>
      <c r="W124" s="32">
        <v>571230.03</v>
      </c>
      <c r="X124" s="32">
        <v>211302.75</v>
      </c>
      <c r="Y124" s="32">
        <v>51833.73</v>
      </c>
      <c r="Z124" s="32">
        <v>79997.440000000002</v>
      </c>
      <c r="AA124" s="32">
        <v>955298.4</v>
      </c>
      <c r="AB124" s="32">
        <v>1584118.49</v>
      </c>
      <c r="AC124" s="2">
        <v>1.0900000000000001</v>
      </c>
      <c r="AD124" s="2">
        <v>1.0900000000000001</v>
      </c>
      <c r="AE124" s="2">
        <v>1.0900000000000001</v>
      </c>
      <c r="AF124" s="2">
        <v>1.0900000000000001</v>
      </c>
      <c r="AG124" s="2">
        <v>1.0900000000000001</v>
      </c>
      <c r="AH124" s="2">
        <v>1.0900000000000001</v>
      </c>
      <c r="AI124" s="2">
        <v>1.0900000000000001</v>
      </c>
      <c r="AJ124" s="2">
        <v>1.0900000000000001</v>
      </c>
      <c r="AK124" s="2">
        <v>1.0900000000000001</v>
      </c>
      <c r="AL124" s="2">
        <v>1.0900000000000001</v>
      </c>
      <c r="AM124" s="2">
        <v>1.0900000000000001</v>
      </c>
      <c r="AN124" s="2">
        <v>1.0900000000000001</v>
      </c>
      <c r="AO124" s="33">
        <v>1054.8699999999999</v>
      </c>
      <c r="AP124" s="33">
        <v>642.87</v>
      </c>
      <c r="AQ124" s="33">
        <v>1370.45</v>
      </c>
      <c r="AR124" s="33">
        <v>4520.4399999999996</v>
      </c>
      <c r="AS124" s="33">
        <v>30858.92</v>
      </c>
      <c r="AT124" s="33">
        <v>18493.11</v>
      </c>
      <c r="AU124" s="33">
        <v>6226.41</v>
      </c>
      <c r="AV124" s="33">
        <v>2303.1999999999998</v>
      </c>
      <c r="AW124" s="33">
        <v>564.99</v>
      </c>
      <c r="AX124" s="33">
        <v>871.97</v>
      </c>
      <c r="AY124" s="33">
        <v>10412.75</v>
      </c>
      <c r="AZ124" s="33">
        <v>17266.89</v>
      </c>
      <c r="BA124" s="31">
        <f t="shared" si="280"/>
        <v>-145.16999999999999</v>
      </c>
      <c r="BB124" s="31">
        <f t="shared" si="281"/>
        <v>-88.47</v>
      </c>
      <c r="BC124" s="31">
        <f t="shared" si="282"/>
        <v>-188.59</v>
      </c>
      <c r="BD124" s="31">
        <f t="shared" si="283"/>
        <v>-331.78</v>
      </c>
      <c r="BE124" s="31">
        <f t="shared" si="284"/>
        <v>-2264.87</v>
      </c>
      <c r="BF124" s="31">
        <f t="shared" si="285"/>
        <v>-1357.29</v>
      </c>
      <c r="BG124" s="31">
        <f t="shared" si="286"/>
        <v>2170.67</v>
      </c>
      <c r="BH124" s="31">
        <f t="shared" si="287"/>
        <v>802.95</v>
      </c>
      <c r="BI124" s="31">
        <f t="shared" si="288"/>
        <v>196.97</v>
      </c>
      <c r="BJ124" s="31">
        <f t="shared" si="289"/>
        <v>383.99</v>
      </c>
      <c r="BK124" s="31">
        <f t="shared" si="290"/>
        <v>4585.43</v>
      </c>
      <c r="BL124" s="31">
        <f t="shared" si="291"/>
        <v>7603.77</v>
      </c>
      <c r="BM124" s="6">
        <v>-1.4200000000000001E-2</v>
      </c>
      <c r="BN124" s="6">
        <v>-1.4200000000000001E-2</v>
      </c>
      <c r="BO124" s="6">
        <v>-1.4200000000000001E-2</v>
      </c>
      <c r="BP124" s="6">
        <v>-1.4200000000000001E-2</v>
      </c>
      <c r="BQ124" s="6">
        <v>-1.4200000000000001E-2</v>
      </c>
      <c r="BR124" s="6">
        <v>-1.4200000000000001E-2</v>
      </c>
      <c r="BS124" s="6">
        <v>-1.4200000000000001E-2</v>
      </c>
      <c r="BT124" s="6">
        <v>-1.4200000000000001E-2</v>
      </c>
      <c r="BU124" s="6">
        <v>-1.4200000000000001E-2</v>
      </c>
      <c r="BV124" s="6">
        <v>-1.4200000000000001E-2</v>
      </c>
      <c r="BW124" s="6">
        <v>-1.4200000000000001E-2</v>
      </c>
      <c r="BX124" s="6">
        <v>-1.4200000000000001E-2</v>
      </c>
      <c r="BY124" s="31">
        <v>-1374.23</v>
      </c>
      <c r="BZ124" s="31">
        <v>-837.5</v>
      </c>
      <c r="CA124" s="31">
        <v>-1785.35</v>
      </c>
      <c r="CB124" s="31">
        <v>-5889.01</v>
      </c>
      <c r="CC124" s="31">
        <v>-40201.53</v>
      </c>
      <c r="CD124" s="31">
        <v>-24091.94</v>
      </c>
      <c r="CE124" s="31">
        <v>-8111.47</v>
      </c>
      <c r="CF124" s="31">
        <v>-3000.5</v>
      </c>
      <c r="CG124" s="31">
        <v>-736.04</v>
      </c>
      <c r="CH124" s="31">
        <v>-1135.96</v>
      </c>
      <c r="CI124" s="31">
        <v>-13565.24</v>
      </c>
      <c r="CJ124" s="31">
        <v>-22494.48</v>
      </c>
      <c r="CK124" s="32">
        <f t="shared" si="268"/>
        <v>193.55</v>
      </c>
      <c r="CL124" s="32">
        <f t="shared" si="269"/>
        <v>117.96</v>
      </c>
      <c r="CM124" s="32">
        <f t="shared" si="270"/>
        <v>251.46</v>
      </c>
      <c r="CN124" s="32">
        <f t="shared" si="271"/>
        <v>829.44</v>
      </c>
      <c r="CO124" s="32">
        <f t="shared" si="272"/>
        <v>5662.19</v>
      </c>
      <c r="CP124" s="32">
        <f t="shared" si="273"/>
        <v>3393.23</v>
      </c>
      <c r="CQ124" s="32">
        <f t="shared" si="274"/>
        <v>1142.46</v>
      </c>
      <c r="CR124" s="32">
        <f t="shared" si="275"/>
        <v>422.61</v>
      </c>
      <c r="CS124" s="32">
        <f t="shared" si="276"/>
        <v>103.67</v>
      </c>
      <c r="CT124" s="32">
        <f t="shared" si="277"/>
        <v>159.99</v>
      </c>
      <c r="CU124" s="32">
        <f t="shared" si="278"/>
        <v>1910.6</v>
      </c>
      <c r="CV124" s="32">
        <f t="shared" si="279"/>
        <v>3168.24</v>
      </c>
      <c r="CW124" s="31">
        <f t="shared" si="292"/>
        <v>-2090.38</v>
      </c>
      <c r="CX124" s="31">
        <f t="shared" si="293"/>
        <v>-1273.9399999999998</v>
      </c>
      <c r="CY124" s="31">
        <f t="shared" si="294"/>
        <v>-2715.75</v>
      </c>
      <c r="CZ124" s="31">
        <f t="shared" si="295"/>
        <v>-9248.2299999999977</v>
      </c>
      <c r="DA124" s="31">
        <f t="shared" si="296"/>
        <v>-63133.389999999992</v>
      </c>
      <c r="DB124" s="31">
        <f t="shared" si="297"/>
        <v>-37834.53</v>
      </c>
      <c r="DC124" s="31">
        <f t="shared" si="298"/>
        <v>-15366.09</v>
      </c>
      <c r="DD124" s="31">
        <f t="shared" si="299"/>
        <v>-5684.04</v>
      </c>
      <c r="DE124" s="31">
        <f t="shared" si="300"/>
        <v>-1394.3300000000002</v>
      </c>
      <c r="DF124" s="31">
        <f t="shared" si="301"/>
        <v>-2231.9300000000003</v>
      </c>
      <c r="DG124" s="31">
        <f t="shared" si="302"/>
        <v>-26652.82</v>
      </c>
      <c r="DH124" s="31">
        <f t="shared" si="303"/>
        <v>-44196.899999999994</v>
      </c>
      <c r="DI124" s="32">
        <f t="shared" si="304"/>
        <v>-104.52</v>
      </c>
      <c r="DJ124" s="32">
        <f t="shared" si="305"/>
        <v>-63.7</v>
      </c>
      <c r="DK124" s="32">
        <f t="shared" si="306"/>
        <v>-135.79</v>
      </c>
      <c r="DL124" s="32">
        <f t="shared" si="307"/>
        <v>-462.41</v>
      </c>
      <c r="DM124" s="32">
        <f t="shared" si="308"/>
        <v>-3156.67</v>
      </c>
      <c r="DN124" s="32">
        <f t="shared" si="309"/>
        <v>-1891.73</v>
      </c>
      <c r="DO124" s="32">
        <f t="shared" si="310"/>
        <v>-768.3</v>
      </c>
      <c r="DP124" s="32">
        <f t="shared" si="311"/>
        <v>-284.2</v>
      </c>
      <c r="DQ124" s="32">
        <f t="shared" si="312"/>
        <v>-69.72</v>
      </c>
      <c r="DR124" s="32">
        <f t="shared" si="313"/>
        <v>-111.6</v>
      </c>
      <c r="DS124" s="32">
        <f t="shared" si="314"/>
        <v>-1332.64</v>
      </c>
      <c r="DT124" s="32">
        <f t="shared" si="315"/>
        <v>-2209.85</v>
      </c>
      <c r="DU124" s="31">
        <f t="shared" ca="1" si="316"/>
        <v>-618.48</v>
      </c>
      <c r="DV124" s="31">
        <f t="shared" ca="1" si="317"/>
        <v>-374.76</v>
      </c>
      <c r="DW124" s="31">
        <f t="shared" ca="1" si="318"/>
        <v>-794.73</v>
      </c>
      <c r="DX124" s="31">
        <f t="shared" ca="1" si="319"/>
        <v>-2690.66</v>
      </c>
      <c r="DY124" s="31">
        <f t="shared" ca="1" si="320"/>
        <v>-18264.080000000002</v>
      </c>
      <c r="DZ124" s="31">
        <f t="shared" ca="1" si="321"/>
        <v>-10881.02</v>
      </c>
      <c r="EA124" s="31">
        <f t="shared" ca="1" si="322"/>
        <v>-4390.79</v>
      </c>
      <c r="EB124" s="31">
        <f t="shared" ca="1" si="323"/>
        <v>-1612.12</v>
      </c>
      <c r="EC124" s="31">
        <f t="shared" ca="1" si="324"/>
        <v>-392.5</v>
      </c>
      <c r="ED124" s="31">
        <f t="shared" ca="1" si="325"/>
        <v>-623.24</v>
      </c>
      <c r="EE124" s="31">
        <f t="shared" ca="1" si="326"/>
        <v>-7380.25</v>
      </c>
      <c r="EF124" s="31">
        <f t="shared" ca="1" si="327"/>
        <v>-12138.36</v>
      </c>
      <c r="EG124" s="32">
        <f t="shared" ca="1" si="328"/>
        <v>-2813.38</v>
      </c>
      <c r="EH124" s="32">
        <f t="shared" ca="1" si="329"/>
        <v>-1712.3999999999999</v>
      </c>
      <c r="EI124" s="32">
        <f t="shared" ca="1" si="330"/>
        <v>-3646.27</v>
      </c>
      <c r="EJ124" s="32">
        <f t="shared" ca="1" si="331"/>
        <v>-12401.299999999997</v>
      </c>
      <c r="EK124" s="32">
        <f t="shared" ca="1" si="332"/>
        <v>-84554.14</v>
      </c>
      <c r="EL124" s="32">
        <f t="shared" ca="1" si="333"/>
        <v>-50607.28</v>
      </c>
      <c r="EM124" s="32">
        <f t="shared" ca="1" si="334"/>
        <v>-20525.18</v>
      </c>
      <c r="EN124" s="32">
        <f t="shared" ca="1" si="335"/>
        <v>-7580.36</v>
      </c>
      <c r="EO124" s="32">
        <f t="shared" ca="1" si="336"/>
        <v>-1856.5500000000002</v>
      </c>
      <c r="EP124" s="32">
        <f t="shared" ca="1" si="337"/>
        <v>-2966.7700000000004</v>
      </c>
      <c r="EQ124" s="32">
        <f t="shared" ca="1" si="338"/>
        <v>-35365.71</v>
      </c>
      <c r="ER124" s="32">
        <f t="shared" ca="1" si="339"/>
        <v>-58545.109999999993</v>
      </c>
    </row>
    <row r="125" spans="1:148" x14ac:dyDescent="0.25">
      <c r="A125" t="s">
        <v>440</v>
      </c>
      <c r="B125" s="1" t="s">
        <v>133</v>
      </c>
      <c r="C125" t="s">
        <v>133</v>
      </c>
      <c r="D125" t="s">
        <v>282</v>
      </c>
      <c r="E125" s="51">
        <v>20516.303405300001</v>
      </c>
      <c r="F125" s="51">
        <v>16338.923394699999</v>
      </c>
      <c r="G125" s="51">
        <v>15769.809368800001</v>
      </c>
      <c r="H125" s="51">
        <v>12349.127683999999</v>
      </c>
      <c r="I125" s="51">
        <v>14238.835258499999</v>
      </c>
      <c r="J125" s="51">
        <v>11021.161733200001</v>
      </c>
      <c r="K125" s="51">
        <v>9727.3735061000007</v>
      </c>
      <c r="L125" s="51">
        <v>8756.5357065999997</v>
      </c>
      <c r="M125" s="51">
        <v>9545.4461816999992</v>
      </c>
      <c r="N125" s="51">
        <v>13894.202318899999</v>
      </c>
      <c r="O125" s="51">
        <v>20488.5432669</v>
      </c>
      <c r="P125" s="51">
        <v>19794.237527099998</v>
      </c>
      <c r="Q125" s="32">
        <v>980798.44</v>
      </c>
      <c r="R125" s="32">
        <v>799477.51</v>
      </c>
      <c r="S125" s="32">
        <v>680700.15</v>
      </c>
      <c r="T125" s="32">
        <v>726604.34</v>
      </c>
      <c r="U125" s="32">
        <v>2960884.02</v>
      </c>
      <c r="V125" s="32">
        <v>940548.07</v>
      </c>
      <c r="W125" s="32">
        <v>514016.25</v>
      </c>
      <c r="X125" s="32">
        <v>437806.7</v>
      </c>
      <c r="Y125" s="32">
        <v>318990.92</v>
      </c>
      <c r="Z125" s="32">
        <v>495318.88</v>
      </c>
      <c r="AA125" s="32">
        <v>1370384.09</v>
      </c>
      <c r="AB125" s="32">
        <v>1474029.27</v>
      </c>
      <c r="AC125" s="2">
        <v>-1.37</v>
      </c>
      <c r="AD125" s="2">
        <v>-1.37</v>
      </c>
      <c r="AE125" s="2">
        <v>-1.37</v>
      </c>
      <c r="AF125" s="2">
        <v>-1.37</v>
      </c>
      <c r="AG125" s="2">
        <v>-1.37</v>
      </c>
      <c r="AH125" s="2">
        <v>-1.37</v>
      </c>
      <c r="AI125" s="2">
        <v>-1.37</v>
      </c>
      <c r="AJ125" s="2">
        <v>-1.37</v>
      </c>
      <c r="AK125" s="2">
        <v>-1.37</v>
      </c>
      <c r="AL125" s="2">
        <v>-1.37</v>
      </c>
      <c r="AM125" s="2">
        <v>-1.37</v>
      </c>
      <c r="AN125" s="2">
        <v>-1.37</v>
      </c>
      <c r="AO125" s="33">
        <v>-13436.94</v>
      </c>
      <c r="AP125" s="33">
        <v>-10952.84</v>
      </c>
      <c r="AQ125" s="33">
        <v>-9325.59</v>
      </c>
      <c r="AR125" s="33">
        <v>-9954.48</v>
      </c>
      <c r="AS125" s="33">
        <v>-40564.11</v>
      </c>
      <c r="AT125" s="33">
        <v>-12885.51</v>
      </c>
      <c r="AU125" s="33">
        <v>-7042.02</v>
      </c>
      <c r="AV125" s="33">
        <v>-5997.95</v>
      </c>
      <c r="AW125" s="33">
        <v>-4370.18</v>
      </c>
      <c r="AX125" s="33">
        <v>-6785.87</v>
      </c>
      <c r="AY125" s="33">
        <v>-18774.259999999998</v>
      </c>
      <c r="AZ125" s="33">
        <v>-20194.2</v>
      </c>
      <c r="BA125" s="31">
        <f t="shared" si="280"/>
        <v>-1471.2</v>
      </c>
      <c r="BB125" s="31">
        <f t="shared" si="281"/>
        <v>-1199.22</v>
      </c>
      <c r="BC125" s="31">
        <f t="shared" si="282"/>
        <v>-1021.05</v>
      </c>
      <c r="BD125" s="31">
        <f t="shared" si="283"/>
        <v>-581.28</v>
      </c>
      <c r="BE125" s="31">
        <f t="shared" si="284"/>
        <v>-2368.71</v>
      </c>
      <c r="BF125" s="31">
        <f t="shared" si="285"/>
        <v>-752.44</v>
      </c>
      <c r="BG125" s="31">
        <f t="shared" si="286"/>
        <v>1953.26</v>
      </c>
      <c r="BH125" s="31">
        <f t="shared" si="287"/>
        <v>1663.67</v>
      </c>
      <c r="BI125" s="31">
        <f t="shared" si="288"/>
        <v>1212.17</v>
      </c>
      <c r="BJ125" s="31">
        <f t="shared" si="289"/>
        <v>2377.5300000000002</v>
      </c>
      <c r="BK125" s="31">
        <f t="shared" si="290"/>
        <v>6577.84</v>
      </c>
      <c r="BL125" s="31">
        <f t="shared" si="291"/>
        <v>7075.34</v>
      </c>
      <c r="BM125" s="6">
        <v>-6.0600000000000001E-2</v>
      </c>
      <c r="BN125" s="6">
        <v>-6.0600000000000001E-2</v>
      </c>
      <c r="BO125" s="6">
        <v>-6.0600000000000001E-2</v>
      </c>
      <c r="BP125" s="6">
        <v>-6.0600000000000001E-2</v>
      </c>
      <c r="BQ125" s="6">
        <v>-6.0600000000000001E-2</v>
      </c>
      <c r="BR125" s="6">
        <v>-6.0600000000000001E-2</v>
      </c>
      <c r="BS125" s="6">
        <v>-6.0600000000000001E-2</v>
      </c>
      <c r="BT125" s="6">
        <v>-6.0600000000000001E-2</v>
      </c>
      <c r="BU125" s="6">
        <v>-6.0600000000000001E-2</v>
      </c>
      <c r="BV125" s="6">
        <v>-6.0600000000000001E-2</v>
      </c>
      <c r="BW125" s="6">
        <v>-6.0600000000000001E-2</v>
      </c>
      <c r="BX125" s="6">
        <v>-6.0600000000000001E-2</v>
      </c>
      <c r="BY125" s="31">
        <v>-59436.39</v>
      </c>
      <c r="BZ125" s="31">
        <v>-48448.34</v>
      </c>
      <c r="CA125" s="31">
        <v>-41250.43</v>
      </c>
      <c r="CB125" s="31">
        <v>-44032.22</v>
      </c>
      <c r="CC125" s="31">
        <v>-179429.57</v>
      </c>
      <c r="CD125" s="31">
        <v>-56997.21</v>
      </c>
      <c r="CE125" s="31">
        <v>-31149.38</v>
      </c>
      <c r="CF125" s="31">
        <v>-26531.09</v>
      </c>
      <c r="CG125" s="31">
        <v>-19330.849999999999</v>
      </c>
      <c r="CH125" s="31">
        <v>-30016.32</v>
      </c>
      <c r="CI125" s="31">
        <v>-83045.279999999999</v>
      </c>
      <c r="CJ125" s="31">
        <v>-89326.17</v>
      </c>
      <c r="CK125" s="32">
        <f t="shared" si="268"/>
        <v>1961.6</v>
      </c>
      <c r="CL125" s="32">
        <f t="shared" si="269"/>
        <v>1598.96</v>
      </c>
      <c r="CM125" s="32">
        <f t="shared" si="270"/>
        <v>1361.4</v>
      </c>
      <c r="CN125" s="32">
        <f t="shared" si="271"/>
        <v>1453.21</v>
      </c>
      <c r="CO125" s="32">
        <f t="shared" si="272"/>
        <v>5921.77</v>
      </c>
      <c r="CP125" s="32">
        <f t="shared" si="273"/>
        <v>1881.1</v>
      </c>
      <c r="CQ125" s="32">
        <f t="shared" si="274"/>
        <v>1028.03</v>
      </c>
      <c r="CR125" s="32">
        <f t="shared" si="275"/>
        <v>875.61</v>
      </c>
      <c r="CS125" s="32">
        <f t="shared" si="276"/>
        <v>637.98</v>
      </c>
      <c r="CT125" s="32">
        <f t="shared" si="277"/>
        <v>990.64</v>
      </c>
      <c r="CU125" s="32">
        <f t="shared" si="278"/>
        <v>2740.77</v>
      </c>
      <c r="CV125" s="32">
        <f t="shared" si="279"/>
        <v>2948.06</v>
      </c>
      <c r="CW125" s="31">
        <f t="shared" si="292"/>
        <v>-42566.65</v>
      </c>
      <c r="CX125" s="31">
        <f t="shared" si="293"/>
        <v>-34697.319999999992</v>
      </c>
      <c r="CY125" s="31">
        <f t="shared" si="294"/>
        <v>-29542.39</v>
      </c>
      <c r="CZ125" s="31">
        <f t="shared" si="295"/>
        <v>-32043.250000000004</v>
      </c>
      <c r="DA125" s="31">
        <f t="shared" si="296"/>
        <v>-130574.98</v>
      </c>
      <c r="DB125" s="31">
        <f t="shared" si="297"/>
        <v>-41478.159999999996</v>
      </c>
      <c r="DC125" s="31">
        <f t="shared" si="298"/>
        <v>-25032.59</v>
      </c>
      <c r="DD125" s="31">
        <f t="shared" si="299"/>
        <v>-21321.199999999997</v>
      </c>
      <c r="DE125" s="31">
        <f t="shared" si="300"/>
        <v>-15534.859999999999</v>
      </c>
      <c r="DF125" s="31">
        <f t="shared" si="301"/>
        <v>-24617.34</v>
      </c>
      <c r="DG125" s="31">
        <f t="shared" si="302"/>
        <v>-68108.09</v>
      </c>
      <c r="DH125" s="31">
        <f t="shared" si="303"/>
        <v>-73259.25</v>
      </c>
      <c r="DI125" s="32">
        <f t="shared" si="304"/>
        <v>-2128.33</v>
      </c>
      <c r="DJ125" s="32">
        <f t="shared" si="305"/>
        <v>-1734.87</v>
      </c>
      <c r="DK125" s="32">
        <f t="shared" si="306"/>
        <v>-1477.12</v>
      </c>
      <c r="DL125" s="32">
        <f t="shared" si="307"/>
        <v>-1602.16</v>
      </c>
      <c r="DM125" s="32">
        <f t="shared" si="308"/>
        <v>-6528.75</v>
      </c>
      <c r="DN125" s="32">
        <f t="shared" si="309"/>
        <v>-2073.91</v>
      </c>
      <c r="DO125" s="32">
        <f t="shared" si="310"/>
        <v>-1251.6300000000001</v>
      </c>
      <c r="DP125" s="32">
        <f t="shared" si="311"/>
        <v>-1066.06</v>
      </c>
      <c r="DQ125" s="32">
        <f t="shared" si="312"/>
        <v>-776.74</v>
      </c>
      <c r="DR125" s="32">
        <f t="shared" si="313"/>
        <v>-1230.8699999999999</v>
      </c>
      <c r="DS125" s="32">
        <f t="shared" si="314"/>
        <v>-3405.4</v>
      </c>
      <c r="DT125" s="32">
        <f t="shared" si="315"/>
        <v>-3662.96</v>
      </c>
      <c r="DU125" s="31">
        <f t="shared" ca="1" si="316"/>
        <v>-12594.14</v>
      </c>
      <c r="DV125" s="31">
        <f t="shared" ca="1" si="317"/>
        <v>-10206.92</v>
      </c>
      <c r="DW125" s="31">
        <f t="shared" ca="1" si="318"/>
        <v>-8645.17</v>
      </c>
      <c r="DX125" s="31">
        <f t="shared" ca="1" si="319"/>
        <v>-9322.58</v>
      </c>
      <c r="DY125" s="31">
        <f t="shared" ca="1" si="320"/>
        <v>-37774.49</v>
      </c>
      <c r="DZ125" s="31">
        <f t="shared" ca="1" si="321"/>
        <v>-11928.9</v>
      </c>
      <c r="EA125" s="31">
        <f t="shared" ca="1" si="322"/>
        <v>-7152.95</v>
      </c>
      <c r="EB125" s="31">
        <f t="shared" ca="1" si="323"/>
        <v>-6047.17</v>
      </c>
      <c r="EC125" s="31">
        <f t="shared" ca="1" si="324"/>
        <v>-4373.05</v>
      </c>
      <c r="ED125" s="31">
        <f t="shared" ca="1" si="325"/>
        <v>-6874.11</v>
      </c>
      <c r="EE125" s="31">
        <f t="shared" ca="1" si="326"/>
        <v>-18859.34</v>
      </c>
      <c r="EF125" s="31">
        <f t="shared" ca="1" si="327"/>
        <v>-20120.12</v>
      </c>
      <c r="EG125" s="32">
        <f t="shared" ca="1" si="328"/>
        <v>-57289.120000000003</v>
      </c>
      <c r="EH125" s="32">
        <f t="shared" ca="1" si="329"/>
        <v>-46639.109999999993</v>
      </c>
      <c r="EI125" s="32">
        <f t="shared" ca="1" si="330"/>
        <v>-39664.68</v>
      </c>
      <c r="EJ125" s="32">
        <f t="shared" ca="1" si="331"/>
        <v>-42967.990000000005</v>
      </c>
      <c r="EK125" s="32">
        <f t="shared" ca="1" si="332"/>
        <v>-174878.21999999997</v>
      </c>
      <c r="EL125" s="32">
        <f t="shared" ca="1" si="333"/>
        <v>-55480.969999999994</v>
      </c>
      <c r="EM125" s="32">
        <f t="shared" ca="1" si="334"/>
        <v>-33437.17</v>
      </c>
      <c r="EN125" s="32">
        <f t="shared" ca="1" si="335"/>
        <v>-28434.43</v>
      </c>
      <c r="EO125" s="32">
        <f t="shared" ca="1" si="336"/>
        <v>-20684.649999999998</v>
      </c>
      <c r="EP125" s="32">
        <f t="shared" ca="1" si="337"/>
        <v>-32722.32</v>
      </c>
      <c r="EQ125" s="32">
        <f t="shared" ca="1" si="338"/>
        <v>-90372.829999999987</v>
      </c>
      <c r="ER125" s="32">
        <f t="shared" ca="1" si="339"/>
        <v>-97042.33</v>
      </c>
    </row>
    <row r="126" spans="1:148" x14ac:dyDescent="0.25">
      <c r="A126" t="s">
        <v>477</v>
      </c>
      <c r="B126" s="1" t="s">
        <v>98</v>
      </c>
      <c r="C126" t="s">
        <v>299</v>
      </c>
      <c r="D126" t="s">
        <v>300</v>
      </c>
      <c r="E126" s="51">
        <v>8548</v>
      </c>
      <c r="F126" s="51">
        <v>1391</v>
      </c>
      <c r="G126" s="51">
        <v>2223</v>
      </c>
      <c r="H126" s="51">
        <v>502</v>
      </c>
      <c r="I126" s="51">
        <v>2062</v>
      </c>
      <c r="J126" s="51">
        <v>23322</v>
      </c>
      <c r="K126" s="51">
        <v>28601</v>
      </c>
      <c r="L126" s="51">
        <v>16490</v>
      </c>
      <c r="M126" s="51">
        <v>2105</v>
      </c>
      <c r="N126" s="51">
        <v>11024</v>
      </c>
      <c r="O126" s="51">
        <v>12704</v>
      </c>
      <c r="P126" s="51">
        <v>26862</v>
      </c>
      <c r="Q126" s="32">
        <v>381811.36</v>
      </c>
      <c r="R126" s="32">
        <v>61973.760000000002</v>
      </c>
      <c r="S126" s="32">
        <v>187097.65</v>
      </c>
      <c r="T126" s="32">
        <v>12636.48</v>
      </c>
      <c r="U126" s="32">
        <v>396422.58</v>
      </c>
      <c r="V126" s="32">
        <v>1096580.3400000001</v>
      </c>
      <c r="W126" s="32">
        <v>1303074.5</v>
      </c>
      <c r="X126" s="32">
        <v>629052.94999999995</v>
      </c>
      <c r="Y126" s="32">
        <v>74758.929999999993</v>
      </c>
      <c r="Z126" s="32">
        <v>335945.08</v>
      </c>
      <c r="AA126" s="32">
        <v>1243454.3600000001</v>
      </c>
      <c r="AB126" s="32">
        <v>2975555.37</v>
      </c>
      <c r="AC126" s="2">
        <v>4.28</v>
      </c>
      <c r="AD126" s="2">
        <v>4.28</v>
      </c>
      <c r="AE126" s="2">
        <v>4.28</v>
      </c>
      <c r="AF126" s="2">
        <v>4.28</v>
      </c>
      <c r="AG126" s="2">
        <v>4.28</v>
      </c>
      <c r="AH126" s="2">
        <v>4.28</v>
      </c>
      <c r="AI126" s="2">
        <v>4.28</v>
      </c>
      <c r="AJ126" s="2">
        <v>4.28</v>
      </c>
      <c r="AK126" s="2">
        <v>4.28</v>
      </c>
      <c r="AL126" s="2">
        <v>4.28</v>
      </c>
      <c r="AM126" s="2">
        <v>4.28</v>
      </c>
      <c r="AN126" s="2">
        <v>4.28</v>
      </c>
      <c r="AO126" s="33">
        <v>16341.53</v>
      </c>
      <c r="AP126" s="33">
        <v>2652.48</v>
      </c>
      <c r="AQ126" s="33">
        <v>8007.78</v>
      </c>
      <c r="AR126" s="33">
        <v>540.84</v>
      </c>
      <c r="AS126" s="33">
        <v>16966.89</v>
      </c>
      <c r="AT126" s="33">
        <v>46933.64</v>
      </c>
      <c r="AU126" s="33">
        <v>55771.59</v>
      </c>
      <c r="AV126" s="33">
        <v>26923.47</v>
      </c>
      <c r="AW126" s="33">
        <v>3199.68</v>
      </c>
      <c r="AX126" s="33">
        <v>14378.45</v>
      </c>
      <c r="AY126" s="33">
        <v>53219.85</v>
      </c>
      <c r="AZ126" s="33">
        <v>127353.77</v>
      </c>
      <c r="BA126" s="31">
        <f t="shared" si="280"/>
        <v>-572.72</v>
      </c>
      <c r="BB126" s="31">
        <f t="shared" si="281"/>
        <v>-92.96</v>
      </c>
      <c r="BC126" s="31">
        <f t="shared" si="282"/>
        <v>-280.64999999999998</v>
      </c>
      <c r="BD126" s="31">
        <f t="shared" si="283"/>
        <v>-10.11</v>
      </c>
      <c r="BE126" s="31">
        <f t="shared" si="284"/>
        <v>-317.14</v>
      </c>
      <c r="BF126" s="31">
        <f t="shared" si="285"/>
        <v>-877.26</v>
      </c>
      <c r="BG126" s="31">
        <f t="shared" si="286"/>
        <v>4951.68</v>
      </c>
      <c r="BH126" s="31">
        <f t="shared" si="287"/>
        <v>2390.4</v>
      </c>
      <c r="BI126" s="31">
        <f t="shared" si="288"/>
        <v>284.08</v>
      </c>
      <c r="BJ126" s="31">
        <f t="shared" si="289"/>
        <v>1612.54</v>
      </c>
      <c r="BK126" s="31">
        <f t="shared" si="290"/>
        <v>5968.58</v>
      </c>
      <c r="BL126" s="31">
        <f t="shared" si="291"/>
        <v>14282.67</v>
      </c>
      <c r="BM126" s="6">
        <v>4.3E-3</v>
      </c>
      <c r="BN126" s="6">
        <v>4.3E-3</v>
      </c>
      <c r="BO126" s="6">
        <v>4.3E-3</v>
      </c>
      <c r="BP126" s="6">
        <v>4.3E-3</v>
      </c>
      <c r="BQ126" s="6">
        <v>4.3E-3</v>
      </c>
      <c r="BR126" s="6">
        <v>4.3E-3</v>
      </c>
      <c r="BS126" s="6">
        <v>4.3E-3</v>
      </c>
      <c r="BT126" s="6">
        <v>4.3E-3</v>
      </c>
      <c r="BU126" s="6">
        <v>4.3E-3</v>
      </c>
      <c r="BV126" s="6">
        <v>4.3E-3</v>
      </c>
      <c r="BW126" s="6">
        <v>4.3E-3</v>
      </c>
      <c r="BX126" s="6">
        <v>4.3E-3</v>
      </c>
      <c r="BY126" s="31">
        <v>1641.79</v>
      </c>
      <c r="BZ126" s="31">
        <v>266.49</v>
      </c>
      <c r="CA126" s="31">
        <v>804.52</v>
      </c>
      <c r="CB126" s="31">
        <v>54.34</v>
      </c>
      <c r="CC126" s="31">
        <v>1704.62</v>
      </c>
      <c r="CD126" s="31">
        <v>4715.3</v>
      </c>
      <c r="CE126" s="31">
        <v>5603.22</v>
      </c>
      <c r="CF126" s="31">
        <v>2704.93</v>
      </c>
      <c r="CG126" s="31">
        <v>321.45999999999998</v>
      </c>
      <c r="CH126" s="31">
        <v>1444.56</v>
      </c>
      <c r="CI126" s="31">
        <v>5346.85</v>
      </c>
      <c r="CJ126" s="31">
        <v>12794.89</v>
      </c>
      <c r="CK126" s="32">
        <f t="shared" si="268"/>
        <v>763.62</v>
      </c>
      <c r="CL126" s="32">
        <f t="shared" si="269"/>
        <v>123.95</v>
      </c>
      <c r="CM126" s="32">
        <f t="shared" si="270"/>
        <v>374.2</v>
      </c>
      <c r="CN126" s="32">
        <f t="shared" si="271"/>
        <v>25.27</v>
      </c>
      <c r="CO126" s="32">
        <f t="shared" si="272"/>
        <v>792.85</v>
      </c>
      <c r="CP126" s="32">
        <f t="shared" si="273"/>
        <v>2193.16</v>
      </c>
      <c r="CQ126" s="32">
        <f t="shared" si="274"/>
        <v>2606.15</v>
      </c>
      <c r="CR126" s="32">
        <f t="shared" si="275"/>
        <v>1258.1099999999999</v>
      </c>
      <c r="CS126" s="32">
        <f t="shared" si="276"/>
        <v>149.52000000000001</v>
      </c>
      <c r="CT126" s="32">
        <f t="shared" si="277"/>
        <v>671.89</v>
      </c>
      <c r="CU126" s="32">
        <f t="shared" si="278"/>
        <v>2486.91</v>
      </c>
      <c r="CV126" s="32">
        <f t="shared" si="279"/>
        <v>5951.11</v>
      </c>
      <c r="CW126" s="31">
        <f t="shared" si="292"/>
        <v>-13363.400000000001</v>
      </c>
      <c r="CX126" s="31">
        <f t="shared" si="293"/>
        <v>-2169.08</v>
      </c>
      <c r="CY126" s="31">
        <f t="shared" si="294"/>
        <v>-6548.41</v>
      </c>
      <c r="CZ126" s="31">
        <f t="shared" si="295"/>
        <v>-451.12</v>
      </c>
      <c r="DA126" s="31">
        <f t="shared" si="296"/>
        <v>-14152.28</v>
      </c>
      <c r="DB126" s="31">
        <f t="shared" si="297"/>
        <v>-39147.919999999998</v>
      </c>
      <c r="DC126" s="31">
        <f t="shared" si="298"/>
        <v>-52513.899999999994</v>
      </c>
      <c r="DD126" s="31">
        <f t="shared" si="299"/>
        <v>-25350.83</v>
      </c>
      <c r="DE126" s="31">
        <f t="shared" si="300"/>
        <v>-3012.7799999999997</v>
      </c>
      <c r="DF126" s="31">
        <f t="shared" si="301"/>
        <v>-13874.54</v>
      </c>
      <c r="DG126" s="31">
        <f t="shared" si="302"/>
        <v>-51354.67</v>
      </c>
      <c r="DH126" s="31">
        <f t="shared" si="303"/>
        <v>-122890.44</v>
      </c>
      <c r="DI126" s="32">
        <f t="shared" si="304"/>
        <v>-668.17</v>
      </c>
      <c r="DJ126" s="32">
        <f t="shared" si="305"/>
        <v>-108.45</v>
      </c>
      <c r="DK126" s="32">
        <f t="shared" si="306"/>
        <v>-327.42</v>
      </c>
      <c r="DL126" s="32">
        <f t="shared" si="307"/>
        <v>-22.56</v>
      </c>
      <c r="DM126" s="32">
        <f t="shared" si="308"/>
        <v>-707.61</v>
      </c>
      <c r="DN126" s="32">
        <f t="shared" si="309"/>
        <v>-1957.4</v>
      </c>
      <c r="DO126" s="32">
        <f t="shared" si="310"/>
        <v>-2625.7</v>
      </c>
      <c r="DP126" s="32">
        <f t="shared" si="311"/>
        <v>-1267.54</v>
      </c>
      <c r="DQ126" s="32">
        <f t="shared" si="312"/>
        <v>-150.63999999999999</v>
      </c>
      <c r="DR126" s="32">
        <f t="shared" si="313"/>
        <v>-693.73</v>
      </c>
      <c r="DS126" s="32">
        <f t="shared" si="314"/>
        <v>-2567.73</v>
      </c>
      <c r="DT126" s="32">
        <f t="shared" si="315"/>
        <v>-6144.52</v>
      </c>
      <c r="DU126" s="31">
        <f t="shared" ca="1" si="316"/>
        <v>-3953.81</v>
      </c>
      <c r="DV126" s="31">
        <f t="shared" ca="1" si="317"/>
        <v>-638.08000000000004</v>
      </c>
      <c r="DW126" s="31">
        <f t="shared" ca="1" si="318"/>
        <v>-1916.3</v>
      </c>
      <c r="DX126" s="31">
        <f t="shared" ca="1" si="319"/>
        <v>-131.25</v>
      </c>
      <c r="DY126" s="31">
        <f t="shared" ca="1" si="320"/>
        <v>-4094.16</v>
      </c>
      <c r="DZ126" s="31">
        <f t="shared" ca="1" si="321"/>
        <v>-11258.74</v>
      </c>
      <c r="EA126" s="31">
        <f t="shared" ca="1" si="322"/>
        <v>-15005.61</v>
      </c>
      <c r="EB126" s="31">
        <f t="shared" ca="1" si="323"/>
        <v>-7190.06</v>
      </c>
      <c r="EC126" s="31">
        <f t="shared" ca="1" si="324"/>
        <v>-848.09</v>
      </c>
      <c r="ED126" s="31">
        <f t="shared" ca="1" si="325"/>
        <v>-3874.31</v>
      </c>
      <c r="EE126" s="31">
        <f t="shared" ca="1" si="326"/>
        <v>-14220.27</v>
      </c>
      <c r="EF126" s="31">
        <f t="shared" ca="1" si="327"/>
        <v>-33750.97</v>
      </c>
      <c r="EG126" s="32">
        <f t="shared" ca="1" si="328"/>
        <v>-17985.38</v>
      </c>
      <c r="EH126" s="32">
        <f t="shared" ca="1" si="329"/>
        <v>-2915.6099999999997</v>
      </c>
      <c r="EI126" s="32">
        <f t="shared" ca="1" si="330"/>
        <v>-8792.1299999999992</v>
      </c>
      <c r="EJ126" s="32">
        <f t="shared" ca="1" si="331"/>
        <v>-604.93000000000006</v>
      </c>
      <c r="EK126" s="32">
        <f t="shared" ca="1" si="332"/>
        <v>-18954.050000000003</v>
      </c>
      <c r="EL126" s="32">
        <f t="shared" ca="1" si="333"/>
        <v>-52364.06</v>
      </c>
      <c r="EM126" s="32">
        <f t="shared" ca="1" si="334"/>
        <v>-70145.209999999992</v>
      </c>
      <c r="EN126" s="32">
        <f t="shared" ca="1" si="335"/>
        <v>-33808.43</v>
      </c>
      <c r="EO126" s="32">
        <f t="shared" ca="1" si="336"/>
        <v>-4011.5099999999998</v>
      </c>
      <c r="EP126" s="32">
        <f t="shared" ca="1" si="337"/>
        <v>-18442.580000000002</v>
      </c>
      <c r="EQ126" s="32">
        <f t="shared" ca="1" si="338"/>
        <v>-68142.67</v>
      </c>
      <c r="ER126" s="32">
        <f t="shared" ca="1" si="339"/>
        <v>-162785.93</v>
      </c>
    </row>
    <row r="127" spans="1:148" x14ac:dyDescent="0.25">
      <c r="A127" t="s">
        <v>477</v>
      </c>
      <c r="B127" s="1" t="s">
        <v>99</v>
      </c>
      <c r="C127" t="s">
        <v>291</v>
      </c>
      <c r="D127" t="s">
        <v>292</v>
      </c>
      <c r="O127" s="51">
        <v>275</v>
      </c>
      <c r="Q127" s="32"/>
      <c r="R127" s="32"/>
      <c r="S127" s="32"/>
      <c r="T127" s="32"/>
      <c r="U127" s="32"/>
      <c r="V127" s="32"/>
      <c r="W127" s="32"/>
      <c r="X127" s="32"/>
      <c r="Y127" s="32"/>
      <c r="Z127" s="32"/>
      <c r="AA127" s="32">
        <v>4411.75</v>
      </c>
      <c r="AB127" s="32"/>
      <c r="AM127" s="2">
        <v>0.95</v>
      </c>
      <c r="AO127" s="33"/>
      <c r="AP127" s="33"/>
      <c r="AQ127" s="33"/>
      <c r="AR127" s="33"/>
      <c r="AS127" s="33"/>
      <c r="AT127" s="33"/>
      <c r="AU127" s="33"/>
      <c r="AV127" s="33"/>
      <c r="AW127" s="33"/>
      <c r="AX127" s="33"/>
      <c r="AY127" s="33">
        <v>41.91</v>
      </c>
      <c r="AZ127" s="33"/>
      <c r="BA127" s="31">
        <f t="shared" si="280"/>
        <v>0</v>
      </c>
      <c r="BB127" s="31">
        <f t="shared" si="281"/>
        <v>0</v>
      </c>
      <c r="BC127" s="31">
        <f t="shared" si="282"/>
        <v>0</v>
      </c>
      <c r="BD127" s="31">
        <f t="shared" si="283"/>
        <v>0</v>
      </c>
      <c r="BE127" s="31">
        <f t="shared" si="284"/>
        <v>0</v>
      </c>
      <c r="BF127" s="31">
        <f t="shared" si="285"/>
        <v>0</v>
      </c>
      <c r="BG127" s="31">
        <f t="shared" si="286"/>
        <v>0</v>
      </c>
      <c r="BH127" s="31">
        <f t="shared" si="287"/>
        <v>0</v>
      </c>
      <c r="BI127" s="31">
        <f t="shared" si="288"/>
        <v>0</v>
      </c>
      <c r="BJ127" s="31">
        <f t="shared" si="289"/>
        <v>0</v>
      </c>
      <c r="BK127" s="31">
        <f t="shared" si="290"/>
        <v>21.18</v>
      </c>
      <c r="BL127" s="31">
        <f t="shared" si="291"/>
        <v>0</v>
      </c>
      <c r="BM127" s="6">
        <v>1.06E-2</v>
      </c>
      <c r="BN127" s="6">
        <v>1.06E-2</v>
      </c>
      <c r="BO127" s="6">
        <v>1.06E-2</v>
      </c>
      <c r="BP127" s="6">
        <v>1.06E-2</v>
      </c>
      <c r="BQ127" s="6">
        <v>1.06E-2</v>
      </c>
      <c r="BR127" s="6">
        <v>1.06E-2</v>
      </c>
      <c r="BS127" s="6">
        <v>1.06E-2</v>
      </c>
      <c r="BT127" s="6">
        <v>1.06E-2</v>
      </c>
      <c r="BU127" s="6">
        <v>1.06E-2</v>
      </c>
      <c r="BV127" s="6">
        <v>1.06E-2</v>
      </c>
      <c r="BW127" s="6">
        <v>1.06E-2</v>
      </c>
      <c r="BX127" s="6">
        <v>1.06E-2</v>
      </c>
      <c r="BY127" s="31">
        <v>0</v>
      </c>
      <c r="BZ127" s="31">
        <v>0</v>
      </c>
      <c r="CA127" s="31">
        <v>0</v>
      </c>
      <c r="CB127" s="31">
        <v>0</v>
      </c>
      <c r="CC127" s="31">
        <v>0</v>
      </c>
      <c r="CD127" s="31">
        <v>0</v>
      </c>
      <c r="CE127" s="31">
        <v>0</v>
      </c>
      <c r="CF127" s="31">
        <v>0</v>
      </c>
      <c r="CG127" s="31">
        <v>0</v>
      </c>
      <c r="CH127" s="31">
        <v>0</v>
      </c>
      <c r="CI127" s="31">
        <v>46.76</v>
      </c>
      <c r="CJ127" s="31">
        <v>0</v>
      </c>
      <c r="CK127" s="32">
        <f t="shared" si="268"/>
        <v>0</v>
      </c>
      <c r="CL127" s="32">
        <f t="shared" si="269"/>
        <v>0</v>
      </c>
      <c r="CM127" s="32">
        <f t="shared" si="270"/>
        <v>0</v>
      </c>
      <c r="CN127" s="32">
        <f t="shared" si="271"/>
        <v>0</v>
      </c>
      <c r="CO127" s="32">
        <f t="shared" si="272"/>
        <v>0</v>
      </c>
      <c r="CP127" s="32">
        <f t="shared" si="273"/>
        <v>0</v>
      </c>
      <c r="CQ127" s="32">
        <f t="shared" si="274"/>
        <v>0</v>
      </c>
      <c r="CR127" s="32">
        <f t="shared" si="275"/>
        <v>0</v>
      </c>
      <c r="CS127" s="32">
        <f t="shared" si="276"/>
        <v>0</v>
      </c>
      <c r="CT127" s="32">
        <f t="shared" si="277"/>
        <v>0</v>
      </c>
      <c r="CU127" s="32">
        <f t="shared" si="278"/>
        <v>8.82</v>
      </c>
      <c r="CV127" s="32">
        <f t="shared" si="279"/>
        <v>0</v>
      </c>
      <c r="CW127" s="31">
        <f t="shared" si="292"/>
        <v>0</v>
      </c>
      <c r="CX127" s="31">
        <f t="shared" si="293"/>
        <v>0</v>
      </c>
      <c r="CY127" s="31">
        <f t="shared" si="294"/>
        <v>0</v>
      </c>
      <c r="CZ127" s="31">
        <f t="shared" si="295"/>
        <v>0</v>
      </c>
      <c r="DA127" s="31">
        <f t="shared" si="296"/>
        <v>0</v>
      </c>
      <c r="DB127" s="31">
        <f t="shared" si="297"/>
        <v>0</v>
      </c>
      <c r="DC127" s="31">
        <f t="shared" si="298"/>
        <v>0</v>
      </c>
      <c r="DD127" s="31">
        <f t="shared" si="299"/>
        <v>0</v>
      </c>
      <c r="DE127" s="31">
        <f t="shared" si="300"/>
        <v>0</v>
      </c>
      <c r="DF127" s="31">
        <f t="shared" si="301"/>
        <v>0</v>
      </c>
      <c r="DG127" s="31">
        <f t="shared" si="302"/>
        <v>-7.509999999999998</v>
      </c>
      <c r="DH127" s="31">
        <f t="shared" si="303"/>
        <v>0</v>
      </c>
      <c r="DI127" s="32">
        <f t="shared" si="304"/>
        <v>0</v>
      </c>
      <c r="DJ127" s="32">
        <f t="shared" si="305"/>
        <v>0</v>
      </c>
      <c r="DK127" s="32">
        <f t="shared" si="306"/>
        <v>0</v>
      </c>
      <c r="DL127" s="32">
        <f t="shared" si="307"/>
        <v>0</v>
      </c>
      <c r="DM127" s="32">
        <f t="shared" si="308"/>
        <v>0</v>
      </c>
      <c r="DN127" s="32">
        <f t="shared" si="309"/>
        <v>0</v>
      </c>
      <c r="DO127" s="32">
        <f t="shared" si="310"/>
        <v>0</v>
      </c>
      <c r="DP127" s="32">
        <f t="shared" si="311"/>
        <v>0</v>
      </c>
      <c r="DQ127" s="32">
        <f t="shared" si="312"/>
        <v>0</v>
      </c>
      <c r="DR127" s="32">
        <f t="shared" si="313"/>
        <v>0</v>
      </c>
      <c r="DS127" s="32">
        <f t="shared" si="314"/>
        <v>-0.38</v>
      </c>
      <c r="DT127" s="32">
        <f t="shared" si="315"/>
        <v>0</v>
      </c>
      <c r="DU127" s="31">
        <f t="shared" ca="1" si="316"/>
        <v>0</v>
      </c>
      <c r="DV127" s="31">
        <f t="shared" ca="1" si="317"/>
        <v>0</v>
      </c>
      <c r="DW127" s="31">
        <f t="shared" ca="1" si="318"/>
        <v>0</v>
      </c>
      <c r="DX127" s="31">
        <f t="shared" ca="1" si="319"/>
        <v>0</v>
      </c>
      <c r="DY127" s="31">
        <f t="shared" ca="1" si="320"/>
        <v>0</v>
      </c>
      <c r="DZ127" s="31">
        <f t="shared" ca="1" si="321"/>
        <v>0</v>
      </c>
      <c r="EA127" s="31">
        <f t="shared" ca="1" si="322"/>
        <v>0</v>
      </c>
      <c r="EB127" s="31">
        <f t="shared" ca="1" si="323"/>
        <v>0</v>
      </c>
      <c r="EC127" s="31">
        <f t="shared" ca="1" si="324"/>
        <v>0</v>
      </c>
      <c r="ED127" s="31">
        <f t="shared" ca="1" si="325"/>
        <v>0</v>
      </c>
      <c r="EE127" s="31">
        <f t="shared" ca="1" si="326"/>
        <v>-2.08</v>
      </c>
      <c r="EF127" s="31">
        <f t="shared" ca="1" si="327"/>
        <v>0</v>
      </c>
      <c r="EG127" s="32">
        <f t="shared" ca="1" si="328"/>
        <v>0</v>
      </c>
      <c r="EH127" s="32">
        <f t="shared" ca="1" si="329"/>
        <v>0</v>
      </c>
      <c r="EI127" s="32">
        <f t="shared" ca="1" si="330"/>
        <v>0</v>
      </c>
      <c r="EJ127" s="32">
        <f t="shared" ca="1" si="331"/>
        <v>0</v>
      </c>
      <c r="EK127" s="32">
        <f t="shared" ca="1" si="332"/>
        <v>0</v>
      </c>
      <c r="EL127" s="32">
        <f t="shared" ca="1" si="333"/>
        <v>0</v>
      </c>
      <c r="EM127" s="32">
        <f t="shared" ca="1" si="334"/>
        <v>0</v>
      </c>
      <c r="EN127" s="32">
        <f t="shared" ca="1" si="335"/>
        <v>0</v>
      </c>
      <c r="EO127" s="32">
        <f t="shared" ca="1" si="336"/>
        <v>0</v>
      </c>
      <c r="EP127" s="32">
        <f t="shared" ca="1" si="337"/>
        <v>0</v>
      </c>
      <c r="EQ127" s="32">
        <f t="shared" ca="1" si="338"/>
        <v>-9.9699999999999989</v>
      </c>
      <c r="ER127" s="32">
        <f t="shared" ca="1" si="339"/>
        <v>0</v>
      </c>
    </row>
    <row r="128" spans="1:148" x14ac:dyDescent="0.25">
      <c r="A128" t="s">
        <v>477</v>
      </c>
      <c r="B128" s="1" t="s">
        <v>100</v>
      </c>
      <c r="C128" t="s">
        <v>297</v>
      </c>
      <c r="D128" t="s">
        <v>298</v>
      </c>
      <c r="E128" s="51">
        <v>2334.75</v>
      </c>
      <c r="F128" s="51">
        <v>2462.5</v>
      </c>
      <c r="G128" s="51">
        <v>3872.25</v>
      </c>
      <c r="H128" s="51">
        <v>1752.5</v>
      </c>
      <c r="I128" s="51">
        <v>746.5</v>
      </c>
      <c r="L128" s="51">
        <v>917.25</v>
      </c>
      <c r="M128" s="51">
        <v>9269</v>
      </c>
      <c r="N128" s="51">
        <v>6927</v>
      </c>
      <c r="O128" s="51">
        <v>8481.75</v>
      </c>
      <c r="P128" s="51">
        <v>37.5</v>
      </c>
      <c r="Q128" s="32">
        <v>127588.21</v>
      </c>
      <c r="R128" s="32">
        <v>86897.38</v>
      </c>
      <c r="S128" s="32">
        <v>123655.01</v>
      </c>
      <c r="T128" s="32">
        <v>74709.08</v>
      </c>
      <c r="U128" s="32">
        <v>164491.42000000001</v>
      </c>
      <c r="V128" s="32"/>
      <c r="W128" s="32"/>
      <c r="X128" s="32">
        <v>51849.13</v>
      </c>
      <c r="Y128" s="32">
        <v>223803.36</v>
      </c>
      <c r="Z128" s="32">
        <v>213346.4</v>
      </c>
      <c r="AA128" s="32">
        <v>209689.89</v>
      </c>
      <c r="AB128" s="32">
        <v>9083.6200000000008</v>
      </c>
      <c r="AC128" s="2">
        <v>2.2999999999999998</v>
      </c>
      <c r="AD128" s="2">
        <v>2.2999999999999998</v>
      </c>
      <c r="AE128" s="2">
        <v>2.2999999999999998</v>
      </c>
      <c r="AF128" s="2">
        <v>2.2999999999999998</v>
      </c>
      <c r="AG128" s="2">
        <v>2.2999999999999998</v>
      </c>
      <c r="AJ128" s="2">
        <v>2.2999999999999998</v>
      </c>
      <c r="AK128" s="2">
        <v>2.2999999999999998</v>
      </c>
      <c r="AL128" s="2">
        <v>2.2999999999999998</v>
      </c>
      <c r="AM128" s="2">
        <v>2.2999999999999998</v>
      </c>
      <c r="AN128" s="2">
        <v>2.2999999999999998</v>
      </c>
      <c r="AO128" s="33">
        <v>2934.53</v>
      </c>
      <c r="AP128" s="33">
        <v>1998.64</v>
      </c>
      <c r="AQ128" s="33">
        <v>2844.07</v>
      </c>
      <c r="AR128" s="33">
        <v>1718.31</v>
      </c>
      <c r="AS128" s="33">
        <v>3783.3</v>
      </c>
      <c r="AT128" s="33"/>
      <c r="AU128" s="33"/>
      <c r="AV128" s="33">
        <v>1192.53</v>
      </c>
      <c r="AW128" s="33">
        <v>5147.4799999999996</v>
      </c>
      <c r="AX128" s="33">
        <v>4906.97</v>
      </c>
      <c r="AY128" s="33">
        <v>4822.87</v>
      </c>
      <c r="AZ128" s="33">
        <v>208.92</v>
      </c>
      <c r="BA128" s="31">
        <f t="shared" si="280"/>
        <v>-191.38</v>
      </c>
      <c r="BB128" s="31">
        <f t="shared" si="281"/>
        <v>-130.35</v>
      </c>
      <c r="BC128" s="31">
        <f t="shared" si="282"/>
        <v>-185.48</v>
      </c>
      <c r="BD128" s="31">
        <f t="shared" si="283"/>
        <v>-59.77</v>
      </c>
      <c r="BE128" s="31">
        <f t="shared" si="284"/>
        <v>-131.59</v>
      </c>
      <c r="BF128" s="31">
        <f t="shared" si="285"/>
        <v>0</v>
      </c>
      <c r="BG128" s="31">
        <f t="shared" si="286"/>
        <v>0</v>
      </c>
      <c r="BH128" s="31">
        <f t="shared" si="287"/>
        <v>197.03</v>
      </c>
      <c r="BI128" s="31">
        <f t="shared" si="288"/>
        <v>850.45</v>
      </c>
      <c r="BJ128" s="31">
        <f t="shared" si="289"/>
        <v>1024.06</v>
      </c>
      <c r="BK128" s="31">
        <f t="shared" si="290"/>
        <v>1006.51</v>
      </c>
      <c r="BL128" s="31">
        <f t="shared" si="291"/>
        <v>43.6</v>
      </c>
      <c r="BM128" s="6">
        <v>2.3E-2</v>
      </c>
      <c r="BN128" s="6">
        <v>2.3E-2</v>
      </c>
      <c r="BO128" s="6">
        <v>2.3E-2</v>
      </c>
      <c r="BP128" s="6">
        <v>2.3E-2</v>
      </c>
      <c r="BQ128" s="6">
        <v>2.3E-2</v>
      </c>
      <c r="BR128" s="6">
        <v>2.3E-2</v>
      </c>
      <c r="BS128" s="6">
        <v>2.3E-2</v>
      </c>
      <c r="BT128" s="6">
        <v>2.3E-2</v>
      </c>
      <c r="BU128" s="6">
        <v>2.3E-2</v>
      </c>
      <c r="BV128" s="6">
        <v>2.3E-2</v>
      </c>
      <c r="BW128" s="6">
        <v>2.3E-2</v>
      </c>
      <c r="BX128" s="6">
        <v>2.3E-2</v>
      </c>
      <c r="BY128" s="31">
        <v>2934.53</v>
      </c>
      <c r="BZ128" s="31">
        <v>1998.64</v>
      </c>
      <c r="CA128" s="31">
        <v>2844.07</v>
      </c>
      <c r="CB128" s="31">
        <v>1718.31</v>
      </c>
      <c r="CC128" s="31">
        <v>3783.3</v>
      </c>
      <c r="CD128" s="31">
        <v>0</v>
      </c>
      <c r="CE128" s="31">
        <v>0</v>
      </c>
      <c r="CF128" s="31">
        <v>1192.53</v>
      </c>
      <c r="CG128" s="31">
        <v>5147.4799999999996</v>
      </c>
      <c r="CH128" s="31">
        <v>4906.97</v>
      </c>
      <c r="CI128" s="31">
        <v>4822.87</v>
      </c>
      <c r="CJ128" s="31">
        <v>208.92</v>
      </c>
      <c r="CK128" s="32">
        <f t="shared" si="268"/>
        <v>255.18</v>
      </c>
      <c r="CL128" s="32">
        <f t="shared" si="269"/>
        <v>173.79</v>
      </c>
      <c r="CM128" s="32">
        <f t="shared" si="270"/>
        <v>247.31</v>
      </c>
      <c r="CN128" s="32">
        <f t="shared" si="271"/>
        <v>149.41999999999999</v>
      </c>
      <c r="CO128" s="32">
        <f t="shared" si="272"/>
        <v>328.98</v>
      </c>
      <c r="CP128" s="32">
        <f t="shared" si="273"/>
        <v>0</v>
      </c>
      <c r="CQ128" s="32">
        <f t="shared" si="274"/>
        <v>0</v>
      </c>
      <c r="CR128" s="32">
        <f t="shared" si="275"/>
        <v>103.7</v>
      </c>
      <c r="CS128" s="32">
        <f t="shared" si="276"/>
        <v>447.61</v>
      </c>
      <c r="CT128" s="32">
        <f t="shared" si="277"/>
        <v>426.69</v>
      </c>
      <c r="CU128" s="32">
        <f t="shared" si="278"/>
        <v>419.38</v>
      </c>
      <c r="CV128" s="32">
        <f t="shared" si="279"/>
        <v>18.170000000000002</v>
      </c>
      <c r="CW128" s="31">
        <f t="shared" si="292"/>
        <v>446.55999999999983</v>
      </c>
      <c r="CX128" s="31">
        <f t="shared" si="293"/>
        <v>304.14000000000021</v>
      </c>
      <c r="CY128" s="31">
        <f t="shared" si="294"/>
        <v>432.78999999999996</v>
      </c>
      <c r="CZ128" s="31">
        <f t="shared" si="295"/>
        <v>209.19000000000008</v>
      </c>
      <c r="DA128" s="31">
        <f t="shared" si="296"/>
        <v>460.5700000000005</v>
      </c>
      <c r="DB128" s="31">
        <f t="shared" si="297"/>
        <v>0</v>
      </c>
      <c r="DC128" s="31">
        <f t="shared" si="298"/>
        <v>0</v>
      </c>
      <c r="DD128" s="31">
        <f t="shared" si="299"/>
        <v>-93.329999999999956</v>
      </c>
      <c r="DE128" s="31">
        <f t="shared" si="300"/>
        <v>-402.84000000000037</v>
      </c>
      <c r="DF128" s="31">
        <f t="shared" si="301"/>
        <v>-597.37000000000035</v>
      </c>
      <c r="DG128" s="31">
        <f t="shared" si="302"/>
        <v>-587.12999999999988</v>
      </c>
      <c r="DH128" s="31">
        <f t="shared" si="303"/>
        <v>-25.430000000000014</v>
      </c>
      <c r="DI128" s="32">
        <f t="shared" si="304"/>
        <v>22.33</v>
      </c>
      <c r="DJ128" s="32">
        <f t="shared" si="305"/>
        <v>15.21</v>
      </c>
      <c r="DK128" s="32">
        <f t="shared" si="306"/>
        <v>21.64</v>
      </c>
      <c r="DL128" s="32">
        <f t="shared" si="307"/>
        <v>10.46</v>
      </c>
      <c r="DM128" s="32">
        <f t="shared" si="308"/>
        <v>23.03</v>
      </c>
      <c r="DN128" s="32">
        <f t="shared" si="309"/>
        <v>0</v>
      </c>
      <c r="DO128" s="32">
        <f t="shared" si="310"/>
        <v>0</v>
      </c>
      <c r="DP128" s="32">
        <f t="shared" si="311"/>
        <v>-4.67</v>
      </c>
      <c r="DQ128" s="32">
        <f t="shared" si="312"/>
        <v>-20.14</v>
      </c>
      <c r="DR128" s="32">
        <f t="shared" si="313"/>
        <v>-29.87</v>
      </c>
      <c r="DS128" s="32">
        <f t="shared" si="314"/>
        <v>-29.36</v>
      </c>
      <c r="DT128" s="32">
        <f t="shared" si="315"/>
        <v>-1.27</v>
      </c>
      <c r="DU128" s="31">
        <f t="shared" ca="1" si="316"/>
        <v>132.12</v>
      </c>
      <c r="DV128" s="31">
        <f t="shared" ca="1" si="317"/>
        <v>89.47</v>
      </c>
      <c r="DW128" s="31">
        <f t="shared" ca="1" si="318"/>
        <v>126.65</v>
      </c>
      <c r="DX128" s="31">
        <f t="shared" ca="1" si="319"/>
        <v>60.86</v>
      </c>
      <c r="DY128" s="31">
        <f t="shared" ca="1" si="320"/>
        <v>133.24</v>
      </c>
      <c r="DZ128" s="31">
        <f t="shared" ca="1" si="321"/>
        <v>0</v>
      </c>
      <c r="EA128" s="31">
        <f t="shared" ca="1" si="322"/>
        <v>0</v>
      </c>
      <c r="EB128" s="31">
        <f t="shared" ca="1" si="323"/>
        <v>-26.47</v>
      </c>
      <c r="EC128" s="31">
        <f t="shared" ca="1" si="324"/>
        <v>-113.4</v>
      </c>
      <c r="ED128" s="31">
        <f t="shared" ca="1" si="325"/>
        <v>-166.81</v>
      </c>
      <c r="EE128" s="31">
        <f t="shared" ca="1" si="326"/>
        <v>-162.58000000000001</v>
      </c>
      <c r="EF128" s="31">
        <f t="shared" ca="1" si="327"/>
        <v>-6.98</v>
      </c>
      <c r="EG128" s="32">
        <f t="shared" ca="1" si="328"/>
        <v>601.00999999999976</v>
      </c>
      <c r="EH128" s="32">
        <f t="shared" ca="1" si="329"/>
        <v>408.82000000000016</v>
      </c>
      <c r="EI128" s="32">
        <f t="shared" ca="1" si="330"/>
        <v>581.07999999999993</v>
      </c>
      <c r="EJ128" s="32">
        <f t="shared" ca="1" si="331"/>
        <v>280.5100000000001</v>
      </c>
      <c r="EK128" s="32">
        <f t="shared" ca="1" si="332"/>
        <v>616.84000000000049</v>
      </c>
      <c r="EL128" s="32">
        <f t="shared" ca="1" si="333"/>
        <v>0</v>
      </c>
      <c r="EM128" s="32">
        <f t="shared" ca="1" si="334"/>
        <v>0</v>
      </c>
      <c r="EN128" s="32">
        <f t="shared" ca="1" si="335"/>
        <v>-124.46999999999996</v>
      </c>
      <c r="EO128" s="32">
        <f t="shared" ca="1" si="336"/>
        <v>-536.38000000000034</v>
      </c>
      <c r="EP128" s="32">
        <f t="shared" ca="1" si="337"/>
        <v>-794.05000000000041</v>
      </c>
      <c r="EQ128" s="32">
        <f t="shared" ca="1" si="338"/>
        <v>-779.06999999999994</v>
      </c>
      <c r="ER128" s="32">
        <f t="shared" ca="1" si="339"/>
        <v>-33.680000000000014</v>
      </c>
    </row>
    <row r="129" spans="1:148" x14ac:dyDescent="0.25">
      <c r="A129" t="s">
        <v>545</v>
      </c>
      <c r="B129" s="1" t="s">
        <v>301</v>
      </c>
      <c r="C129" t="s">
        <v>301</v>
      </c>
      <c r="D129" t="s">
        <v>510</v>
      </c>
      <c r="E129" s="51">
        <v>0</v>
      </c>
      <c r="F129" s="51">
        <v>0</v>
      </c>
      <c r="G129" s="51">
        <v>0</v>
      </c>
      <c r="H129" s="51">
        <v>0</v>
      </c>
      <c r="I129" s="51">
        <v>0</v>
      </c>
      <c r="J129" s="51">
        <v>0</v>
      </c>
      <c r="K129" s="51">
        <v>0</v>
      </c>
      <c r="L129" s="51">
        <v>0</v>
      </c>
      <c r="M129" s="51">
        <v>0</v>
      </c>
      <c r="N129" s="51">
        <v>0</v>
      </c>
      <c r="O129" s="51">
        <v>0</v>
      </c>
      <c r="P129" s="51">
        <v>0</v>
      </c>
      <c r="Q129" s="32">
        <v>0</v>
      </c>
      <c r="R129" s="32">
        <v>0</v>
      </c>
      <c r="S129" s="32">
        <v>0</v>
      </c>
      <c r="T129" s="32">
        <v>0</v>
      </c>
      <c r="U129" s="32">
        <v>0</v>
      </c>
      <c r="V129" s="32">
        <v>0</v>
      </c>
      <c r="W129" s="32">
        <v>0</v>
      </c>
      <c r="X129" s="32">
        <v>0</v>
      </c>
      <c r="Y129" s="32">
        <v>0</v>
      </c>
      <c r="Z129" s="32">
        <v>0</v>
      </c>
      <c r="AA129" s="32">
        <v>0</v>
      </c>
      <c r="AB129" s="32">
        <v>0</v>
      </c>
      <c r="AC129" s="2">
        <v>0.17</v>
      </c>
      <c r="AD129" s="2">
        <v>0.17</v>
      </c>
      <c r="AE129" s="2">
        <v>0.17</v>
      </c>
      <c r="AF129" s="2">
        <v>0.17</v>
      </c>
      <c r="AG129" s="2">
        <v>0.17</v>
      </c>
      <c r="AH129" s="2">
        <v>0.17</v>
      </c>
      <c r="AI129" s="2">
        <v>0.17</v>
      </c>
      <c r="AJ129" s="2">
        <v>0.17</v>
      </c>
      <c r="AK129" s="2">
        <v>0.17</v>
      </c>
      <c r="AL129" s="2">
        <v>0.17</v>
      </c>
      <c r="AM129" s="2">
        <v>0.17</v>
      </c>
      <c r="AN129" s="2">
        <v>0.17</v>
      </c>
      <c r="AO129" s="33">
        <v>0</v>
      </c>
      <c r="AP129" s="33">
        <v>0</v>
      </c>
      <c r="AQ129" s="33">
        <v>0</v>
      </c>
      <c r="AR129" s="33">
        <v>0</v>
      </c>
      <c r="AS129" s="33">
        <v>0</v>
      </c>
      <c r="AT129" s="33">
        <v>0</v>
      </c>
      <c r="AU129" s="33">
        <v>0</v>
      </c>
      <c r="AV129" s="33">
        <v>0</v>
      </c>
      <c r="AW129" s="33">
        <v>0</v>
      </c>
      <c r="AX129" s="33">
        <v>0</v>
      </c>
      <c r="AY129" s="33">
        <v>0</v>
      </c>
      <c r="AZ129" s="33">
        <v>0</v>
      </c>
      <c r="BA129" s="31">
        <f t="shared" si="280"/>
        <v>0</v>
      </c>
      <c r="BB129" s="31">
        <f t="shared" si="281"/>
        <v>0</v>
      </c>
      <c r="BC129" s="31">
        <f t="shared" si="282"/>
        <v>0</v>
      </c>
      <c r="BD129" s="31">
        <f t="shared" si="283"/>
        <v>0</v>
      </c>
      <c r="BE129" s="31">
        <f t="shared" si="284"/>
        <v>0</v>
      </c>
      <c r="BF129" s="31">
        <f t="shared" si="285"/>
        <v>0</v>
      </c>
      <c r="BG129" s="31">
        <f t="shared" si="286"/>
        <v>0</v>
      </c>
      <c r="BH129" s="31">
        <f t="shared" si="287"/>
        <v>0</v>
      </c>
      <c r="BI129" s="31">
        <f t="shared" si="288"/>
        <v>0</v>
      </c>
      <c r="BJ129" s="31">
        <f t="shared" si="289"/>
        <v>0</v>
      </c>
      <c r="BK129" s="31">
        <f t="shared" si="290"/>
        <v>0</v>
      </c>
      <c r="BL129" s="31">
        <f t="shared" si="291"/>
        <v>0</v>
      </c>
      <c r="BM129" s="6">
        <v>5.2200000000000003E-2</v>
      </c>
      <c r="BN129" s="6">
        <v>5.2200000000000003E-2</v>
      </c>
      <c r="BO129" s="6">
        <v>5.2200000000000003E-2</v>
      </c>
      <c r="BP129" s="6">
        <v>5.2200000000000003E-2</v>
      </c>
      <c r="BQ129" s="6">
        <v>5.2200000000000003E-2</v>
      </c>
      <c r="BR129" s="6">
        <v>5.2200000000000003E-2</v>
      </c>
      <c r="BS129" s="6">
        <v>5.2200000000000003E-2</v>
      </c>
      <c r="BT129" s="6">
        <v>5.2200000000000003E-2</v>
      </c>
      <c r="BU129" s="6">
        <v>5.2200000000000003E-2</v>
      </c>
      <c r="BV129" s="6">
        <v>5.2200000000000003E-2</v>
      </c>
      <c r="BW129" s="6">
        <v>5.2200000000000003E-2</v>
      </c>
      <c r="BX129" s="6">
        <v>5.2200000000000003E-2</v>
      </c>
      <c r="BY129" s="31">
        <v>0</v>
      </c>
      <c r="BZ129" s="31">
        <v>0</v>
      </c>
      <c r="CA129" s="31">
        <v>0</v>
      </c>
      <c r="CB129" s="31">
        <v>0</v>
      </c>
      <c r="CC129" s="31">
        <v>0</v>
      </c>
      <c r="CD129" s="31">
        <v>0</v>
      </c>
      <c r="CE129" s="31">
        <v>0</v>
      </c>
      <c r="CF129" s="31">
        <v>0</v>
      </c>
      <c r="CG129" s="31">
        <v>0</v>
      </c>
      <c r="CH129" s="31">
        <v>0</v>
      </c>
      <c r="CI129" s="31">
        <v>0</v>
      </c>
      <c r="CJ129" s="31">
        <v>0</v>
      </c>
      <c r="CK129" s="32">
        <f t="shared" si="268"/>
        <v>0</v>
      </c>
      <c r="CL129" s="32">
        <f t="shared" si="269"/>
        <v>0</v>
      </c>
      <c r="CM129" s="32">
        <f t="shared" si="270"/>
        <v>0</v>
      </c>
      <c r="CN129" s="32">
        <f t="shared" si="271"/>
        <v>0</v>
      </c>
      <c r="CO129" s="32">
        <f t="shared" si="272"/>
        <v>0</v>
      </c>
      <c r="CP129" s="32">
        <f t="shared" si="273"/>
        <v>0</v>
      </c>
      <c r="CQ129" s="32">
        <f t="shared" si="274"/>
        <v>0</v>
      </c>
      <c r="CR129" s="32">
        <f t="shared" si="275"/>
        <v>0</v>
      </c>
      <c r="CS129" s="32">
        <f t="shared" si="276"/>
        <v>0</v>
      </c>
      <c r="CT129" s="32">
        <f t="shared" si="277"/>
        <v>0</v>
      </c>
      <c r="CU129" s="32">
        <f t="shared" si="278"/>
        <v>0</v>
      </c>
      <c r="CV129" s="32">
        <f t="shared" si="279"/>
        <v>0</v>
      </c>
      <c r="CW129" s="31">
        <f t="shared" si="292"/>
        <v>0</v>
      </c>
      <c r="CX129" s="31">
        <f t="shared" si="293"/>
        <v>0</v>
      </c>
      <c r="CY129" s="31">
        <f t="shared" si="294"/>
        <v>0</v>
      </c>
      <c r="CZ129" s="31">
        <f t="shared" si="295"/>
        <v>0</v>
      </c>
      <c r="DA129" s="31">
        <f t="shared" si="296"/>
        <v>0</v>
      </c>
      <c r="DB129" s="31">
        <f t="shared" si="297"/>
        <v>0</v>
      </c>
      <c r="DC129" s="31">
        <f t="shared" si="298"/>
        <v>0</v>
      </c>
      <c r="DD129" s="31">
        <f t="shared" si="299"/>
        <v>0</v>
      </c>
      <c r="DE129" s="31">
        <f t="shared" si="300"/>
        <v>0</v>
      </c>
      <c r="DF129" s="31">
        <f t="shared" si="301"/>
        <v>0</v>
      </c>
      <c r="DG129" s="31">
        <f t="shared" si="302"/>
        <v>0</v>
      </c>
      <c r="DH129" s="31">
        <f t="shared" si="303"/>
        <v>0</v>
      </c>
      <c r="DI129" s="32">
        <f t="shared" si="304"/>
        <v>0</v>
      </c>
      <c r="DJ129" s="32">
        <f t="shared" si="305"/>
        <v>0</v>
      </c>
      <c r="DK129" s="32">
        <f t="shared" si="306"/>
        <v>0</v>
      </c>
      <c r="DL129" s="32">
        <f t="shared" si="307"/>
        <v>0</v>
      </c>
      <c r="DM129" s="32">
        <f t="shared" si="308"/>
        <v>0</v>
      </c>
      <c r="DN129" s="32">
        <f t="shared" si="309"/>
        <v>0</v>
      </c>
      <c r="DO129" s="32">
        <f t="shared" si="310"/>
        <v>0</v>
      </c>
      <c r="DP129" s="32">
        <f t="shared" si="311"/>
        <v>0</v>
      </c>
      <c r="DQ129" s="32">
        <f t="shared" si="312"/>
        <v>0</v>
      </c>
      <c r="DR129" s="32">
        <f t="shared" si="313"/>
        <v>0</v>
      </c>
      <c r="DS129" s="32">
        <f t="shared" si="314"/>
        <v>0</v>
      </c>
      <c r="DT129" s="32">
        <f t="shared" si="315"/>
        <v>0</v>
      </c>
      <c r="DU129" s="31">
        <f t="shared" ca="1" si="316"/>
        <v>0</v>
      </c>
      <c r="DV129" s="31">
        <f t="shared" ca="1" si="317"/>
        <v>0</v>
      </c>
      <c r="DW129" s="31">
        <f t="shared" ca="1" si="318"/>
        <v>0</v>
      </c>
      <c r="DX129" s="31">
        <f t="shared" ca="1" si="319"/>
        <v>0</v>
      </c>
      <c r="DY129" s="31">
        <f t="shared" ca="1" si="320"/>
        <v>0</v>
      </c>
      <c r="DZ129" s="31">
        <f t="shared" ca="1" si="321"/>
        <v>0</v>
      </c>
      <c r="EA129" s="31">
        <f t="shared" ca="1" si="322"/>
        <v>0</v>
      </c>
      <c r="EB129" s="31">
        <f t="shared" ca="1" si="323"/>
        <v>0</v>
      </c>
      <c r="EC129" s="31">
        <f t="shared" ca="1" si="324"/>
        <v>0</v>
      </c>
      <c r="ED129" s="31">
        <f t="shared" ca="1" si="325"/>
        <v>0</v>
      </c>
      <c r="EE129" s="31">
        <f t="shared" ca="1" si="326"/>
        <v>0</v>
      </c>
      <c r="EF129" s="31">
        <f t="shared" ca="1" si="327"/>
        <v>0</v>
      </c>
      <c r="EG129" s="32">
        <f t="shared" ca="1" si="328"/>
        <v>0</v>
      </c>
      <c r="EH129" s="32">
        <f t="shared" ca="1" si="329"/>
        <v>0</v>
      </c>
      <c r="EI129" s="32">
        <f t="shared" ca="1" si="330"/>
        <v>0</v>
      </c>
      <c r="EJ129" s="32">
        <f t="shared" ca="1" si="331"/>
        <v>0</v>
      </c>
      <c r="EK129" s="32">
        <f t="shared" ca="1" si="332"/>
        <v>0</v>
      </c>
      <c r="EL129" s="32">
        <f t="shared" ca="1" si="333"/>
        <v>0</v>
      </c>
      <c r="EM129" s="32">
        <f t="shared" ca="1" si="334"/>
        <v>0</v>
      </c>
      <c r="EN129" s="32">
        <f t="shared" ca="1" si="335"/>
        <v>0</v>
      </c>
      <c r="EO129" s="32">
        <f t="shared" ca="1" si="336"/>
        <v>0</v>
      </c>
      <c r="EP129" s="32">
        <f t="shared" ca="1" si="337"/>
        <v>0</v>
      </c>
      <c r="EQ129" s="32">
        <f t="shared" ca="1" si="338"/>
        <v>0</v>
      </c>
      <c r="ER129" s="32">
        <f t="shared" ca="1" si="339"/>
        <v>0</v>
      </c>
    </row>
    <row r="130" spans="1:148" x14ac:dyDescent="0.25">
      <c r="A130" t="s">
        <v>545</v>
      </c>
      <c r="B130" s="1" t="s">
        <v>302</v>
      </c>
      <c r="C130" t="s">
        <v>302</v>
      </c>
      <c r="D130" t="s">
        <v>511</v>
      </c>
      <c r="E130" s="51">
        <v>0</v>
      </c>
      <c r="F130" s="51">
        <v>0</v>
      </c>
      <c r="G130" s="51">
        <v>0</v>
      </c>
      <c r="H130" s="51">
        <v>0</v>
      </c>
      <c r="I130" s="51">
        <v>0</v>
      </c>
      <c r="J130" s="51">
        <v>0</v>
      </c>
      <c r="K130" s="51">
        <v>0</v>
      </c>
      <c r="L130" s="51">
        <v>0</v>
      </c>
      <c r="M130" s="51">
        <v>0</v>
      </c>
      <c r="N130" s="51">
        <v>0</v>
      </c>
      <c r="O130" s="51">
        <v>0</v>
      </c>
      <c r="P130" s="51">
        <v>0</v>
      </c>
      <c r="Q130" s="32">
        <v>0</v>
      </c>
      <c r="R130" s="32">
        <v>0</v>
      </c>
      <c r="S130" s="32">
        <v>0</v>
      </c>
      <c r="T130" s="32">
        <v>0</v>
      </c>
      <c r="U130" s="32">
        <v>0</v>
      </c>
      <c r="V130" s="32">
        <v>0</v>
      </c>
      <c r="W130" s="32">
        <v>0</v>
      </c>
      <c r="X130" s="32">
        <v>0</v>
      </c>
      <c r="Y130" s="32">
        <v>0</v>
      </c>
      <c r="Z130" s="32">
        <v>0</v>
      </c>
      <c r="AA130" s="32">
        <v>0</v>
      </c>
      <c r="AB130" s="32">
        <v>0</v>
      </c>
      <c r="AC130" s="2">
        <v>0.17</v>
      </c>
      <c r="AD130" s="2">
        <v>0.17</v>
      </c>
      <c r="AE130" s="2">
        <v>0.17</v>
      </c>
      <c r="AF130" s="2">
        <v>0.17</v>
      </c>
      <c r="AG130" s="2">
        <v>0.17</v>
      </c>
      <c r="AH130" s="2">
        <v>0.17</v>
      </c>
      <c r="AI130" s="2">
        <v>0.17</v>
      </c>
      <c r="AJ130" s="2">
        <v>0.17</v>
      </c>
      <c r="AK130" s="2">
        <v>0.17</v>
      </c>
      <c r="AL130" s="2">
        <v>0.17</v>
      </c>
      <c r="AM130" s="2">
        <v>0.17</v>
      </c>
      <c r="AN130" s="2">
        <v>0.17</v>
      </c>
      <c r="AO130" s="33">
        <v>0</v>
      </c>
      <c r="AP130" s="33">
        <v>0</v>
      </c>
      <c r="AQ130" s="33">
        <v>0</v>
      </c>
      <c r="AR130" s="33">
        <v>0</v>
      </c>
      <c r="AS130" s="33">
        <v>0</v>
      </c>
      <c r="AT130" s="33">
        <v>0</v>
      </c>
      <c r="AU130" s="33">
        <v>0</v>
      </c>
      <c r="AV130" s="33">
        <v>0</v>
      </c>
      <c r="AW130" s="33">
        <v>0</v>
      </c>
      <c r="AX130" s="33">
        <v>0</v>
      </c>
      <c r="AY130" s="33">
        <v>0</v>
      </c>
      <c r="AZ130" s="33">
        <v>0</v>
      </c>
      <c r="BA130" s="31">
        <f t="shared" si="280"/>
        <v>0</v>
      </c>
      <c r="BB130" s="31">
        <f t="shared" si="281"/>
        <v>0</v>
      </c>
      <c r="BC130" s="31">
        <f t="shared" si="282"/>
        <v>0</v>
      </c>
      <c r="BD130" s="31">
        <f t="shared" si="283"/>
        <v>0</v>
      </c>
      <c r="BE130" s="31">
        <f t="shared" si="284"/>
        <v>0</v>
      </c>
      <c r="BF130" s="31">
        <f t="shared" si="285"/>
        <v>0</v>
      </c>
      <c r="BG130" s="31">
        <f t="shared" si="286"/>
        <v>0</v>
      </c>
      <c r="BH130" s="31">
        <f t="shared" si="287"/>
        <v>0</v>
      </c>
      <c r="BI130" s="31">
        <f t="shared" si="288"/>
        <v>0</v>
      </c>
      <c r="BJ130" s="31">
        <f t="shared" si="289"/>
        <v>0</v>
      </c>
      <c r="BK130" s="31">
        <f t="shared" si="290"/>
        <v>0</v>
      </c>
      <c r="BL130" s="31">
        <f t="shared" si="291"/>
        <v>0</v>
      </c>
      <c r="BM130" s="6">
        <v>5.2200000000000003E-2</v>
      </c>
      <c r="BN130" s="6">
        <v>5.2200000000000003E-2</v>
      </c>
      <c r="BO130" s="6">
        <v>5.2200000000000003E-2</v>
      </c>
      <c r="BP130" s="6">
        <v>5.2200000000000003E-2</v>
      </c>
      <c r="BQ130" s="6">
        <v>5.2200000000000003E-2</v>
      </c>
      <c r="BR130" s="6">
        <v>5.2200000000000003E-2</v>
      </c>
      <c r="BS130" s="6">
        <v>5.2200000000000003E-2</v>
      </c>
      <c r="BT130" s="6">
        <v>5.2200000000000003E-2</v>
      </c>
      <c r="BU130" s="6">
        <v>5.2200000000000003E-2</v>
      </c>
      <c r="BV130" s="6">
        <v>5.2200000000000003E-2</v>
      </c>
      <c r="BW130" s="6">
        <v>5.2200000000000003E-2</v>
      </c>
      <c r="BX130" s="6">
        <v>5.2200000000000003E-2</v>
      </c>
      <c r="BY130" s="31">
        <v>0</v>
      </c>
      <c r="BZ130" s="31">
        <v>0</v>
      </c>
      <c r="CA130" s="31">
        <v>0</v>
      </c>
      <c r="CB130" s="31">
        <v>0</v>
      </c>
      <c r="CC130" s="31">
        <v>0</v>
      </c>
      <c r="CD130" s="31">
        <v>0</v>
      </c>
      <c r="CE130" s="31">
        <v>0</v>
      </c>
      <c r="CF130" s="31">
        <v>0</v>
      </c>
      <c r="CG130" s="31">
        <v>0</v>
      </c>
      <c r="CH130" s="31">
        <v>0</v>
      </c>
      <c r="CI130" s="31">
        <v>0</v>
      </c>
      <c r="CJ130" s="31">
        <v>0</v>
      </c>
      <c r="CK130" s="32">
        <f t="shared" si="268"/>
        <v>0</v>
      </c>
      <c r="CL130" s="32">
        <f t="shared" si="269"/>
        <v>0</v>
      </c>
      <c r="CM130" s="32">
        <f t="shared" si="270"/>
        <v>0</v>
      </c>
      <c r="CN130" s="32">
        <f t="shared" si="271"/>
        <v>0</v>
      </c>
      <c r="CO130" s="32">
        <f t="shared" si="272"/>
        <v>0</v>
      </c>
      <c r="CP130" s="32">
        <f t="shared" si="273"/>
        <v>0</v>
      </c>
      <c r="CQ130" s="32">
        <f t="shared" si="274"/>
        <v>0</v>
      </c>
      <c r="CR130" s="32">
        <f t="shared" si="275"/>
        <v>0</v>
      </c>
      <c r="CS130" s="32">
        <f t="shared" si="276"/>
        <v>0</v>
      </c>
      <c r="CT130" s="32">
        <f t="shared" si="277"/>
        <v>0</v>
      </c>
      <c r="CU130" s="32">
        <f t="shared" si="278"/>
        <v>0</v>
      </c>
      <c r="CV130" s="32">
        <f t="shared" si="279"/>
        <v>0</v>
      </c>
      <c r="CW130" s="31">
        <f t="shared" si="292"/>
        <v>0</v>
      </c>
      <c r="CX130" s="31">
        <f t="shared" si="293"/>
        <v>0</v>
      </c>
      <c r="CY130" s="31">
        <f t="shared" si="294"/>
        <v>0</v>
      </c>
      <c r="CZ130" s="31">
        <f t="shared" si="295"/>
        <v>0</v>
      </c>
      <c r="DA130" s="31">
        <f t="shared" si="296"/>
        <v>0</v>
      </c>
      <c r="DB130" s="31">
        <f t="shared" si="297"/>
        <v>0</v>
      </c>
      <c r="DC130" s="31">
        <f t="shared" si="298"/>
        <v>0</v>
      </c>
      <c r="DD130" s="31">
        <f t="shared" si="299"/>
        <v>0</v>
      </c>
      <c r="DE130" s="31">
        <f t="shared" si="300"/>
        <v>0</v>
      </c>
      <c r="DF130" s="31">
        <f t="shared" si="301"/>
        <v>0</v>
      </c>
      <c r="DG130" s="31">
        <f t="shared" si="302"/>
        <v>0</v>
      </c>
      <c r="DH130" s="31">
        <f t="shared" si="303"/>
        <v>0</v>
      </c>
      <c r="DI130" s="32">
        <f t="shared" si="304"/>
        <v>0</v>
      </c>
      <c r="DJ130" s="32">
        <f t="shared" si="305"/>
        <v>0</v>
      </c>
      <c r="DK130" s="32">
        <f t="shared" si="306"/>
        <v>0</v>
      </c>
      <c r="DL130" s="32">
        <f t="shared" si="307"/>
        <v>0</v>
      </c>
      <c r="DM130" s="32">
        <f t="shared" si="308"/>
        <v>0</v>
      </c>
      <c r="DN130" s="32">
        <f t="shared" si="309"/>
        <v>0</v>
      </c>
      <c r="DO130" s="32">
        <f t="shared" si="310"/>
        <v>0</v>
      </c>
      <c r="DP130" s="32">
        <f t="shared" si="311"/>
        <v>0</v>
      </c>
      <c r="DQ130" s="32">
        <f t="shared" si="312"/>
        <v>0</v>
      </c>
      <c r="DR130" s="32">
        <f t="shared" si="313"/>
        <v>0</v>
      </c>
      <c r="DS130" s="32">
        <f t="shared" si="314"/>
        <v>0</v>
      </c>
      <c r="DT130" s="32">
        <f t="shared" si="315"/>
        <v>0</v>
      </c>
      <c r="DU130" s="31">
        <f t="shared" ca="1" si="316"/>
        <v>0</v>
      </c>
      <c r="DV130" s="31">
        <f t="shared" ca="1" si="317"/>
        <v>0</v>
      </c>
      <c r="DW130" s="31">
        <f t="shared" ca="1" si="318"/>
        <v>0</v>
      </c>
      <c r="DX130" s="31">
        <f t="shared" ca="1" si="319"/>
        <v>0</v>
      </c>
      <c r="DY130" s="31">
        <f t="shared" ca="1" si="320"/>
        <v>0</v>
      </c>
      <c r="DZ130" s="31">
        <f t="shared" ca="1" si="321"/>
        <v>0</v>
      </c>
      <c r="EA130" s="31">
        <f t="shared" ca="1" si="322"/>
        <v>0</v>
      </c>
      <c r="EB130" s="31">
        <f t="shared" ca="1" si="323"/>
        <v>0</v>
      </c>
      <c r="EC130" s="31">
        <f t="shared" ca="1" si="324"/>
        <v>0</v>
      </c>
      <c r="ED130" s="31">
        <f t="shared" ca="1" si="325"/>
        <v>0</v>
      </c>
      <c r="EE130" s="31">
        <f t="shared" ca="1" si="326"/>
        <v>0</v>
      </c>
      <c r="EF130" s="31">
        <f t="shared" ca="1" si="327"/>
        <v>0</v>
      </c>
      <c r="EG130" s="32">
        <f t="shared" ca="1" si="328"/>
        <v>0</v>
      </c>
      <c r="EH130" s="32">
        <f t="shared" ca="1" si="329"/>
        <v>0</v>
      </c>
      <c r="EI130" s="32">
        <f t="shared" ca="1" si="330"/>
        <v>0</v>
      </c>
      <c r="EJ130" s="32">
        <f t="shared" ca="1" si="331"/>
        <v>0</v>
      </c>
      <c r="EK130" s="32">
        <f t="shared" ca="1" si="332"/>
        <v>0</v>
      </c>
      <c r="EL130" s="32">
        <f t="shared" ca="1" si="333"/>
        <v>0</v>
      </c>
      <c r="EM130" s="32">
        <f t="shared" ca="1" si="334"/>
        <v>0</v>
      </c>
      <c r="EN130" s="32">
        <f t="shared" ca="1" si="335"/>
        <v>0</v>
      </c>
      <c r="EO130" s="32">
        <f t="shared" ca="1" si="336"/>
        <v>0</v>
      </c>
      <c r="EP130" s="32">
        <f t="shared" ca="1" si="337"/>
        <v>0</v>
      </c>
      <c r="EQ130" s="32">
        <f t="shared" ca="1" si="338"/>
        <v>0</v>
      </c>
      <c r="ER130" s="32">
        <f t="shared" ca="1" si="339"/>
        <v>0</v>
      </c>
    </row>
    <row r="131" spans="1:148" x14ac:dyDescent="0.25">
      <c r="A131" t="s">
        <v>438</v>
      </c>
      <c r="B131" s="1" t="s">
        <v>65</v>
      </c>
      <c r="C131" t="s">
        <v>65</v>
      </c>
      <c r="D131" t="s">
        <v>283</v>
      </c>
      <c r="E131" s="51">
        <v>19536.287853400001</v>
      </c>
      <c r="F131" s="51">
        <v>11320.075439</v>
      </c>
      <c r="G131" s="51">
        <v>26076.624493700001</v>
      </c>
      <c r="H131" s="51">
        <v>26428.1351215</v>
      </c>
      <c r="I131" s="51">
        <v>15780.2108988</v>
      </c>
      <c r="J131" s="51">
        <v>14964.6087173</v>
      </c>
      <c r="K131" s="51">
        <v>11816.137416699999</v>
      </c>
      <c r="L131" s="51">
        <v>11062.388598199999</v>
      </c>
      <c r="M131" s="51">
        <v>13637.4884551</v>
      </c>
      <c r="N131" s="51">
        <v>18176.373909599999</v>
      </c>
      <c r="O131" s="51">
        <v>18062.931992500002</v>
      </c>
      <c r="P131" s="51">
        <v>23519.3410773</v>
      </c>
      <c r="Q131" s="32">
        <v>767406.11</v>
      </c>
      <c r="R131" s="32">
        <v>461214.45</v>
      </c>
      <c r="S131" s="32">
        <v>761906.24</v>
      </c>
      <c r="T131" s="32">
        <v>1243109.68</v>
      </c>
      <c r="U131" s="32">
        <v>989575.81</v>
      </c>
      <c r="V131" s="32">
        <v>571568.79</v>
      </c>
      <c r="W131" s="32">
        <v>360019.34</v>
      </c>
      <c r="X131" s="32">
        <v>382911.19</v>
      </c>
      <c r="Y131" s="32">
        <v>344809.34</v>
      </c>
      <c r="Z131" s="32">
        <v>510279.07</v>
      </c>
      <c r="AA131" s="32">
        <v>598855.23</v>
      </c>
      <c r="AB131" s="32">
        <v>1217878.95</v>
      </c>
      <c r="AC131" s="2">
        <v>-0.1</v>
      </c>
      <c r="AD131" s="2">
        <v>-0.1</v>
      </c>
      <c r="AE131" s="2">
        <v>-0.1</v>
      </c>
      <c r="AF131" s="2">
        <v>-0.1</v>
      </c>
      <c r="AG131" s="2">
        <v>-0.1</v>
      </c>
      <c r="AH131" s="2">
        <v>-0.1</v>
      </c>
      <c r="AI131" s="2">
        <v>-0.1</v>
      </c>
      <c r="AJ131" s="2">
        <v>-0.1</v>
      </c>
      <c r="AK131" s="2">
        <v>-0.1</v>
      </c>
      <c r="AL131" s="2">
        <v>-0.1</v>
      </c>
      <c r="AM131" s="2">
        <v>-0.1</v>
      </c>
      <c r="AN131" s="2">
        <v>-0.1</v>
      </c>
      <c r="AO131" s="33">
        <v>-767.41</v>
      </c>
      <c r="AP131" s="33">
        <v>-461.21</v>
      </c>
      <c r="AQ131" s="33">
        <v>-761.91</v>
      </c>
      <c r="AR131" s="33">
        <v>-1243.1099999999999</v>
      </c>
      <c r="AS131" s="33">
        <v>-989.58</v>
      </c>
      <c r="AT131" s="33">
        <v>-571.57000000000005</v>
      </c>
      <c r="AU131" s="33">
        <v>-360.02</v>
      </c>
      <c r="AV131" s="33">
        <v>-382.91</v>
      </c>
      <c r="AW131" s="33">
        <v>-344.81</v>
      </c>
      <c r="AX131" s="33">
        <v>-510.28</v>
      </c>
      <c r="AY131" s="33">
        <v>-598.86</v>
      </c>
      <c r="AZ131" s="33">
        <v>-1217.8800000000001</v>
      </c>
      <c r="BA131" s="31">
        <f t="shared" si="280"/>
        <v>-1151.1099999999999</v>
      </c>
      <c r="BB131" s="31">
        <f t="shared" si="281"/>
        <v>-691.82</v>
      </c>
      <c r="BC131" s="31">
        <f t="shared" si="282"/>
        <v>-1142.8599999999999</v>
      </c>
      <c r="BD131" s="31">
        <f t="shared" si="283"/>
        <v>-994.49</v>
      </c>
      <c r="BE131" s="31">
        <f t="shared" si="284"/>
        <v>-791.66</v>
      </c>
      <c r="BF131" s="31">
        <f t="shared" si="285"/>
        <v>-457.26</v>
      </c>
      <c r="BG131" s="31">
        <f t="shared" si="286"/>
        <v>1368.07</v>
      </c>
      <c r="BH131" s="31">
        <f t="shared" si="287"/>
        <v>1455.06</v>
      </c>
      <c r="BI131" s="31">
        <f t="shared" si="288"/>
        <v>1310.28</v>
      </c>
      <c r="BJ131" s="31">
        <f t="shared" si="289"/>
        <v>2449.34</v>
      </c>
      <c r="BK131" s="31">
        <f t="shared" si="290"/>
        <v>2874.51</v>
      </c>
      <c r="BL131" s="31">
        <f t="shared" si="291"/>
        <v>5845.82</v>
      </c>
      <c r="BM131" s="6">
        <v>-5.2900000000000003E-2</v>
      </c>
      <c r="BN131" s="6">
        <v>-5.2900000000000003E-2</v>
      </c>
      <c r="BO131" s="6">
        <v>-5.2900000000000003E-2</v>
      </c>
      <c r="BP131" s="6">
        <v>-5.2900000000000003E-2</v>
      </c>
      <c r="BQ131" s="6">
        <v>-5.2900000000000003E-2</v>
      </c>
      <c r="BR131" s="6">
        <v>-5.2900000000000003E-2</v>
      </c>
      <c r="BS131" s="6">
        <v>-5.2900000000000003E-2</v>
      </c>
      <c r="BT131" s="6">
        <v>-5.2900000000000003E-2</v>
      </c>
      <c r="BU131" s="6">
        <v>-5.2900000000000003E-2</v>
      </c>
      <c r="BV131" s="6">
        <v>-5.2900000000000003E-2</v>
      </c>
      <c r="BW131" s="6">
        <v>-5.2900000000000003E-2</v>
      </c>
      <c r="BX131" s="6">
        <v>-5.2900000000000003E-2</v>
      </c>
      <c r="BY131" s="31">
        <v>-40595.78</v>
      </c>
      <c r="BZ131" s="31">
        <v>-24398.240000000002</v>
      </c>
      <c r="CA131" s="31">
        <v>-40304.839999999997</v>
      </c>
      <c r="CB131" s="31">
        <v>-65760.5</v>
      </c>
      <c r="CC131" s="31">
        <v>-52348.56</v>
      </c>
      <c r="CD131" s="31">
        <v>-30235.99</v>
      </c>
      <c r="CE131" s="31">
        <v>-19045.02</v>
      </c>
      <c r="CF131" s="31">
        <v>-20256</v>
      </c>
      <c r="CG131" s="31">
        <v>-18240.41</v>
      </c>
      <c r="CH131" s="31">
        <v>-26993.759999999998</v>
      </c>
      <c r="CI131" s="31">
        <v>-31679.439999999999</v>
      </c>
      <c r="CJ131" s="31">
        <v>-64425.8</v>
      </c>
      <c r="CK131" s="32">
        <f t="shared" si="268"/>
        <v>1534.81</v>
      </c>
      <c r="CL131" s="32">
        <f t="shared" si="269"/>
        <v>922.43</v>
      </c>
      <c r="CM131" s="32">
        <f t="shared" si="270"/>
        <v>1523.81</v>
      </c>
      <c r="CN131" s="32">
        <f t="shared" si="271"/>
        <v>2486.2199999999998</v>
      </c>
      <c r="CO131" s="32">
        <f t="shared" si="272"/>
        <v>1979.15</v>
      </c>
      <c r="CP131" s="32">
        <f t="shared" si="273"/>
        <v>1143.1400000000001</v>
      </c>
      <c r="CQ131" s="32">
        <f t="shared" si="274"/>
        <v>720.04</v>
      </c>
      <c r="CR131" s="32">
        <f t="shared" si="275"/>
        <v>765.82</v>
      </c>
      <c r="CS131" s="32">
        <f t="shared" si="276"/>
        <v>689.62</v>
      </c>
      <c r="CT131" s="32">
        <f t="shared" si="277"/>
        <v>1020.56</v>
      </c>
      <c r="CU131" s="32">
        <f t="shared" si="278"/>
        <v>1197.71</v>
      </c>
      <c r="CV131" s="32">
        <f t="shared" si="279"/>
        <v>2435.7600000000002</v>
      </c>
      <c r="CW131" s="31">
        <f t="shared" si="292"/>
        <v>-37142.449999999997</v>
      </c>
      <c r="CX131" s="31">
        <f t="shared" si="293"/>
        <v>-22322.780000000002</v>
      </c>
      <c r="CY131" s="31">
        <f t="shared" si="294"/>
        <v>-36876.259999999995</v>
      </c>
      <c r="CZ131" s="31">
        <f t="shared" si="295"/>
        <v>-61036.68</v>
      </c>
      <c r="DA131" s="31">
        <f t="shared" si="296"/>
        <v>-48588.169999999991</v>
      </c>
      <c r="DB131" s="31">
        <f t="shared" si="297"/>
        <v>-28064.020000000004</v>
      </c>
      <c r="DC131" s="31">
        <f t="shared" si="298"/>
        <v>-19333.03</v>
      </c>
      <c r="DD131" s="31">
        <f t="shared" si="299"/>
        <v>-20562.330000000002</v>
      </c>
      <c r="DE131" s="31">
        <f t="shared" si="300"/>
        <v>-18516.259999999998</v>
      </c>
      <c r="DF131" s="31">
        <f t="shared" si="301"/>
        <v>-27912.26</v>
      </c>
      <c r="DG131" s="31">
        <f t="shared" si="302"/>
        <v>-32757.379999999997</v>
      </c>
      <c r="DH131" s="31">
        <f t="shared" si="303"/>
        <v>-66617.98000000001</v>
      </c>
      <c r="DI131" s="32">
        <f t="shared" si="304"/>
        <v>-1857.12</v>
      </c>
      <c r="DJ131" s="32">
        <f t="shared" si="305"/>
        <v>-1116.1400000000001</v>
      </c>
      <c r="DK131" s="32">
        <f t="shared" si="306"/>
        <v>-1843.81</v>
      </c>
      <c r="DL131" s="32">
        <f t="shared" si="307"/>
        <v>-3051.83</v>
      </c>
      <c r="DM131" s="32">
        <f t="shared" si="308"/>
        <v>-2429.41</v>
      </c>
      <c r="DN131" s="32">
        <f t="shared" si="309"/>
        <v>-1403.2</v>
      </c>
      <c r="DO131" s="32">
        <f t="shared" si="310"/>
        <v>-966.65</v>
      </c>
      <c r="DP131" s="32">
        <f t="shared" si="311"/>
        <v>-1028.1199999999999</v>
      </c>
      <c r="DQ131" s="32">
        <f t="shared" si="312"/>
        <v>-925.81</v>
      </c>
      <c r="DR131" s="32">
        <f t="shared" si="313"/>
        <v>-1395.61</v>
      </c>
      <c r="DS131" s="32">
        <f t="shared" si="314"/>
        <v>-1637.87</v>
      </c>
      <c r="DT131" s="32">
        <f t="shared" si="315"/>
        <v>-3330.9</v>
      </c>
      <c r="DU131" s="31">
        <f t="shared" ca="1" si="316"/>
        <v>-10989.29</v>
      </c>
      <c r="DV131" s="31">
        <f t="shared" ca="1" si="317"/>
        <v>-6566.7</v>
      </c>
      <c r="DW131" s="31">
        <f t="shared" ca="1" si="318"/>
        <v>-10791.32</v>
      </c>
      <c r="DX131" s="31">
        <f t="shared" ca="1" si="319"/>
        <v>-17757.849999999999</v>
      </c>
      <c r="DY131" s="31">
        <f t="shared" ca="1" si="320"/>
        <v>-14056.24</v>
      </c>
      <c r="DZ131" s="31">
        <f t="shared" ca="1" si="321"/>
        <v>-8071.07</v>
      </c>
      <c r="EA131" s="31">
        <f t="shared" ca="1" si="322"/>
        <v>-5524.33</v>
      </c>
      <c r="EB131" s="31">
        <f t="shared" ca="1" si="323"/>
        <v>-5831.93</v>
      </c>
      <c r="EC131" s="31">
        <f t="shared" ca="1" si="324"/>
        <v>-5212.3100000000004</v>
      </c>
      <c r="ED131" s="31">
        <f t="shared" ca="1" si="325"/>
        <v>-7794.18</v>
      </c>
      <c r="EE131" s="31">
        <f t="shared" ca="1" si="326"/>
        <v>-9070.6200000000008</v>
      </c>
      <c r="EF131" s="31">
        <f t="shared" ca="1" si="327"/>
        <v>-18296.150000000001</v>
      </c>
      <c r="EG131" s="32">
        <f t="shared" ca="1" si="328"/>
        <v>-49988.86</v>
      </c>
      <c r="EH131" s="32">
        <f t="shared" ca="1" si="329"/>
        <v>-30005.620000000003</v>
      </c>
      <c r="EI131" s="32">
        <f t="shared" ca="1" si="330"/>
        <v>-49511.389999999992</v>
      </c>
      <c r="EJ131" s="32">
        <f t="shared" ca="1" si="331"/>
        <v>-81846.36</v>
      </c>
      <c r="EK131" s="32">
        <f t="shared" ca="1" si="332"/>
        <v>-65073.819999999985</v>
      </c>
      <c r="EL131" s="32">
        <f t="shared" ca="1" si="333"/>
        <v>-37538.290000000008</v>
      </c>
      <c r="EM131" s="32">
        <f t="shared" ca="1" si="334"/>
        <v>-25824.010000000002</v>
      </c>
      <c r="EN131" s="32">
        <f t="shared" ca="1" si="335"/>
        <v>-27422.38</v>
      </c>
      <c r="EO131" s="32">
        <f t="shared" ca="1" si="336"/>
        <v>-24654.38</v>
      </c>
      <c r="EP131" s="32">
        <f t="shared" ca="1" si="337"/>
        <v>-37102.050000000003</v>
      </c>
      <c r="EQ131" s="32">
        <f t="shared" ca="1" si="338"/>
        <v>-43465.87</v>
      </c>
      <c r="ER131" s="32">
        <f t="shared" ca="1" si="339"/>
        <v>-88245.03</v>
      </c>
    </row>
    <row r="132" spans="1:148" x14ac:dyDescent="0.25">
      <c r="A132" t="s">
        <v>515</v>
      </c>
      <c r="B132" s="1" t="s">
        <v>118</v>
      </c>
      <c r="C132" t="s">
        <v>118</v>
      </c>
      <c r="D132" t="s">
        <v>284</v>
      </c>
      <c r="E132" s="51">
        <v>0</v>
      </c>
      <c r="F132" s="51">
        <v>0</v>
      </c>
      <c r="G132" s="51">
        <v>0</v>
      </c>
      <c r="H132" s="51">
        <v>0</v>
      </c>
      <c r="I132" s="51">
        <v>2181.5790000000002</v>
      </c>
      <c r="J132" s="51">
        <v>1679.7092</v>
      </c>
      <c r="K132" s="51">
        <v>5092.9269999999997</v>
      </c>
      <c r="L132" s="51">
        <v>6698.5079999999998</v>
      </c>
      <c r="M132" s="51">
        <v>5277.098</v>
      </c>
      <c r="N132" s="51">
        <v>1331.3893</v>
      </c>
      <c r="O132" s="51">
        <v>0</v>
      </c>
      <c r="P132" s="51">
        <v>0</v>
      </c>
      <c r="Q132" s="32">
        <v>0</v>
      </c>
      <c r="R132" s="32">
        <v>0</v>
      </c>
      <c r="S132" s="32">
        <v>0</v>
      </c>
      <c r="T132" s="32">
        <v>0</v>
      </c>
      <c r="U132" s="32">
        <v>316183.03999999998</v>
      </c>
      <c r="V132" s="32">
        <v>69047.08</v>
      </c>
      <c r="W132" s="32">
        <v>221895.74</v>
      </c>
      <c r="X132" s="32">
        <v>256549.27</v>
      </c>
      <c r="Y132" s="32">
        <v>149986.9</v>
      </c>
      <c r="Z132" s="32">
        <v>42440.36</v>
      </c>
      <c r="AA132" s="32">
        <v>0</v>
      </c>
      <c r="AB132" s="32">
        <v>0</v>
      </c>
      <c r="AC132" s="2">
        <v>1.68</v>
      </c>
      <c r="AD132" s="2">
        <v>1.68</v>
      </c>
      <c r="AE132" s="2">
        <v>1.68</v>
      </c>
      <c r="AF132" s="2">
        <v>1.68</v>
      </c>
      <c r="AG132" s="2">
        <v>1.68</v>
      </c>
      <c r="AH132" s="2">
        <v>1.68</v>
      </c>
      <c r="AI132" s="2">
        <v>1.68</v>
      </c>
      <c r="AJ132" s="2">
        <v>1.68</v>
      </c>
      <c r="AK132" s="2">
        <v>1.68</v>
      </c>
      <c r="AL132" s="2">
        <v>1.68</v>
      </c>
      <c r="AM132" s="2">
        <v>1.68</v>
      </c>
      <c r="AN132" s="2">
        <v>1.68</v>
      </c>
      <c r="AO132" s="33">
        <v>0</v>
      </c>
      <c r="AP132" s="33">
        <v>0</v>
      </c>
      <c r="AQ132" s="33">
        <v>0</v>
      </c>
      <c r="AR132" s="33">
        <v>0</v>
      </c>
      <c r="AS132" s="33">
        <v>5311.88</v>
      </c>
      <c r="AT132" s="33">
        <v>1159.99</v>
      </c>
      <c r="AU132" s="33">
        <v>3727.85</v>
      </c>
      <c r="AV132" s="33">
        <v>4310.03</v>
      </c>
      <c r="AW132" s="33">
        <v>2519.7800000000002</v>
      </c>
      <c r="AX132" s="33">
        <v>713</v>
      </c>
      <c r="AY132" s="33">
        <v>0</v>
      </c>
      <c r="AZ132" s="33">
        <v>0</v>
      </c>
      <c r="BA132" s="31">
        <f t="shared" si="280"/>
        <v>0</v>
      </c>
      <c r="BB132" s="31">
        <f t="shared" si="281"/>
        <v>0</v>
      </c>
      <c r="BC132" s="31">
        <f t="shared" si="282"/>
        <v>0</v>
      </c>
      <c r="BD132" s="31">
        <f t="shared" si="283"/>
        <v>0</v>
      </c>
      <c r="BE132" s="31">
        <f t="shared" si="284"/>
        <v>-252.95</v>
      </c>
      <c r="BF132" s="31">
        <f t="shared" si="285"/>
        <v>-55.24</v>
      </c>
      <c r="BG132" s="31">
        <f t="shared" si="286"/>
        <v>843.2</v>
      </c>
      <c r="BH132" s="31">
        <f t="shared" si="287"/>
        <v>974.89</v>
      </c>
      <c r="BI132" s="31">
        <f t="shared" si="288"/>
        <v>569.95000000000005</v>
      </c>
      <c r="BJ132" s="31">
        <f t="shared" si="289"/>
        <v>203.71</v>
      </c>
      <c r="BK132" s="31">
        <f t="shared" si="290"/>
        <v>0</v>
      </c>
      <c r="BL132" s="31">
        <f t="shared" si="291"/>
        <v>0</v>
      </c>
      <c r="BM132" s="6">
        <v>-2.2800000000000001E-2</v>
      </c>
      <c r="BN132" s="6">
        <v>-2.2800000000000001E-2</v>
      </c>
      <c r="BO132" s="6">
        <v>-2.2800000000000001E-2</v>
      </c>
      <c r="BP132" s="6">
        <v>-2.2800000000000001E-2</v>
      </c>
      <c r="BQ132" s="6">
        <v>-2.2800000000000001E-2</v>
      </c>
      <c r="BR132" s="6">
        <v>-2.2800000000000001E-2</v>
      </c>
      <c r="BS132" s="6">
        <v>-2.2800000000000001E-2</v>
      </c>
      <c r="BT132" s="6">
        <v>-2.2800000000000001E-2</v>
      </c>
      <c r="BU132" s="6">
        <v>-2.2800000000000001E-2</v>
      </c>
      <c r="BV132" s="6">
        <v>-2.2800000000000001E-2</v>
      </c>
      <c r="BW132" s="6">
        <v>-2.2800000000000001E-2</v>
      </c>
      <c r="BX132" s="6">
        <v>-2.2800000000000001E-2</v>
      </c>
      <c r="BY132" s="31">
        <v>0</v>
      </c>
      <c r="BZ132" s="31">
        <v>0</v>
      </c>
      <c r="CA132" s="31">
        <v>0</v>
      </c>
      <c r="CB132" s="31">
        <v>0</v>
      </c>
      <c r="CC132" s="31">
        <v>-7208.97</v>
      </c>
      <c r="CD132" s="31">
        <v>-1574.27</v>
      </c>
      <c r="CE132" s="31">
        <v>-5059.22</v>
      </c>
      <c r="CF132" s="31">
        <v>-5849.32</v>
      </c>
      <c r="CG132" s="31">
        <v>-3419.7</v>
      </c>
      <c r="CH132" s="31">
        <v>-967.64</v>
      </c>
      <c r="CI132" s="31">
        <v>0</v>
      </c>
      <c r="CJ132" s="31">
        <v>0</v>
      </c>
      <c r="CK132" s="32">
        <f t="shared" si="268"/>
        <v>0</v>
      </c>
      <c r="CL132" s="32">
        <f t="shared" si="269"/>
        <v>0</v>
      </c>
      <c r="CM132" s="32">
        <f t="shared" si="270"/>
        <v>0</v>
      </c>
      <c r="CN132" s="32">
        <f t="shared" si="271"/>
        <v>0</v>
      </c>
      <c r="CO132" s="32">
        <f t="shared" si="272"/>
        <v>632.37</v>
      </c>
      <c r="CP132" s="32">
        <f t="shared" si="273"/>
        <v>138.09</v>
      </c>
      <c r="CQ132" s="32">
        <f t="shared" si="274"/>
        <v>443.79</v>
      </c>
      <c r="CR132" s="32">
        <f t="shared" si="275"/>
        <v>513.1</v>
      </c>
      <c r="CS132" s="32">
        <f t="shared" si="276"/>
        <v>299.97000000000003</v>
      </c>
      <c r="CT132" s="32">
        <f t="shared" si="277"/>
        <v>84.88</v>
      </c>
      <c r="CU132" s="32">
        <f t="shared" si="278"/>
        <v>0</v>
      </c>
      <c r="CV132" s="32">
        <f t="shared" si="279"/>
        <v>0</v>
      </c>
      <c r="CW132" s="31">
        <f t="shared" si="292"/>
        <v>0</v>
      </c>
      <c r="CX132" s="31">
        <f t="shared" si="293"/>
        <v>0</v>
      </c>
      <c r="CY132" s="31">
        <f t="shared" si="294"/>
        <v>0</v>
      </c>
      <c r="CZ132" s="31">
        <f t="shared" si="295"/>
        <v>0</v>
      </c>
      <c r="DA132" s="31">
        <f t="shared" si="296"/>
        <v>-11635.529999999999</v>
      </c>
      <c r="DB132" s="31">
        <f t="shared" si="297"/>
        <v>-2540.9300000000003</v>
      </c>
      <c r="DC132" s="31">
        <f t="shared" si="298"/>
        <v>-9186.4800000000014</v>
      </c>
      <c r="DD132" s="31">
        <f t="shared" si="299"/>
        <v>-10621.14</v>
      </c>
      <c r="DE132" s="31">
        <f t="shared" si="300"/>
        <v>-6209.46</v>
      </c>
      <c r="DF132" s="31">
        <f t="shared" si="301"/>
        <v>-1799.47</v>
      </c>
      <c r="DG132" s="31">
        <f t="shared" si="302"/>
        <v>0</v>
      </c>
      <c r="DH132" s="31">
        <f t="shared" si="303"/>
        <v>0</v>
      </c>
      <c r="DI132" s="32">
        <f t="shared" si="304"/>
        <v>0</v>
      </c>
      <c r="DJ132" s="32">
        <f t="shared" si="305"/>
        <v>0</v>
      </c>
      <c r="DK132" s="32">
        <f t="shared" si="306"/>
        <v>0</v>
      </c>
      <c r="DL132" s="32">
        <f t="shared" si="307"/>
        <v>0</v>
      </c>
      <c r="DM132" s="32">
        <f t="shared" si="308"/>
        <v>-581.78</v>
      </c>
      <c r="DN132" s="32">
        <f t="shared" si="309"/>
        <v>-127.05</v>
      </c>
      <c r="DO132" s="32">
        <f t="shared" si="310"/>
        <v>-459.32</v>
      </c>
      <c r="DP132" s="32">
        <f t="shared" si="311"/>
        <v>-531.05999999999995</v>
      </c>
      <c r="DQ132" s="32">
        <f t="shared" si="312"/>
        <v>-310.47000000000003</v>
      </c>
      <c r="DR132" s="32">
        <f t="shared" si="313"/>
        <v>-89.97</v>
      </c>
      <c r="DS132" s="32">
        <f t="shared" si="314"/>
        <v>0</v>
      </c>
      <c r="DT132" s="32">
        <f t="shared" si="315"/>
        <v>0</v>
      </c>
      <c r="DU132" s="31">
        <f t="shared" ca="1" si="316"/>
        <v>0</v>
      </c>
      <c r="DV132" s="31">
        <f t="shared" ca="1" si="317"/>
        <v>0</v>
      </c>
      <c r="DW132" s="31">
        <f t="shared" ca="1" si="318"/>
        <v>0</v>
      </c>
      <c r="DX132" s="31">
        <f t="shared" ca="1" si="319"/>
        <v>0</v>
      </c>
      <c r="DY132" s="31">
        <f t="shared" ca="1" si="320"/>
        <v>-3366.08</v>
      </c>
      <c r="DZ132" s="31">
        <f t="shared" ca="1" si="321"/>
        <v>-730.76</v>
      </c>
      <c r="EA132" s="31">
        <f t="shared" ca="1" si="322"/>
        <v>-2625</v>
      </c>
      <c r="EB132" s="31">
        <f t="shared" ca="1" si="323"/>
        <v>-3012.39</v>
      </c>
      <c r="EC132" s="31">
        <f t="shared" ca="1" si="324"/>
        <v>-1747.96</v>
      </c>
      <c r="ED132" s="31">
        <f t="shared" ca="1" si="325"/>
        <v>-502.48</v>
      </c>
      <c r="EE132" s="31">
        <f t="shared" ca="1" si="326"/>
        <v>0</v>
      </c>
      <c r="EF132" s="31">
        <f t="shared" ca="1" si="327"/>
        <v>0</v>
      </c>
      <c r="EG132" s="32">
        <f t="shared" ca="1" si="328"/>
        <v>0</v>
      </c>
      <c r="EH132" s="32">
        <f t="shared" ca="1" si="329"/>
        <v>0</v>
      </c>
      <c r="EI132" s="32">
        <f t="shared" ca="1" si="330"/>
        <v>0</v>
      </c>
      <c r="EJ132" s="32">
        <f t="shared" ca="1" si="331"/>
        <v>0</v>
      </c>
      <c r="EK132" s="32">
        <f t="shared" ca="1" si="332"/>
        <v>-15583.39</v>
      </c>
      <c r="EL132" s="32">
        <f t="shared" ca="1" si="333"/>
        <v>-3398.7400000000007</v>
      </c>
      <c r="EM132" s="32">
        <f t="shared" ca="1" si="334"/>
        <v>-12270.800000000001</v>
      </c>
      <c r="EN132" s="32">
        <f t="shared" ca="1" si="335"/>
        <v>-14164.589999999998</v>
      </c>
      <c r="EO132" s="32">
        <f t="shared" ca="1" si="336"/>
        <v>-8267.89</v>
      </c>
      <c r="EP132" s="32">
        <f t="shared" ca="1" si="337"/>
        <v>-2391.92</v>
      </c>
      <c r="EQ132" s="32">
        <f t="shared" ca="1" si="338"/>
        <v>0</v>
      </c>
      <c r="ER132" s="32">
        <f t="shared" ca="1" si="339"/>
        <v>0</v>
      </c>
    </row>
    <row r="133" spans="1:148" x14ac:dyDescent="0.25">
      <c r="A133" t="s">
        <v>515</v>
      </c>
      <c r="B133" s="1" t="s">
        <v>303</v>
      </c>
      <c r="C133" t="s">
        <v>303</v>
      </c>
      <c r="D133" t="s">
        <v>541</v>
      </c>
      <c r="E133" s="51">
        <v>526.54169999999999</v>
      </c>
      <c r="F133" s="51">
        <v>437.81540000000001</v>
      </c>
      <c r="G133" s="51">
        <v>598.27329999999995</v>
      </c>
      <c r="H133" s="51">
        <v>641.33659999999998</v>
      </c>
      <c r="I133" s="51">
        <v>401.61180000000002</v>
      </c>
      <c r="J133" s="51">
        <v>388.63060000000002</v>
      </c>
      <c r="K133" s="51">
        <v>350.40280000000001</v>
      </c>
      <c r="L133" s="51">
        <v>253.22489999999999</v>
      </c>
      <c r="M133" s="51">
        <v>272.94189999999998</v>
      </c>
      <c r="N133" s="51">
        <v>346.86110000000002</v>
      </c>
      <c r="O133" s="51">
        <v>549.04110000000003</v>
      </c>
      <c r="P133" s="51">
        <v>481.34800000000001</v>
      </c>
      <c r="Q133" s="32">
        <v>21774.240000000002</v>
      </c>
      <c r="R133" s="32">
        <v>19211.669999999998</v>
      </c>
      <c r="S133" s="32">
        <v>16875.07</v>
      </c>
      <c r="T133" s="32">
        <v>26088.400000000001</v>
      </c>
      <c r="U133" s="32">
        <v>29596.11</v>
      </c>
      <c r="V133" s="32">
        <v>15593.65</v>
      </c>
      <c r="W133" s="32">
        <v>11023.58</v>
      </c>
      <c r="X133" s="32">
        <v>9498.16</v>
      </c>
      <c r="Y133" s="32">
        <v>7091.26</v>
      </c>
      <c r="Z133" s="32">
        <v>10699.77</v>
      </c>
      <c r="AA133" s="32">
        <v>16584.09</v>
      </c>
      <c r="AB133" s="32">
        <v>29853.45</v>
      </c>
      <c r="AC133" s="2">
        <v>1.68</v>
      </c>
      <c r="AD133" s="2">
        <v>1.68</v>
      </c>
      <c r="AE133" s="2">
        <v>1.68</v>
      </c>
      <c r="AF133" s="2">
        <v>1.68</v>
      </c>
      <c r="AG133" s="2">
        <v>1.68</v>
      </c>
      <c r="AH133" s="2">
        <v>1.68</v>
      </c>
      <c r="AI133" s="2">
        <v>1.68</v>
      </c>
      <c r="AJ133" s="2">
        <v>1.68</v>
      </c>
      <c r="AK133" s="2">
        <v>1.68</v>
      </c>
      <c r="AL133" s="2">
        <v>1.68</v>
      </c>
      <c r="AM133" s="2">
        <v>1.68</v>
      </c>
      <c r="AN133" s="2">
        <v>1.68</v>
      </c>
      <c r="AO133" s="33">
        <v>365.81</v>
      </c>
      <c r="AP133" s="33">
        <v>322.76</v>
      </c>
      <c r="AQ133" s="33">
        <v>283.5</v>
      </c>
      <c r="AR133" s="33">
        <v>438.29</v>
      </c>
      <c r="AS133" s="33">
        <v>497.21</v>
      </c>
      <c r="AT133" s="33">
        <v>261.97000000000003</v>
      </c>
      <c r="AU133" s="33">
        <v>185.2</v>
      </c>
      <c r="AV133" s="33">
        <v>159.57</v>
      </c>
      <c r="AW133" s="33">
        <v>119.13</v>
      </c>
      <c r="AX133" s="33">
        <v>179.76</v>
      </c>
      <c r="AY133" s="33">
        <v>278.61</v>
      </c>
      <c r="AZ133" s="33">
        <v>501.54</v>
      </c>
      <c r="BA133" s="31">
        <f t="shared" si="280"/>
        <v>-32.659999999999997</v>
      </c>
      <c r="BB133" s="31">
        <f t="shared" si="281"/>
        <v>-28.82</v>
      </c>
      <c r="BC133" s="31">
        <f t="shared" si="282"/>
        <v>-25.31</v>
      </c>
      <c r="BD133" s="31">
        <f t="shared" si="283"/>
        <v>-20.87</v>
      </c>
      <c r="BE133" s="31">
        <f t="shared" si="284"/>
        <v>-23.68</v>
      </c>
      <c r="BF133" s="31">
        <f t="shared" si="285"/>
        <v>-12.47</v>
      </c>
      <c r="BG133" s="31">
        <f t="shared" si="286"/>
        <v>41.89</v>
      </c>
      <c r="BH133" s="31">
        <f t="shared" si="287"/>
        <v>36.090000000000003</v>
      </c>
      <c r="BI133" s="31">
        <f t="shared" si="288"/>
        <v>26.95</v>
      </c>
      <c r="BJ133" s="31">
        <f t="shared" si="289"/>
        <v>51.36</v>
      </c>
      <c r="BK133" s="31">
        <f t="shared" si="290"/>
        <v>79.599999999999994</v>
      </c>
      <c r="BL133" s="31">
        <f t="shared" si="291"/>
        <v>143.30000000000001</v>
      </c>
      <c r="BM133" s="6">
        <v>2.8299999999999999E-2</v>
      </c>
      <c r="BN133" s="6">
        <v>2.8299999999999999E-2</v>
      </c>
      <c r="BO133" s="6">
        <v>2.8299999999999999E-2</v>
      </c>
      <c r="BP133" s="6">
        <v>2.8299999999999999E-2</v>
      </c>
      <c r="BQ133" s="6">
        <v>2.8299999999999999E-2</v>
      </c>
      <c r="BR133" s="6">
        <v>2.8299999999999999E-2</v>
      </c>
      <c r="BS133" s="6">
        <v>2.8299999999999999E-2</v>
      </c>
      <c r="BT133" s="6">
        <v>2.8299999999999999E-2</v>
      </c>
      <c r="BU133" s="6">
        <v>2.8299999999999999E-2</v>
      </c>
      <c r="BV133" s="6">
        <v>2.8299999999999999E-2</v>
      </c>
      <c r="BW133" s="6">
        <v>2.8299999999999999E-2</v>
      </c>
      <c r="BX133" s="6">
        <v>2.8299999999999999E-2</v>
      </c>
      <c r="BY133" s="31">
        <v>616.21</v>
      </c>
      <c r="BZ133" s="31">
        <v>543.69000000000005</v>
      </c>
      <c r="CA133" s="31">
        <v>477.56</v>
      </c>
      <c r="CB133" s="31">
        <v>738.3</v>
      </c>
      <c r="CC133" s="31">
        <v>837.57</v>
      </c>
      <c r="CD133" s="31">
        <v>441.3</v>
      </c>
      <c r="CE133" s="31">
        <v>311.97000000000003</v>
      </c>
      <c r="CF133" s="31">
        <v>268.8</v>
      </c>
      <c r="CG133" s="31">
        <v>200.68</v>
      </c>
      <c r="CH133" s="31">
        <v>302.8</v>
      </c>
      <c r="CI133" s="31">
        <v>469.33</v>
      </c>
      <c r="CJ133" s="31">
        <v>844.85</v>
      </c>
      <c r="CK133" s="32">
        <f t="shared" si="268"/>
        <v>43.55</v>
      </c>
      <c r="CL133" s="32">
        <f t="shared" si="269"/>
        <v>38.42</v>
      </c>
      <c r="CM133" s="32">
        <f t="shared" si="270"/>
        <v>33.75</v>
      </c>
      <c r="CN133" s="32">
        <f t="shared" si="271"/>
        <v>52.18</v>
      </c>
      <c r="CO133" s="32">
        <f t="shared" si="272"/>
        <v>59.19</v>
      </c>
      <c r="CP133" s="32">
        <f t="shared" si="273"/>
        <v>31.19</v>
      </c>
      <c r="CQ133" s="32">
        <f t="shared" si="274"/>
        <v>22.05</v>
      </c>
      <c r="CR133" s="32">
        <f t="shared" si="275"/>
        <v>19</v>
      </c>
      <c r="CS133" s="32">
        <f t="shared" si="276"/>
        <v>14.18</v>
      </c>
      <c r="CT133" s="32">
        <f t="shared" si="277"/>
        <v>21.4</v>
      </c>
      <c r="CU133" s="32">
        <f t="shared" si="278"/>
        <v>33.17</v>
      </c>
      <c r="CV133" s="32">
        <f t="shared" si="279"/>
        <v>59.71</v>
      </c>
      <c r="CW133" s="31">
        <f t="shared" si="292"/>
        <v>326.61</v>
      </c>
      <c r="CX133" s="31">
        <f t="shared" si="293"/>
        <v>288.17</v>
      </c>
      <c r="CY133" s="31">
        <f t="shared" si="294"/>
        <v>253.12</v>
      </c>
      <c r="CZ133" s="31">
        <f t="shared" si="295"/>
        <v>373.05999999999989</v>
      </c>
      <c r="DA133" s="31">
        <f t="shared" si="296"/>
        <v>423.23</v>
      </c>
      <c r="DB133" s="31">
        <f t="shared" si="297"/>
        <v>222.98999999999998</v>
      </c>
      <c r="DC133" s="31">
        <f t="shared" si="298"/>
        <v>106.93000000000005</v>
      </c>
      <c r="DD133" s="31">
        <f t="shared" si="299"/>
        <v>92.140000000000015</v>
      </c>
      <c r="DE133" s="31">
        <f t="shared" si="300"/>
        <v>68.780000000000015</v>
      </c>
      <c r="DF133" s="31">
        <f t="shared" si="301"/>
        <v>93.08</v>
      </c>
      <c r="DG133" s="31">
        <f t="shared" si="302"/>
        <v>144.29</v>
      </c>
      <c r="DH133" s="31">
        <f t="shared" si="303"/>
        <v>259.72000000000003</v>
      </c>
      <c r="DI133" s="32">
        <f t="shared" si="304"/>
        <v>16.329999999999998</v>
      </c>
      <c r="DJ133" s="32">
        <f t="shared" si="305"/>
        <v>14.41</v>
      </c>
      <c r="DK133" s="32">
        <f t="shared" si="306"/>
        <v>12.66</v>
      </c>
      <c r="DL133" s="32">
        <f t="shared" si="307"/>
        <v>18.649999999999999</v>
      </c>
      <c r="DM133" s="32">
        <f t="shared" si="308"/>
        <v>21.16</v>
      </c>
      <c r="DN133" s="32">
        <f t="shared" si="309"/>
        <v>11.15</v>
      </c>
      <c r="DO133" s="32">
        <f t="shared" si="310"/>
        <v>5.35</v>
      </c>
      <c r="DP133" s="32">
        <f t="shared" si="311"/>
        <v>4.6100000000000003</v>
      </c>
      <c r="DQ133" s="32">
        <f t="shared" si="312"/>
        <v>3.44</v>
      </c>
      <c r="DR133" s="32">
        <f t="shared" si="313"/>
        <v>4.6500000000000004</v>
      </c>
      <c r="DS133" s="32">
        <f t="shared" si="314"/>
        <v>7.21</v>
      </c>
      <c r="DT133" s="32">
        <f t="shared" si="315"/>
        <v>12.99</v>
      </c>
      <c r="DU133" s="31">
        <f t="shared" ca="1" si="316"/>
        <v>96.63</v>
      </c>
      <c r="DV133" s="31">
        <f t="shared" ca="1" si="317"/>
        <v>84.77</v>
      </c>
      <c r="DW133" s="31">
        <f t="shared" ca="1" si="318"/>
        <v>74.069999999999993</v>
      </c>
      <c r="DX133" s="31">
        <f t="shared" ca="1" si="319"/>
        <v>108.54</v>
      </c>
      <c r="DY133" s="31">
        <f t="shared" ca="1" si="320"/>
        <v>122.44</v>
      </c>
      <c r="DZ133" s="31">
        <f t="shared" ca="1" si="321"/>
        <v>64.13</v>
      </c>
      <c r="EA133" s="31">
        <f t="shared" ca="1" si="322"/>
        <v>30.55</v>
      </c>
      <c r="EB133" s="31">
        <f t="shared" ca="1" si="323"/>
        <v>26.13</v>
      </c>
      <c r="EC133" s="31">
        <f t="shared" ca="1" si="324"/>
        <v>19.36</v>
      </c>
      <c r="ED133" s="31">
        <f t="shared" ca="1" si="325"/>
        <v>25.99</v>
      </c>
      <c r="EE133" s="31">
        <f t="shared" ca="1" si="326"/>
        <v>39.950000000000003</v>
      </c>
      <c r="EF133" s="31">
        <f t="shared" ca="1" si="327"/>
        <v>71.33</v>
      </c>
      <c r="EG133" s="32">
        <f t="shared" ca="1" si="328"/>
        <v>439.57</v>
      </c>
      <c r="EH133" s="32">
        <f t="shared" ca="1" si="329"/>
        <v>387.35</v>
      </c>
      <c r="EI133" s="32">
        <f t="shared" ca="1" si="330"/>
        <v>339.85</v>
      </c>
      <c r="EJ133" s="32">
        <f t="shared" ca="1" si="331"/>
        <v>500.24999999999989</v>
      </c>
      <c r="EK133" s="32">
        <f t="shared" ca="1" si="332"/>
        <v>566.83000000000004</v>
      </c>
      <c r="EL133" s="32">
        <f t="shared" ca="1" si="333"/>
        <v>298.27</v>
      </c>
      <c r="EM133" s="32">
        <f t="shared" ca="1" si="334"/>
        <v>142.83000000000004</v>
      </c>
      <c r="EN133" s="32">
        <f t="shared" ca="1" si="335"/>
        <v>122.88000000000001</v>
      </c>
      <c r="EO133" s="32">
        <f t="shared" ca="1" si="336"/>
        <v>91.580000000000013</v>
      </c>
      <c r="EP133" s="32">
        <f t="shared" ca="1" si="337"/>
        <v>123.72</v>
      </c>
      <c r="EQ133" s="32">
        <f t="shared" ca="1" si="338"/>
        <v>191.45</v>
      </c>
      <c r="ER133" s="32">
        <f t="shared" ca="1" si="339"/>
        <v>344.04</v>
      </c>
    </row>
    <row r="134" spans="1:148" x14ac:dyDescent="0.25">
      <c r="A134" t="s">
        <v>441</v>
      </c>
      <c r="B134" s="1" t="s">
        <v>141</v>
      </c>
      <c r="C134" t="s">
        <v>141</v>
      </c>
      <c r="D134" t="s">
        <v>285</v>
      </c>
      <c r="E134" s="51">
        <v>47832.383800000003</v>
      </c>
      <c r="F134" s="51">
        <v>39053.232799999998</v>
      </c>
      <c r="G134" s="51">
        <v>46691.1702</v>
      </c>
      <c r="H134" s="51">
        <v>42402.092199999999</v>
      </c>
      <c r="I134" s="51">
        <v>49161.957900000001</v>
      </c>
      <c r="J134" s="51">
        <v>41617.229299999999</v>
      </c>
      <c r="K134" s="51">
        <v>46313.432200000003</v>
      </c>
      <c r="L134" s="51">
        <v>47107.3102</v>
      </c>
      <c r="M134" s="51">
        <v>45584.726999999999</v>
      </c>
      <c r="N134" s="51">
        <v>28677.6738</v>
      </c>
      <c r="O134" s="51">
        <v>45536.7664</v>
      </c>
      <c r="P134" s="51">
        <v>44339.0622</v>
      </c>
      <c r="Q134" s="32">
        <v>2085349.44</v>
      </c>
      <c r="R134" s="32">
        <v>1744865.36</v>
      </c>
      <c r="S134" s="32">
        <v>1680412.01</v>
      </c>
      <c r="T134" s="32">
        <v>2160718.11</v>
      </c>
      <c r="U134" s="32">
        <v>7077670.1200000001</v>
      </c>
      <c r="V134" s="32">
        <v>2348491.7999999998</v>
      </c>
      <c r="W134" s="32">
        <v>1825112.43</v>
      </c>
      <c r="X134" s="32">
        <v>1825882.25</v>
      </c>
      <c r="Y134" s="32">
        <v>1302362.1299999999</v>
      </c>
      <c r="Z134" s="32">
        <v>909752.96</v>
      </c>
      <c r="AA134" s="32">
        <v>2207610.38</v>
      </c>
      <c r="AB134" s="32">
        <v>2388169.83</v>
      </c>
      <c r="AC134" s="2">
        <v>0.03</v>
      </c>
      <c r="AD134" s="2">
        <v>0.03</v>
      </c>
      <c r="AE134" s="2">
        <v>0.03</v>
      </c>
      <c r="AF134" s="2">
        <v>0.03</v>
      </c>
      <c r="AG134" s="2">
        <v>0.03</v>
      </c>
      <c r="AH134" s="2">
        <v>0.03</v>
      </c>
      <c r="AI134" s="2">
        <v>0.03</v>
      </c>
      <c r="AJ134" s="2">
        <v>0.03</v>
      </c>
      <c r="AK134" s="2">
        <v>0.03</v>
      </c>
      <c r="AL134" s="2">
        <v>0.03</v>
      </c>
      <c r="AM134" s="2">
        <v>0.03</v>
      </c>
      <c r="AN134" s="2">
        <v>0.03</v>
      </c>
      <c r="AO134" s="33">
        <v>625.6</v>
      </c>
      <c r="AP134" s="33">
        <v>523.46</v>
      </c>
      <c r="AQ134" s="33">
        <v>504.12</v>
      </c>
      <c r="AR134" s="33">
        <v>648.22</v>
      </c>
      <c r="AS134" s="33">
        <v>2123.3000000000002</v>
      </c>
      <c r="AT134" s="33">
        <v>704.55</v>
      </c>
      <c r="AU134" s="33">
        <v>547.53</v>
      </c>
      <c r="AV134" s="33">
        <v>547.76</v>
      </c>
      <c r="AW134" s="33">
        <v>390.71</v>
      </c>
      <c r="AX134" s="33">
        <v>272.93</v>
      </c>
      <c r="AY134" s="33">
        <v>662.28</v>
      </c>
      <c r="AZ134" s="33">
        <v>716.45</v>
      </c>
      <c r="BA134" s="31">
        <f t="shared" si="280"/>
        <v>-3128.02</v>
      </c>
      <c r="BB134" s="31">
        <f t="shared" si="281"/>
        <v>-2617.3000000000002</v>
      </c>
      <c r="BC134" s="31">
        <f t="shared" si="282"/>
        <v>-2520.62</v>
      </c>
      <c r="BD134" s="31">
        <f t="shared" si="283"/>
        <v>-1728.57</v>
      </c>
      <c r="BE134" s="31">
        <f t="shared" si="284"/>
        <v>-5662.14</v>
      </c>
      <c r="BF134" s="31">
        <f t="shared" si="285"/>
        <v>-1878.79</v>
      </c>
      <c r="BG134" s="31">
        <f t="shared" si="286"/>
        <v>6935.43</v>
      </c>
      <c r="BH134" s="31">
        <f t="shared" si="287"/>
        <v>6938.35</v>
      </c>
      <c r="BI134" s="31">
        <f t="shared" si="288"/>
        <v>4948.9799999999996</v>
      </c>
      <c r="BJ134" s="31">
        <f t="shared" si="289"/>
        <v>4366.8100000000004</v>
      </c>
      <c r="BK134" s="31">
        <f t="shared" si="290"/>
        <v>10596.53</v>
      </c>
      <c r="BL134" s="31">
        <f t="shared" si="291"/>
        <v>11463.22</v>
      </c>
      <c r="BM134" s="6">
        <v>-5.2699999999999997E-2</v>
      </c>
      <c r="BN134" s="6">
        <v>-5.2699999999999997E-2</v>
      </c>
      <c r="BO134" s="6">
        <v>-5.2699999999999997E-2</v>
      </c>
      <c r="BP134" s="6">
        <v>-5.2699999999999997E-2</v>
      </c>
      <c r="BQ134" s="6">
        <v>-5.2699999999999997E-2</v>
      </c>
      <c r="BR134" s="6">
        <v>-5.2699999999999997E-2</v>
      </c>
      <c r="BS134" s="6">
        <v>-5.2699999999999997E-2</v>
      </c>
      <c r="BT134" s="6">
        <v>-5.2699999999999997E-2</v>
      </c>
      <c r="BU134" s="6">
        <v>-5.2699999999999997E-2</v>
      </c>
      <c r="BV134" s="6">
        <v>-5.2699999999999997E-2</v>
      </c>
      <c r="BW134" s="6">
        <v>-5.2699999999999997E-2</v>
      </c>
      <c r="BX134" s="6">
        <v>-5.2699999999999997E-2</v>
      </c>
      <c r="BY134" s="31">
        <v>-109897.92</v>
      </c>
      <c r="BZ134" s="31">
        <v>-91954.4</v>
      </c>
      <c r="CA134" s="31">
        <v>-88557.71</v>
      </c>
      <c r="CB134" s="31">
        <v>-113869.84</v>
      </c>
      <c r="CC134" s="31">
        <v>-372993.22</v>
      </c>
      <c r="CD134" s="31">
        <v>-123765.52</v>
      </c>
      <c r="CE134" s="31">
        <v>-96183.43</v>
      </c>
      <c r="CF134" s="31">
        <v>-96223.99</v>
      </c>
      <c r="CG134" s="31">
        <v>-68634.48</v>
      </c>
      <c r="CH134" s="31">
        <v>-47943.98</v>
      </c>
      <c r="CI134" s="31">
        <v>-116341.07</v>
      </c>
      <c r="CJ134" s="31">
        <v>-125856.55</v>
      </c>
      <c r="CK134" s="32">
        <f t="shared" si="268"/>
        <v>4170.7</v>
      </c>
      <c r="CL134" s="32">
        <f t="shared" si="269"/>
        <v>3489.73</v>
      </c>
      <c r="CM134" s="32">
        <f t="shared" si="270"/>
        <v>3360.82</v>
      </c>
      <c r="CN134" s="32">
        <f t="shared" si="271"/>
        <v>4321.4399999999996</v>
      </c>
      <c r="CO134" s="32">
        <f t="shared" si="272"/>
        <v>14155.34</v>
      </c>
      <c r="CP134" s="32">
        <f t="shared" si="273"/>
        <v>4696.9799999999996</v>
      </c>
      <c r="CQ134" s="32">
        <f t="shared" si="274"/>
        <v>3650.22</v>
      </c>
      <c r="CR134" s="32">
        <f t="shared" si="275"/>
        <v>3651.76</v>
      </c>
      <c r="CS134" s="32">
        <f t="shared" si="276"/>
        <v>2604.7199999999998</v>
      </c>
      <c r="CT134" s="32">
        <f t="shared" si="277"/>
        <v>1819.51</v>
      </c>
      <c r="CU134" s="32">
        <f t="shared" si="278"/>
        <v>4415.22</v>
      </c>
      <c r="CV134" s="32">
        <f t="shared" si="279"/>
        <v>4776.34</v>
      </c>
      <c r="CW134" s="31">
        <f t="shared" si="292"/>
        <v>-103224.8</v>
      </c>
      <c r="CX134" s="31">
        <f t="shared" si="293"/>
        <v>-86370.83</v>
      </c>
      <c r="CY134" s="31">
        <f t="shared" si="294"/>
        <v>-83180.39</v>
      </c>
      <c r="CZ134" s="31">
        <f t="shared" si="295"/>
        <v>-108468.04999999999</v>
      </c>
      <c r="DA134" s="31">
        <f t="shared" si="296"/>
        <v>-355299.03999999992</v>
      </c>
      <c r="DB134" s="31">
        <f t="shared" si="297"/>
        <v>-117894.30000000002</v>
      </c>
      <c r="DC134" s="31">
        <f t="shared" si="298"/>
        <v>-100016.16999999998</v>
      </c>
      <c r="DD134" s="31">
        <f t="shared" si="299"/>
        <v>-100058.34000000001</v>
      </c>
      <c r="DE134" s="31">
        <f t="shared" si="300"/>
        <v>-71369.45</v>
      </c>
      <c r="DF134" s="31">
        <f t="shared" si="301"/>
        <v>-50764.21</v>
      </c>
      <c r="DG134" s="31">
        <f t="shared" si="302"/>
        <v>-123184.66</v>
      </c>
      <c r="DH134" s="31">
        <f t="shared" si="303"/>
        <v>-133259.88</v>
      </c>
      <c r="DI134" s="32">
        <f t="shared" si="304"/>
        <v>-5161.24</v>
      </c>
      <c r="DJ134" s="32">
        <f t="shared" si="305"/>
        <v>-4318.54</v>
      </c>
      <c r="DK134" s="32">
        <f t="shared" si="306"/>
        <v>-4159.0200000000004</v>
      </c>
      <c r="DL134" s="32">
        <f t="shared" si="307"/>
        <v>-5423.4</v>
      </c>
      <c r="DM134" s="32">
        <f t="shared" si="308"/>
        <v>-17764.95</v>
      </c>
      <c r="DN134" s="32">
        <f t="shared" si="309"/>
        <v>-5894.72</v>
      </c>
      <c r="DO134" s="32">
        <f t="shared" si="310"/>
        <v>-5000.8100000000004</v>
      </c>
      <c r="DP134" s="32">
        <f t="shared" si="311"/>
        <v>-5002.92</v>
      </c>
      <c r="DQ134" s="32">
        <f t="shared" si="312"/>
        <v>-3568.47</v>
      </c>
      <c r="DR134" s="32">
        <f t="shared" si="313"/>
        <v>-2538.21</v>
      </c>
      <c r="DS134" s="32">
        <f t="shared" si="314"/>
        <v>-6159.23</v>
      </c>
      <c r="DT134" s="32">
        <f t="shared" si="315"/>
        <v>-6662.99</v>
      </c>
      <c r="DU134" s="31">
        <f t="shared" ca="1" si="316"/>
        <v>-30541</v>
      </c>
      <c r="DV134" s="31">
        <f t="shared" ca="1" si="317"/>
        <v>-25407.72</v>
      </c>
      <c r="DW134" s="31">
        <f t="shared" ca="1" si="318"/>
        <v>-24341.57</v>
      </c>
      <c r="DX134" s="31">
        <f t="shared" ca="1" si="319"/>
        <v>-31557.4</v>
      </c>
      <c r="DY134" s="31">
        <f t="shared" ca="1" si="320"/>
        <v>-102785.69</v>
      </c>
      <c r="DZ134" s="31">
        <f t="shared" ca="1" si="321"/>
        <v>-33905.79</v>
      </c>
      <c r="EA134" s="31">
        <f t="shared" ca="1" si="322"/>
        <v>-28579.17</v>
      </c>
      <c r="EB134" s="31">
        <f t="shared" ca="1" si="323"/>
        <v>-28378.77</v>
      </c>
      <c r="EC134" s="31">
        <f t="shared" ca="1" si="324"/>
        <v>-20090.43</v>
      </c>
      <c r="ED134" s="31">
        <f t="shared" ca="1" si="325"/>
        <v>-14175.33</v>
      </c>
      <c r="EE134" s="31">
        <f t="shared" ca="1" si="326"/>
        <v>-34110.21</v>
      </c>
      <c r="EF134" s="31">
        <f t="shared" ca="1" si="327"/>
        <v>-36598.86</v>
      </c>
      <c r="EG134" s="32">
        <f t="shared" ca="1" si="328"/>
        <v>-138927.04000000001</v>
      </c>
      <c r="EH134" s="32">
        <f t="shared" ca="1" si="329"/>
        <v>-116097.09</v>
      </c>
      <c r="EI134" s="32">
        <f t="shared" ca="1" si="330"/>
        <v>-111680.98000000001</v>
      </c>
      <c r="EJ134" s="32">
        <f t="shared" ca="1" si="331"/>
        <v>-145448.84999999998</v>
      </c>
      <c r="EK134" s="32">
        <f t="shared" ca="1" si="332"/>
        <v>-475849.67999999993</v>
      </c>
      <c r="EL134" s="32">
        <f t="shared" ca="1" si="333"/>
        <v>-157694.81000000003</v>
      </c>
      <c r="EM134" s="32">
        <f t="shared" ca="1" si="334"/>
        <v>-133596.14999999997</v>
      </c>
      <c r="EN134" s="32">
        <f t="shared" ca="1" si="335"/>
        <v>-133440.03</v>
      </c>
      <c r="EO134" s="32">
        <f t="shared" ca="1" si="336"/>
        <v>-95028.35</v>
      </c>
      <c r="EP134" s="32">
        <f t="shared" ca="1" si="337"/>
        <v>-67477.75</v>
      </c>
      <c r="EQ134" s="32">
        <f t="shared" ca="1" si="338"/>
        <v>-163454.1</v>
      </c>
      <c r="ER134" s="32">
        <f t="shared" ca="1" si="339"/>
        <v>-176521.72999999998</v>
      </c>
    </row>
    <row r="135" spans="1:148" x14ac:dyDescent="0.25">
      <c r="A135" t="s">
        <v>441</v>
      </c>
      <c r="B135" s="1" t="s">
        <v>142</v>
      </c>
      <c r="C135" t="s">
        <v>142</v>
      </c>
      <c r="D135" t="s">
        <v>286</v>
      </c>
      <c r="E135" s="51">
        <v>13125.202600000001</v>
      </c>
      <c r="F135" s="51">
        <v>11344.828100000001</v>
      </c>
      <c r="G135" s="51">
        <v>11352.983</v>
      </c>
      <c r="H135" s="51">
        <v>11139.809800000001</v>
      </c>
      <c r="I135" s="51">
        <v>11459.7628</v>
      </c>
      <c r="J135" s="51">
        <v>9500.7309000000005</v>
      </c>
      <c r="K135" s="51">
        <v>15174.671700000001</v>
      </c>
      <c r="L135" s="51">
        <v>16427.005399999998</v>
      </c>
      <c r="M135" s="51">
        <v>17247.802899999999</v>
      </c>
      <c r="N135" s="51">
        <v>17778.917000000001</v>
      </c>
      <c r="O135" s="51">
        <v>16425.399600000001</v>
      </c>
      <c r="P135" s="51">
        <v>17248.6122</v>
      </c>
      <c r="Q135" s="32">
        <v>572993.54</v>
      </c>
      <c r="R135" s="32">
        <v>531447.38</v>
      </c>
      <c r="S135" s="32">
        <v>415578.6</v>
      </c>
      <c r="T135" s="32">
        <v>564346.89</v>
      </c>
      <c r="U135" s="32">
        <v>1599026.81</v>
      </c>
      <c r="V135" s="32">
        <v>576719.04</v>
      </c>
      <c r="W135" s="32">
        <v>619505.03</v>
      </c>
      <c r="X135" s="32">
        <v>637208.59</v>
      </c>
      <c r="Y135" s="32">
        <v>492111.26</v>
      </c>
      <c r="Z135" s="32">
        <v>547372.75</v>
      </c>
      <c r="AA135" s="32">
        <v>808551.81</v>
      </c>
      <c r="AB135" s="32">
        <v>1111585.79</v>
      </c>
      <c r="AC135" s="2">
        <v>3.95</v>
      </c>
      <c r="AD135" s="2">
        <v>3.95</v>
      </c>
      <c r="AE135" s="2">
        <v>3.95</v>
      </c>
      <c r="AF135" s="2">
        <v>3.95</v>
      </c>
      <c r="AG135" s="2">
        <v>3.95</v>
      </c>
      <c r="AH135" s="2">
        <v>3.95</v>
      </c>
      <c r="AI135" s="2">
        <v>3.95</v>
      </c>
      <c r="AJ135" s="2">
        <v>3.95</v>
      </c>
      <c r="AK135" s="2">
        <v>3.95</v>
      </c>
      <c r="AL135" s="2">
        <v>3.95</v>
      </c>
      <c r="AM135" s="2">
        <v>3.95</v>
      </c>
      <c r="AN135" s="2">
        <v>3.95</v>
      </c>
      <c r="AO135" s="33">
        <v>22633.25</v>
      </c>
      <c r="AP135" s="33">
        <v>20992.17</v>
      </c>
      <c r="AQ135" s="33">
        <v>16415.349999999999</v>
      </c>
      <c r="AR135" s="33">
        <v>22291.7</v>
      </c>
      <c r="AS135" s="33">
        <v>63161.56</v>
      </c>
      <c r="AT135" s="33">
        <v>22780.400000000001</v>
      </c>
      <c r="AU135" s="33">
        <v>24470.45</v>
      </c>
      <c r="AV135" s="33">
        <v>25169.74</v>
      </c>
      <c r="AW135" s="33">
        <v>19438.39</v>
      </c>
      <c r="AX135" s="33">
        <v>21621.22</v>
      </c>
      <c r="AY135" s="33">
        <v>31937.8</v>
      </c>
      <c r="AZ135" s="33">
        <v>43907.64</v>
      </c>
      <c r="BA135" s="31">
        <f t="shared" si="280"/>
        <v>-859.49</v>
      </c>
      <c r="BB135" s="31">
        <f t="shared" si="281"/>
        <v>-797.17</v>
      </c>
      <c r="BC135" s="31">
        <f t="shared" si="282"/>
        <v>-623.37</v>
      </c>
      <c r="BD135" s="31">
        <f t="shared" si="283"/>
        <v>-451.48</v>
      </c>
      <c r="BE135" s="31">
        <f t="shared" si="284"/>
        <v>-1279.22</v>
      </c>
      <c r="BF135" s="31">
        <f t="shared" si="285"/>
        <v>-461.38</v>
      </c>
      <c r="BG135" s="31">
        <f t="shared" si="286"/>
        <v>2354.12</v>
      </c>
      <c r="BH135" s="31">
        <f t="shared" si="287"/>
        <v>2421.39</v>
      </c>
      <c r="BI135" s="31">
        <f t="shared" si="288"/>
        <v>1870.02</v>
      </c>
      <c r="BJ135" s="31">
        <f t="shared" si="289"/>
        <v>2627.39</v>
      </c>
      <c r="BK135" s="31">
        <f t="shared" si="290"/>
        <v>3881.05</v>
      </c>
      <c r="BL135" s="31">
        <f t="shared" si="291"/>
        <v>5335.61</v>
      </c>
      <c r="BM135" s="6">
        <v>5.5599999999999997E-2</v>
      </c>
      <c r="BN135" s="6">
        <v>5.5599999999999997E-2</v>
      </c>
      <c r="BO135" s="6">
        <v>5.5599999999999997E-2</v>
      </c>
      <c r="BP135" s="6">
        <v>5.5599999999999997E-2</v>
      </c>
      <c r="BQ135" s="6">
        <v>5.5599999999999997E-2</v>
      </c>
      <c r="BR135" s="6">
        <v>5.5599999999999997E-2</v>
      </c>
      <c r="BS135" s="6">
        <v>5.5599999999999997E-2</v>
      </c>
      <c r="BT135" s="6">
        <v>5.5599999999999997E-2</v>
      </c>
      <c r="BU135" s="6">
        <v>5.5599999999999997E-2</v>
      </c>
      <c r="BV135" s="6">
        <v>5.5599999999999997E-2</v>
      </c>
      <c r="BW135" s="6">
        <v>5.5599999999999997E-2</v>
      </c>
      <c r="BX135" s="6">
        <v>5.5599999999999997E-2</v>
      </c>
      <c r="BY135" s="31">
        <v>31858.44</v>
      </c>
      <c r="BZ135" s="31">
        <v>29548.47</v>
      </c>
      <c r="CA135" s="31">
        <v>23106.17</v>
      </c>
      <c r="CB135" s="31">
        <v>31377.69</v>
      </c>
      <c r="CC135" s="31">
        <v>88905.89</v>
      </c>
      <c r="CD135" s="31">
        <v>32065.58</v>
      </c>
      <c r="CE135" s="31">
        <v>34444.480000000003</v>
      </c>
      <c r="CF135" s="31">
        <v>35428.800000000003</v>
      </c>
      <c r="CG135" s="31">
        <v>27361.39</v>
      </c>
      <c r="CH135" s="31">
        <v>30433.919999999998</v>
      </c>
      <c r="CI135" s="31">
        <v>44955.48</v>
      </c>
      <c r="CJ135" s="31">
        <v>61804.17</v>
      </c>
      <c r="CK135" s="32">
        <f t="shared" si="268"/>
        <v>1145.99</v>
      </c>
      <c r="CL135" s="32">
        <f t="shared" si="269"/>
        <v>1062.8900000000001</v>
      </c>
      <c r="CM135" s="32">
        <f t="shared" si="270"/>
        <v>831.16</v>
      </c>
      <c r="CN135" s="32">
        <f t="shared" si="271"/>
        <v>1128.69</v>
      </c>
      <c r="CO135" s="32">
        <f t="shared" si="272"/>
        <v>3198.05</v>
      </c>
      <c r="CP135" s="32">
        <f t="shared" si="273"/>
        <v>1153.44</v>
      </c>
      <c r="CQ135" s="32">
        <f t="shared" si="274"/>
        <v>1239.01</v>
      </c>
      <c r="CR135" s="32">
        <f t="shared" si="275"/>
        <v>1274.42</v>
      </c>
      <c r="CS135" s="32">
        <f t="shared" si="276"/>
        <v>984.22</v>
      </c>
      <c r="CT135" s="32">
        <f t="shared" si="277"/>
        <v>1094.75</v>
      </c>
      <c r="CU135" s="32">
        <f t="shared" si="278"/>
        <v>1617.1</v>
      </c>
      <c r="CV135" s="32">
        <f t="shared" si="279"/>
        <v>2223.17</v>
      </c>
      <c r="CW135" s="31">
        <f t="shared" si="292"/>
        <v>11230.67</v>
      </c>
      <c r="CX135" s="31">
        <f t="shared" si="293"/>
        <v>10416.360000000002</v>
      </c>
      <c r="CY135" s="31">
        <f t="shared" si="294"/>
        <v>8145.3499999999995</v>
      </c>
      <c r="CZ135" s="31">
        <f t="shared" si="295"/>
        <v>10666.159999999996</v>
      </c>
      <c r="DA135" s="31">
        <f t="shared" si="296"/>
        <v>30221.600000000006</v>
      </c>
      <c r="DB135" s="31">
        <f t="shared" si="297"/>
        <v>10900.000000000002</v>
      </c>
      <c r="DC135" s="31">
        <f t="shared" si="298"/>
        <v>8858.9200000000055</v>
      </c>
      <c r="DD135" s="31">
        <f t="shared" si="299"/>
        <v>9112.09</v>
      </c>
      <c r="DE135" s="31">
        <f t="shared" si="300"/>
        <v>7037.2000000000007</v>
      </c>
      <c r="DF135" s="31">
        <f t="shared" si="301"/>
        <v>7280.0599999999977</v>
      </c>
      <c r="DG135" s="31">
        <f t="shared" si="302"/>
        <v>10753.730000000003</v>
      </c>
      <c r="DH135" s="31">
        <f t="shared" si="303"/>
        <v>14784.089999999997</v>
      </c>
      <c r="DI135" s="32">
        <f t="shared" si="304"/>
        <v>561.53</v>
      </c>
      <c r="DJ135" s="32">
        <f t="shared" si="305"/>
        <v>520.82000000000005</v>
      </c>
      <c r="DK135" s="32">
        <f t="shared" si="306"/>
        <v>407.27</v>
      </c>
      <c r="DL135" s="32">
        <f t="shared" si="307"/>
        <v>533.30999999999995</v>
      </c>
      <c r="DM135" s="32">
        <f t="shared" si="308"/>
        <v>1511.08</v>
      </c>
      <c r="DN135" s="32">
        <f t="shared" si="309"/>
        <v>545</v>
      </c>
      <c r="DO135" s="32">
        <f t="shared" si="310"/>
        <v>442.95</v>
      </c>
      <c r="DP135" s="32">
        <f t="shared" si="311"/>
        <v>455.6</v>
      </c>
      <c r="DQ135" s="32">
        <f t="shared" si="312"/>
        <v>351.86</v>
      </c>
      <c r="DR135" s="32">
        <f t="shared" si="313"/>
        <v>364</v>
      </c>
      <c r="DS135" s="32">
        <f t="shared" si="314"/>
        <v>537.69000000000005</v>
      </c>
      <c r="DT135" s="32">
        <f t="shared" si="315"/>
        <v>739.2</v>
      </c>
      <c r="DU135" s="31">
        <f t="shared" ca="1" si="316"/>
        <v>3322.81</v>
      </c>
      <c r="DV135" s="31">
        <f t="shared" ca="1" si="317"/>
        <v>3064.18</v>
      </c>
      <c r="DW135" s="31">
        <f t="shared" ca="1" si="318"/>
        <v>2383.62</v>
      </c>
      <c r="DX135" s="31">
        <f t="shared" ca="1" si="319"/>
        <v>3103.18</v>
      </c>
      <c r="DY135" s="31">
        <f t="shared" ca="1" si="320"/>
        <v>8742.91</v>
      </c>
      <c r="DZ135" s="31">
        <f t="shared" ca="1" si="321"/>
        <v>3134.78</v>
      </c>
      <c r="EA135" s="31">
        <f t="shared" ca="1" si="322"/>
        <v>2531.4</v>
      </c>
      <c r="EB135" s="31">
        <f t="shared" ca="1" si="323"/>
        <v>2584.39</v>
      </c>
      <c r="EC135" s="31">
        <f t="shared" ca="1" si="324"/>
        <v>1980.96</v>
      </c>
      <c r="ED135" s="31">
        <f t="shared" ca="1" si="325"/>
        <v>2032.87</v>
      </c>
      <c r="EE135" s="31">
        <f t="shared" ca="1" si="326"/>
        <v>2977.74</v>
      </c>
      <c r="EF135" s="31">
        <f t="shared" ca="1" si="327"/>
        <v>4060.34</v>
      </c>
      <c r="EG135" s="32">
        <f t="shared" ca="1" si="328"/>
        <v>15115.01</v>
      </c>
      <c r="EH135" s="32">
        <f t="shared" ca="1" si="329"/>
        <v>14001.360000000002</v>
      </c>
      <c r="EI135" s="32">
        <f t="shared" ca="1" si="330"/>
        <v>10936.239999999998</v>
      </c>
      <c r="EJ135" s="32">
        <f t="shared" ca="1" si="331"/>
        <v>14302.649999999996</v>
      </c>
      <c r="EK135" s="32">
        <f t="shared" ca="1" si="332"/>
        <v>40475.590000000011</v>
      </c>
      <c r="EL135" s="32">
        <f t="shared" ca="1" si="333"/>
        <v>14579.780000000002</v>
      </c>
      <c r="EM135" s="32">
        <f t="shared" ca="1" si="334"/>
        <v>11833.270000000006</v>
      </c>
      <c r="EN135" s="32">
        <f t="shared" ca="1" si="335"/>
        <v>12152.08</v>
      </c>
      <c r="EO135" s="32">
        <f t="shared" ca="1" si="336"/>
        <v>9370.02</v>
      </c>
      <c r="EP135" s="32">
        <f t="shared" ca="1" si="337"/>
        <v>9676.9299999999967</v>
      </c>
      <c r="EQ135" s="32">
        <f t="shared" ca="1" si="338"/>
        <v>14269.160000000003</v>
      </c>
      <c r="ER135" s="32">
        <f t="shared" ca="1" si="339"/>
        <v>19583.629999999997</v>
      </c>
    </row>
    <row r="136" spans="1:148" x14ac:dyDescent="0.25">
      <c r="A136" t="s">
        <v>478</v>
      </c>
      <c r="B136" s="1" t="s">
        <v>144</v>
      </c>
      <c r="C136" t="s">
        <v>293</v>
      </c>
      <c r="D136" t="s">
        <v>294</v>
      </c>
      <c r="E136" s="51">
        <v>4625</v>
      </c>
      <c r="F136" s="51">
        <v>4540</v>
      </c>
      <c r="G136" s="51">
        <v>1754</v>
      </c>
      <c r="H136" s="51">
        <v>3302</v>
      </c>
      <c r="I136" s="51">
        <v>774</v>
      </c>
      <c r="K136" s="51">
        <v>1447</v>
      </c>
      <c r="L136" s="51">
        <v>2399</v>
      </c>
      <c r="M136" s="51">
        <v>474</v>
      </c>
      <c r="N136" s="51">
        <v>14170</v>
      </c>
      <c r="O136" s="51">
        <v>1023</v>
      </c>
      <c r="Q136" s="32">
        <v>235429.18</v>
      </c>
      <c r="R136" s="32">
        <v>215016.51</v>
      </c>
      <c r="S136" s="32">
        <v>85282.5</v>
      </c>
      <c r="T136" s="32">
        <v>143268.65</v>
      </c>
      <c r="U136" s="32">
        <v>40536.639999999999</v>
      </c>
      <c r="V136" s="32"/>
      <c r="W136" s="32">
        <v>65054.29</v>
      </c>
      <c r="X136" s="32">
        <v>121246.52</v>
      </c>
      <c r="Y136" s="32">
        <v>16435.18</v>
      </c>
      <c r="Z136" s="32">
        <v>498839.88</v>
      </c>
      <c r="AA136" s="32">
        <v>39602.300000000003</v>
      </c>
      <c r="AB136" s="32"/>
      <c r="AC136" s="2">
        <v>1.0900000000000001</v>
      </c>
      <c r="AD136" s="2">
        <v>1.0900000000000001</v>
      </c>
      <c r="AE136" s="2">
        <v>1.0900000000000001</v>
      </c>
      <c r="AF136" s="2">
        <v>1.0900000000000001</v>
      </c>
      <c r="AG136" s="2">
        <v>1.0900000000000001</v>
      </c>
      <c r="AI136" s="2">
        <v>1.0900000000000001</v>
      </c>
      <c r="AJ136" s="2">
        <v>1.0900000000000001</v>
      </c>
      <c r="AK136" s="2">
        <v>1.0900000000000001</v>
      </c>
      <c r="AL136" s="2">
        <v>1.0900000000000001</v>
      </c>
      <c r="AM136" s="2">
        <v>1.0900000000000001</v>
      </c>
      <c r="AO136" s="33">
        <v>2566.1799999999998</v>
      </c>
      <c r="AP136" s="33">
        <v>2343.6799999999998</v>
      </c>
      <c r="AQ136" s="33">
        <v>929.58</v>
      </c>
      <c r="AR136" s="33">
        <v>1561.63</v>
      </c>
      <c r="AS136" s="33">
        <v>441.85</v>
      </c>
      <c r="AT136" s="33"/>
      <c r="AU136" s="33">
        <v>709.09</v>
      </c>
      <c r="AV136" s="33">
        <v>1321.59</v>
      </c>
      <c r="AW136" s="33">
        <v>179.14</v>
      </c>
      <c r="AX136" s="33">
        <v>5437.35</v>
      </c>
      <c r="AY136" s="33">
        <v>431.67</v>
      </c>
      <c r="AZ136" s="33"/>
      <c r="BA136" s="31">
        <f t="shared" si="280"/>
        <v>-353.14</v>
      </c>
      <c r="BB136" s="31">
        <f t="shared" si="281"/>
        <v>-322.52</v>
      </c>
      <c r="BC136" s="31">
        <f t="shared" si="282"/>
        <v>-127.92</v>
      </c>
      <c r="BD136" s="31">
        <f t="shared" si="283"/>
        <v>-114.61</v>
      </c>
      <c r="BE136" s="31">
        <f t="shared" si="284"/>
        <v>-32.43</v>
      </c>
      <c r="BF136" s="31">
        <f t="shared" si="285"/>
        <v>0</v>
      </c>
      <c r="BG136" s="31">
        <f t="shared" si="286"/>
        <v>247.21</v>
      </c>
      <c r="BH136" s="31">
        <f t="shared" si="287"/>
        <v>460.74</v>
      </c>
      <c r="BI136" s="31">
        <f t="shared" si="288"/>
        <v>62.45</v>
      </c>
      <c r="BJ136" s="31">
        <f t="shared" si="289"/>
        <v>2394.4299999999998</v>
      </c>
      <c r="BK136" s="31">
        <f t="shared" si="290"/>
        <v>190.09</v>
      </c>
      <c r="BL136" s="31">
        <f t="shared" si="291"/>
        <v>0</v>
      </c>
      <c r="BM136" s="6">
        <v>-1.4200000000000001E-2</v>
      </c>
      <c r="BN136" s="6">
        <v>-1.4200000000000001E-2</v>
      </c>
      <c r="BO136" s="6">
        <v>-1.4200000000000001E-2</v>
      </c>
      <c r="BP136" s="6">
        <v>-1.4200000000000001E-2</v>
      </c>
      <c r="BQ136" s="6">
        <v>-1.4200000000000001E-2</v>
      </c>
      <c r="BR136" s="6">
        <v>-1.4200000000000001E-2</v>
      </c>
      <c r="BS136" s="6">
        <v>-1.4200000000000001E-2</v>
      </c>
      <c r="BT136" s="6">
        <v>-1.4200000000000001E-2</v>
      </c>
      <c r="BU136" s="6">
        <v>-1.4200000000000001E-2</v>
      </c>
      <c r="BV136" s="6">
        <v>-1.4200000000000001E-2</v>
      </c>
      <c r="BW136" s="6">
        <v>-1.4200000000000001E-2</v>
      </c>
      <c r="BX136" s="6">
        <v>-1.4200000000000001E-2</v>
      </c>
      <c r="BY136" s="31">
        <v>-3343.09</v>
      </c>
      <c r="BZ136" s="31">
        <v>-3053.23</v>
      </c>
      <c r="CA136" s="31">
        <v>-1211.01</v>
      </c>
      <c r="CB136" s="31">
        <v>-2034.41</v>
      </c>
      <c r="CC136" s="31">
        <v>-575.62</v>
      </c>
      <c r="CD136" s="31">
        <v>0</v>
      </c>
      <c r="CE136" s="31">
        <v>-923.77</v>
      </c>
      <c r="CF136" s="31">
        <v>-1721.7</v>
      </c>
      <c r="CG136" s="31">
        <v>-233.38</v>
      </c>
      <c r="CH136" s="31">
        <v>-7083.53</v>
      </c>
      <c r="CI136" s="31">
        <v>-562.35</v>
      </c>
      <c r="CJ136" s="31">
        <v>0</v>
      </c>
      <c r="CK136" s="32">
        <f t="shared" ref="CK136:CK141" si="340">ROUND(Q136*$CV$3,2)</f>
        <v>470.86</v>
      </c>
      <c r="CL136" s="32">
        <f t="shared" ref="CL136:CL141" si="341">ROUND(R136*$CV$3,2)</f>
        <v>430.03</v>
      </c>
      <c r="CM136" s="32">
        <f t="shared" ref="CM136:CM141" si="342">ROUND(S136*$CV$3,2)</f>
        <v>170.57</v>
      </c>
      <c r="CN136" s="32">
        <f t="shared" ref="CN136:CN141" si="343">ROUND(T136*$CV$3,2)</f>
        <v>286.54000000000002</v>
      </c>
      <c r="CO136" s="32">
        <f t="shared" ref="CO136:CO141" si="344">ROUND(U136*$CV$3,2)</f>
        <v>81.069999999999993</v>
      </c>
      <c r="CP136" s="32">
        <f t="shared" ref="CP136:CP141" si="345">ROUND(V136*$CV$3,2)</f>
        <v>0</v>
      </c>
      <c r="CQ136" s="32">
        <f t="shared" ref="CQ136:CQ141" si="346">ROUND(W136*$CV$3,2)</f>
        <v>130.11000000000001</v>
      </c>
      <c r="CR136" s="32">
        <f t="shared" ref="CR136:CR141" si="347">ROUND(X136*$CV$3,2)</f>
        <v>242.49</v>
      </c>
      <c r="CS136" s="32">
        <f t="shared" ref="CS136:CS141" si="348">ROUND(Y136*$CV$3,2)</f>
        <v>32.869999999999997</v>
      </c>
      <c r="CT136" s="32">
        <f t="shared" ref="CT136:CT141" si="349">ROUND(Z136*$CV$3,2)</f>
        <v>997.68</v>
      </c>
      <c r="CU136" s="32">
        <f t="shared" ref="CU136:CU141" si="350">ROUND(AA136*$CV$3,2)</f>
        <v>79.2</v>
      </c>
      <c r="CV136" s="32">
        <f t="shared" ref="CV136:CV141" si="351">ROUND(AB136*$CV$3,2)</f>
        <v>0</v>
      </c>
      <c r="CW136" s="31">
        <f t="shared" si="292"/>
        <v>-5085.2699999999995</v>
      </c>
      <c r="CX136" s="31">
        <f t="shared" si="293"/>
        <v>-4644.3599999999988</v>
      </c>
      <c r="CY136" s="31">
        <f t="shared" si="294"/>
        <v>-1842.1</v>
      </c>
      <c r="CZ136" s="31">
        <f t="shared" si="295"/>
        <v>-3194.89</v>
      </c>
      <c r="DA136" s="31">
        <f t="shared" si="296"/>
        <v>-903.97000000000014</v>
      </c>
      <c r="DB136" s="31">
        <f t="shared" si="297"/>
        <v>0</v>
      </c>
      <c r="DC136" s="31">
        <f t="shared" si="298"/>
        <v>-1749.96</v>
      </c>
      <c r="DD136" s="31">
        <f t="shared" si="299"/>
        <v>-3261.54</v>
      </c>
      <c r="DE136" s="31">
        <f t="shared" si="300"/>
        <v>-442.09999999999997</v>
      </c>
      <c r="DF136" s="31">
        <f t="shared" si="301"/>
        <v>-13917.630000000001</v>
      </c>
      <c r="DG136" s="31">
        <f t="shared" si="302"/>
        <v>-1104.9100000000001</v>
      </c>
      <c r="DH136" s="31">
        <f t="shared" si="303"/>
        <v>0</v>
      </c>
      <c r="DI136" s="32">
        <f t="shared" si="304"/>
        <v>-254.26</v>
      </c>
      <c r="DJ136" s="32">
        <f t="shared" si="305"/>
        <v>-232.22</v>
      </c>
      <c r="DK136" s="32">
        <f t="shared" si="306"/>
        <v>-92.11</v>
      </c>
      <c r="DL136" s="32">
        <f t="shared" si="307"/>
        <v>-159.74</v>
      </c>
      <c r="DM136" s="32">
        <f t="shared" si="308"/>
        <v>-45.2</v>
      </c>
      <c r="DN136" s="32">
        <f t="shared" si="309"/>
        <v>0</v>
      </c>
      <c r="DO136" s="32">
        <f t="shared" si="310"/>
        <v>-87.5</v>
      </c>
      <c r="DP136" s="32">
        <f t="shared" si="311"/>
        <v>-163.08000000000001</v>
      </c>
      <c r="DQ136" s="32">
        <f t="shared" si="312"/>
        <v>-22.11</v>
      </c>
      <c r="DR136" s="32">
        <f t="shared" si="313"/>
        <v>-695.88</v>
      </c>
      <c r="DS136" s="32">
        <f t="shared" si="314"/>
        <v>-55.25</v>
      </c>
      <c r="DT136" s="32">
        <f t="shared" si="315"/>
        <v>0</v>
      </c>
      <c r="DU136" s="31">
        <f t="shared" ca="1" si="316"/>
        <v>-1504.57</v>
      </c>
      <c r="DV136" s="31">
        <f t="shared" ca="1" si="317"/>
        <v>-1366.23</v>
      </c>
      <c r="DW136" s="31">
        <f t="shared" ca="1" si="318"/>
        <v>-539.05999999999995</v>
      </c>
      <c r="DX136" s="31">
        <f t="shared" ca="1" si="319"/>
        <v>-929.51</v>
      </c>
      <c r="DY136" s="31">
        <f t="shared" ca="1" si="320"/>
        <v>-261.51</v>
      </c>
      <c r="DZ136" s="31">
        <f t="shared" ca="1" si="321"/>
        <v>0</v>
      </c>
      <c r="EA136" s="31">
        <f t="shared" ca="1" si="322"/>
        <v>-500.04</v>
      </c>
      <c r="EB136" s="31">
        <f t="shared" ca="1" si="323"/>
        <v>-925.05</v>
      </c>
      <c r="EC136" s="31">
        <f t="shared" ca="1" si="324"/>
        <v>-124.45</v>
      </c>
      <c r="ED136" s="31">
        <f t="shared" ca="1" si="325"/>
        <v>-3886.34</v>
      </c>
      <c r="EE136" s="31">
        <f t="shared" ca="1" si="326"/>
        <v>-305.95</v>
      </c>
      <c r="EF136" s="31">
        <f t="shared" ca="1" si="327"/>
        <v>0</v>
      </c>
      <c r="EG136" s="32">
        <f t="shared" ca="1" si="328"/>
        <v>-6844.0999999999995</v>
      </c>
      <c r="EH136" s="32">
        <f t="shared" ca="1" si="329"/>
        <v>-6242.8099999999995</v>
      </c>
      <c r="EI136" s="32">
        <f t="shared" ca="1" si="330"/>
        <v>-2473.2699999999995</v>
      </c>
      <c r="EJ136" s="32">
        <f t="shared" ca="1" si="331"/>
        <v>-4284.1400000000003</v>
      </c>
      <c r="EK136" s="32">
        <f t="shared" ca="1" si="332"/>
        <v>-1210.6800000000003</v>
      </c>
      <c r="EL136" s="32">
        <f t="shared" ca="1" si="333"/>
        <v>0</v>
      </c>
      <c r="EM136" s="32">
        <f t="shared" ca="1" si="334"/>
        <v>-2337.5</v>
      </c>
      <c r="EN136" s="32">
        <f t="shared" ca="1" si="335"/>
        <v>-4349.67</v>
      </c>
      <c r="EO136" s="32">
        <f t="shared" ca="1" si="336"/>
        <v>-588.66</v>
      </c>
      <c r="EP136" s="32">
        <f t="shared" ca="1" si="337"/>
        <v>-18499.849999999999</v>
      </c>
      <c r="EQ136" s="32">
        <f t="shared" ca="1" si="338"/>
        <v>-1466.1100000000001</v>
      </c>
      <c r="ER136" s="32">
        <f t="shared" ca="1" si="339"/>
        <v>0</v>
      </c>
    </row>
    <row r="137" spans="1:148" x14ac:dyDescent="0.25">
      <c r="A137" t="s">
        <v>478</v>
      </c>
      <c r="B137" s="1" t="s">
        <v>145</v>
      </c>
      <c r="C137" t="s">
        <v>291</v>
      </c>
      <c r="D137" t="s">
        <v>292</v>
      </c>
      <c r="E137" s="51">
        <v>4380</v>
      </c>
      <c r="F137" s="51">
        <v>763.75</v>
      </c>
      <c r="G137" s="51">
        <v>2968.75</v>
      </c>
      <c r="H137" s="51">
        <v>350</v>
      </c>
      <c r="K137" s="51">
        <v>1300.75</v>
      </c>
      <c r="L137" s="51">
        <v>648</v>
      </c>
      <c r="M137" s="51">
        <v>1565</v>
      </c>
      <c r="O137" s="51">
        <v>33228</v>
      </c>
      <c r="P137" s="51">
        <v>33689.5</v>
      </c>
      <c r="Q137" s="32">
        <v>128155.8</v>
      </c>
      <c r="R137" s="32">
        <v>17368.05</v>
      </c>
      <c r="S137" s="32">
        <v>59919.62</v>
      </c>
      <c r="T137" s="32">
        <v>8957.5</v>
      </c>
      <c r="U137" s="32"/>
      <c r="V137" s="32"/>
      <c r="W137" s="32">
        <v>32369.62</v>
      </c>
      <c r="X137" s="32">
        <v>16123.52</v>
      </c>
      <c r="Y137" s="32">
        <v>31143.200000000001</v>
      </c>
      <c r="Z137" s="32"/>
      <c r="AA137" s="32">
        <v>1450097.54</v>
      </c>
      <c r="AB137" s="32">
        <v>1091234.28</v>
      </c>
      <c r="AC137" s="2">
        <v>0.95</v>
      </c>
      <c r="AD137" s="2">
        <v>0.95</v>
      </c>
      <c r="AE137" s="2">
        <v>0.95</v>
      </c>
      <c r="AF137" s="2">
        <v>0.95</v>
      </c>
      <c r="AI137" s="2">
        <v>0.95</v>
      </c>
      <c r="AJ137" s="2">
        <v>0.95</v>
      </c>
      <c r="AK137" s="2">
        <v>0.95</v>
      </c>
      <c r="AM137" s="2">
        <v>0.95</v>
      </c>
      <c r="AN137" s="2">
        <v>0.95</v>
      </c>
      <c r="AO137" s="33">
        <v>1217.48</v>
      </c>
      <c r="AP137" s="33">
        <v>165</v>
      </c>
      <c r="AQ137" s="33">
        <v>569.24</v>
      </c>
      <c r="AR137" s="33">
        <v>85.1</v>
      </c>
      <c r="AS137" s="33"/>
      <c r="AT137" s="33"/>
      <c r="AU137" s="33">
        <v>307.51</v>
      </c>
      <c r="AV137" s="33">
        <v>153.16999999999999</v>
      </c>
      <c r="AW137" s="33">
        <v>295.86</v>
      </c>
      <c r="AX137" s="33"/>
      <c r="AY137" s="33">
        <v>13775.93</v>
      </c>
      <c r="AZ137" s="33">
        <v>10366.73</v>
      </c>
      <c r="BA137" s="31">
        <f t="shared" si="280"/>
        <v>-192.23</v>
      </c>
      <c r="BB137" s="31">
        <f t="shared" si="281"/>
        <v>-26.05</v>
      </c>
      <c r="BC137" s="31">
        <f t="shared" si="282"/>
        <v>-89.88</v>
      </c>
      <c r="BD137" s="31">
        <f t="shared" si="283"/>
        <v>-7.17</v>
      </c>
      <c r="BE137" s="31">
        <f t="shared" si="284"/>
        <v>0</v>
      </c>
      <c r="BF137" s="31">
        <f t="shared" si="285"/>
        <v>0</v>
      </c>
      <c r="BG137" s="31">
        <f t="shared" si="286"/>
        <v>123</v>
      </c>
      <c r="BH137" s="31">
        <f t="shared" si="287"/>
        <v>61.27</v>
      </c>
      <c r="BI137" s="31">
        <f t="shared" si="288"/>
        <v>118.34</v>
      </c>
      <c r="BJ137" s="31">
        <f t="shared" si="289"/>
        <v>0</v>
      </c>
      <c r="BK137" s="31">
        <f t="shared" si="290"/>
        <v>6960.47</v>
      </c>
      <c r="BL137" s="31">
        <f t="shared" si="291"/>
        <v>5237.92</v>
      </c>
      <c r="BM137" s="6">
        <v>1.06E-2</v>
      </c>
      <c r="BN137" s="6">
        <v>1.06E-2</v>
      </c>
      <c r="BO137" s="6">
        <v>1.06E-2</v>
      </c>
      <c r="BP137" s="6">
        <v>1.06E-2</v>
      </c>
      <c r="BQ137" s="6">
        <v>1.06E-2</v>
      </c>
      <c r="BR137" s="6">
        <v>1.06E-2</v>
      </c>
      <c r="BS137" s="6">
        <v>1.06E-2</v>
      </c>
      <c r="BT137" s="6">
        <v>1.06E-2</v>
      </c>
      <c r="BU137" s="6">
        <v>1.06E-2</v>
      </c>
      <c r="BV137" s="6">
        <v>1.06E-2</v>
      </c>
      <c r="BW137" s="6">
        <v>1.06E-2</v>
      </c>
      <c r="BX137" s="6">
        <v>1.06E-2</v>
      </c>
      <c r="BY137" s="31">
        <v>1358.45</v>
      </c>
      <c r="BZ137" s="31">
        <v>184.1</v>
      </c>
      <c r="CA137" s="31">
        <v>635.15</v>
      </c>
      <c r="CB137" s="31">
        <v>94.95</v>
      </c>
      <c r="CC137" s="31">
        <v>0</v>
      </c>
      <c r="CD137" s="31">
        <v>0</v>
      </c>
      <c r="CE137" s="31">
        <v>343.12</v>
      </c>
      <c r="CF137" s="31">
        <v>170.91</v>
      </c>
      <c r="CG137" s="31">
        <v>330.12</v>
      </c>
      <c r="CH137" s="31">
        <v>0</v>
      </c>
      <c r="CI137" s="31">
        <v>15371.03</v>
      </c>
      <c r="CJ137" s="31">
        <v>11567.08</v>
      </c>
      <c r="CK137" s="32">
        <f t="shared" si="340"/>
        <v>256.31</v>
      </c>
      <c r="CL137" s="32">
        <f t="shared" si="341"/>
        <v>34.74</v>
      </c>
      <c r="CM137" s="32">
        <f t="shared" si="342"/>
        <v>119.84</v>
      </c>
      <c r="CN137" s="32">
        <f t="shared" si="343"/>
        <v>17.920000000000002</v>
      </c>
      <c r="CO137" s="32">
        <f t="shared" si="344"/>
        <v>0</v>
      </c>
      <c r="CP137" s="32">
        <f t="shared" si="345"/>
        <v>0</v>
      </c>
      <c r="CQ137" s="32">
        <f t="shared" si="346"/>
        <v>64.739999999999995</v>
      </c>
      <c r="CR137" s="32">
        <f t="shared" si="347"/>
        <v>32.25</v>
      </c>
      <c r="CS137" s="32">
        <f t="shared" si="348"/>
        <v>62.29</v>
      </c>
      <c r="CT137" s="32">
        <f t="shared" si="349"/>
        <v>0</v>
      </c>
      <c r="CU137" s="32">
        <f t="shared" si="350"/>
        <v>2900.2</v>
      </c>
      <c r="CV137" s="32">
        <f t="shared" si="351"/>
        <v>2182.4699999999998</v>
      </c>
      <c r="CW137" s="31">
        <f t="shared" si="292"/>
        <v>589.51</v>
      </c>
      <c r="CX137" s="31">
        <f t="shared" si="293"/>
        <v>79.89</v>
      </c>
      <c r="CY137" s="31">
        <f t="shared" si="294"/>
        <v>275.63</v>
      </c>
      <c r="CZ137" s="31">
        <f t="shared" si="295"/>
        <v>34.940000000000012</v>
      </c>
      <c r="DA137" s="31">
        <f t="shared" si="296"/>
        <v>0</v>
      </c>
      <c r="DB137" s="31">
        <f t="shared" si="297"/>
        <v>0</v>
      </c>
      <c r="DC137" s="31">
        <f t="shared" si="298"/>
        <v>-22.649999999999977</v>
      </c>
      <c r="DD137" s="31">
        <f t="shared" si="299"/>
        <v>-11.279999999999994</v>
      </c>
      <c r="DE137" s="31">
        <f t="shared" si="300"/>
        <v>-21.789999999999992</v>
      </c>
      <c r="DF137" s="31">
        <f t="shared" si="301"/>
        <v>0</v>
      </c>
      <c r="DG137" s="31">
        <f t="shared" si="302"/>
        <v>-2465.170000000001</v>
      </c>
      <c r="DH137" s="31">
        <f t="shared" si="303"/>
        <v>-1855.1000000000004</v>
      </c>
      <c r="DI137" s="32">
        <f t="shared" si="304"/>
        <v>29.48</v>
      </c>
      <c r="DJ137" s="32">
        <f t="shared" si="305"/>
        <v>3.99</v>
      </c>
      <c r="DK137" s="32">
        <f t="shared" si="306"/>
        <v>13.78</v>
      </c>
      <c r="DL137" s="32">
        <f t="shared" si="307"/>
        <v>1.75</v>
      </c>
      <c r="DM137" s="32">
        <f t="shared" si="308"/>
        <v>0</v>
      </c>
      <c r="DN137" s="32">
        <f t="shared" si="309"/>
        <v>0</v>
      </c>
      <c r="DO137" s="32">
        <f t="shared" si="310"/>
        <v>-1.1299999999999999</v>
      </c>
      <c r="DP137" s="32">
        <f t="shared" si="311"/>
        <v>-0.56000000000000005</v>
      </c>
      <c r="DQ137" s="32">
        <f t="shared" si="312"/>
        <v>-1.0900000000000001</v>
      </c>
      <c r="DR137" s="32">
        <f t="shared" si="313"/>
        <v>0</v>
      </c>
      <c r="DS137" s="32">
        <f t="shared" si="314"/>
        <v>-123.26</v>
      </c>
      <c r="DT137" s="32">
        <f t="shared" si="315"/>
        <v>-92.76</v>
      </c>
      <c r="DU137" s="31">
        <f t="shared" ca="1" si="316"/>
        <v>174.42</v>
      </c>
      <c r="DV137" s="31">
        <f t="shared" ca="1" si="317"/>
        <v>23.5</v>
      </c>
      <c r="DW137" s="31">
        <f t="shared" ca="1" si="318"/>
        <v>80.66</v>
      </c>
      <c r="DX137" s="31">
        <f t="shared" ca="1" si="319"/>
        <v>10.17</v>
      </c>
      <c r="DY137" s="31">
        <f t="shared" ca="1" si="320"/>
        <v>0</v>
      </c>
      <c r="DZ137" s="31">
        <f t="shared" ca="1" si="321"/>
        <v>0</v>
      </c>
      <c r="EA137" s="31">
        <f t="shared" ca="1" si="322"/>
        <v>-6.47</v>
      </c>
      <c r="EB137" s="31">
        <f t="shared" ca="1" si="323"/>
        <v>-3.2</v>
      </c>
      <c r="EC137" s="31">
        <f t="shared" ca="1" si="324"/>
        <v>-6.13</v>
      </c>
      <c r="ED137" s="31">
        <f t="shared" ca="1" si="325"/>
        <v>0</v>
      </c>
      <c r="EE137" s="31">
        <f t="shared" ca="1" si="326"/>
        <v>-682.61</v>
      </c>
      <c r="EF137" s="31">
        <f t="shared" ca="1" si="327"/>
        <v>-509.49</v>
      </c>
      <c r="EG137" s="32">
        <f t="shared" ca="1" si="328"/>
        <v>793.41</v>
      </c>
      <c r="EH137" s="32">
        <f t="shared" ca="1" si="329"/>
        <v>107.38</v>
      </c>
      <c r="EI137" s="32">
        <f t="shared" ca="1" si="330"/>
        <v>370.06999999999994</v>
      </c>
      <c r="EJ137" s="32">
        <f t="shared" ca="1" si="331"/>
        <v>46.860000000000014</v>
      </c>
      <c r="EK137" s="32">
        <f t="shared" ca="1" si="332"/>
        <v>0</v>
      </c>
      <c r="EL137" s="32">
        <f t="shared" ca="1" si="333"/>
        <v>0</v>
      </c>
      <c r="EM137" s="32">
        <f t="shared" ca="1" si="334"/>
        <v>-30.249999999999975</v>
      </c>
      <c r="EN137" s="32">
        <f t="shared" ca="1" si="335"/>
        <v>-15.039999999999996</v>
      </c>
      <c r="EO137" s="32">
        <f t="shared" ca="1" si="336"/>
        <v>-29.009999999999991</v>
      </c>
      <c r="EP137" s="32">
        <f t="shared" ca="1" si="337"/>
        <v>0</v>
      </c>
      <c r="EQ137" s="32">
        <f t="shared" ca="1" si="338"/>
        <v>-3271.0400000000013</v>
      </c>
      <c r="ER137" s="32">
        <f t="shared" ca="1" si="339"/>
        <v>-2457.3500000000004</v>
      </c>
    </row>
    <row r="138" spans="1:148" x14ac:dyDescent="0.25">
      <c r="A138" t="s">
        <v>440</v>
      </c>
      <c r="B138" s="1" t="s">
        <v>134</v>
      </c>
      <c r="C138" t="s">
        <v>134</v>
      </c>
      <c r="D138" t="s">
        <v>287</v>
      </c>
      <c r="E138" s="51">
        <v>360.37757429999999</v>
      </c>
      <c r="F138" s="51">
        <v>154.7262508</v>
      </c>
      <c r="G138" s="51">
        <v>12.2360883</v>
      </c>
      <c r="H138" s="51">
        <v>0</v>
      </c>
      <c r="I138" s="51">
        <v>0</v>
      </c>
      <c r="J138" s="51">
        <v>50.8286455</v>
      </c>
      <c r="K138" s="51">
        <v>217.92404389999999</v>
      </c>
      <c r="L138" s="51">
        <v>209.20871529999999</v>
      </c>
      <c r="M138" s="51">
        <v>250.7787677</v>
      </c>
      <c r="N138" s="51">
        <v>472.99114739999999</v>
      </c>
      <c r="O138" s="51">
        <v>743.51483050000002</v>
      </c>
      <c r="P138" s="51">
        <v>612.69045679999999</v>
      </c>
      <c r="Q138" s="32">
        <v>16548.84</v>
      </c>
      <c r="R138" s="32">
        <v>7375.96</v>
      </c>
      <c r="S138" s="32">
        <v>508.42</v>
      </c>
      <c r="T138" s="32">
        <v>0</v>
      </c>
      <c r="U138" s="32">
        <v>0</v>
      </c>
      <c r="V138" s="32">
        <v>5838.87</v>
      </c>
      <c r="W138" s="32">
        <v>12259.84</v>
      </c>
      <c r="X138" s="32">
        <v>11600.09</v>
      </c>
      <c r="Y138" s="32">
        <v>8221.7199999999993</v>
      </c>
      <c r="Z138" s="32">
        <v>17244.88</v>
      </c>
      <c r="AA138" s="32">
        <v>42113.72</v>
      </c>
      <c r="AB138" s="32">
        <v>43202.720000000001</v>
      </c>
      <c r="AC138" s="2">
        <v>-1.21</v>
      </c>
      <c r="AD138" s="2">
        <v>-1.21</v>
      </c>
      <c r="AE138" s="2">
        <v>-1.21</v>
      </c>
      <c r="AF138" s="2">
        <v>-1.21</v>
      </c>
      <c r="AG138" s="2">
        <v>-1.21</v>
      </c>
      <c r="AH138" s="2">
        <v>-1.21</v>
      </c>
      <c r="AI138" s="2">
        <v>-1.21</v>
      </c>
      <c r="AJ138" s="2">
        <v>-1.21</v>
      </c>
      <c r="AK138" s="2">
        <v>-1.21</v>
      </c>
      <c r="AL138" s="2">
        <v>-1.21</v>
      </c>
      <c r="AM138" s="2">
        <v>-1.21</v>
      </c>
      <c r="AN138" s="2">
        <v>-1.21</v>
      </c>
      <c r="AO138" s="33">
        <v>-200.24</v>
      </c>
      <c r="AP138" s="33">
        <v>-89.25</v>
      </c>
      <c r="AQ138" s="33">
        <v>-6.15</v>
      </c>
      <c r="AR138" s="33">
        <v>0</v>
      </c>
      <c r="AS138" s="33">
        <v>0</v>
      </c>
      <c r="AT138" s="33">
        <v>-70.650000000000006</v>
      </c>
      <c r="AU138" s="33">
        <v>-148.34</v>
      </c>
      <c r="AV138" s="33">
        <v>-140.36000000000001</v>
      </c>
      <c r="AW138" s="33">
        <v>-99.48</v>
      </c>
      <c r="AX138" s="33">
        <v>-208.66</v>
      </c>
      <c r="AY138" s="33">
        <v>-509.58</v>
      </c>
      <c r="AZ138" s="33">
        <v>-522.75</v>
      </c>
      <c r="BA138" s="31">
        <f t="shared" si="280"/>
        <v>-24.82</v>
      </c>
      <c r="BB138" s="31">
        <f t="shared" si="281"/>
        <v>-11.06</v>
      </c>
      <c r="BC138" s="31">
        <f t="shared" si="282"/>
        <v>-0.76</v>
      </c>
      <c r="BD138" s="31">
        <f t="shared" si="283"/>
        <v>0</v>
      </c>
      <c r="BE138" s="31">
        <f t="shared" si="284"/>
        <v>0</v>
      </c>
      <c r="BF138" s="31">
        <f t="shared" si="285"/>
        <v>-4.67</v>
      </c>
      <c r="BG138" s="31">
        <f t="shared" si="286"/>
        <v>46.59</v>
      </c>
      <c r="BH138" s="31">
        <f t="shared" si="287"/>
        <v>44.08</v>
      </c>
      <c r="BI138" s="31">
        <f t="shared" si="288"/>
        <v>31.24</v>
      </c>
      <c r="BJ138" s="31">
        <f t="shared" si="289"/>
        <v>82.78</v>
      </c>
      <c r="BK138" s="31">
        <f t="shared" si="290"/>
        <v>202.15</v>
      </c>
      <c r="BL138" s="31">
        <f t="shared" si="291"/>
        <v>207.37</v>
      </c>
      <c r="BM138" s="6">
        <v>3.5499999999999997E-2</v>
      </c>
      <c r="BN138" s="6">
        <v>3.5499999999999997E-2</v>
      </c>
      <c r="BO138" s="6">
        <v>3.5499999999999997E-2</v>
      </c>
      <c r="BP138" s="6">
        <v>3.5499999999999997E-2</v>
      </c>
      <c r="BQ138" s="6">
        <v>3.5499999999999997E-2</v>
      </c>
      <c r="BR138" s="6">
        <v>3.5499999999999997E-2</v>
      </c>
      <c r="BS138" s="6">
        <v>3.5499999999999997E-2</v>
      </c>
      <c r="BT138" s="6">
        <v>3.5499999999999997E-2</v>
      </c>
      <c r="BU138" s="6">
        <v>3.5499999999999997E-2</v>
      </c>
      <c r="BV138" s="6">
        <v>3.5499999999999997E-2</v>
      </c>
      <c r="BW138" s="6">
        <v>3.5499999999999997E-2</v>
      </c>
      <c r="BX138" s="6">
        <v>3.5499999999999997E-2</v>
      </c>
      <c r="BY138" s="31">
        <v>587.48</v>
      </c>
      <c r="BZ138" s="31">
        <v>261.85000000000002</v>
      </c>
      <c r="CA138" s="31">
        <v>18.05</v>
      </c>
      <c r="CB138" s="31">
        <v>0</v>
      </c>
      <c r="CC138" s="31">
        <v>0</v>
      </c>
      <c r="CD138" s="31">
        <v>207.28</v>
      </c>
      <c r="CE138" s="31">
        <v>435.22</v>
      </c>
      <c r="CF138" s="31">
        <v>411.8</v>
      </c>
      <c r="CG138" s="31">
        <v>291.87</v>
      </c>
      <c r="CH138" s="31">
        <v>612.19000000000005</v>
      </c>
      <c r="CI138" s="31">
        <v>1495.04</v>
      </c>
      <c r="CJ138" s="31">
        <v>1533.7</v>
      </c>
      <c r="CK138" s="32">
        <f t="shared" si="340"/>
        <v>33.1</v>
      </c>
      <c r="CL138" s="32">
        <f t="shared" si="341"/>
        <v>14.75</v>
      </c>
      <c r="CM138" s="32">
        <f t="shared" si="342"/>
        <v>1.02</v>
      </c>
      <c r="CN138" s="32">
        <f t="shared" si="343"/>
        <v>0</v>
      </c>
      <c r="CO138" s="32">
        <f t="shared" si="344"/>
        <v>0</v>
      </c>
      <c r="CP138" s="32">
        <f t="shared" si="345"/>
        <v>11.68</v>
      </c>
      <c r="CQ138" s="32">
        <f t="shared" si="346"/>
        <v>24.52</v>
      </c>
      <c r="CR138" s="32">
        <f t="shared" si="347"/>
        <v>23.2</v>
      </c>
      <c r="CS138" s="32">
        <f t="shared" si="348"/>
        <v>16.440000000000001</v>
      </c>
      <c r="CT138" s="32">
        <f t="shared" si="349"/>
        <v>34.49</v>
      </c>
      <c r="CU138" s="32">
        <f t="shared" si="350"/>
        <v>84.23</v>
      </c>
      <c r="CV138" s="32">
        <f t="shared" si="351"/>
        <v>86.41</v>
      </c>
      <c r="CW138" s="31">
        <f t="shared" si="292"/>
        <v>845.6400000000001</v>
      </c>
      <c r="CX138" s="31">
        <f t="shared" si="293"/>
        <v>376.91</v>
      </c>
      <c r="CY138" s="31">
        <f t="shared" si="294"/>
        <v>25.98</v>
      </c>
      <c r="CZ138" s="31">
        <f t="shared" si="295"/>
        <v>0</v>
      </c>
      <c r="DA138" s="31">
        <f t="shared" si="296"/>
        <v>0</v>
      </c>
      <c r="DB138" s="31">
        <f t="shared" si="297"/>
        <v>294.28000000000003</v>
      </c>
      <c r="DC138" s="31">
        <f t="shared" si="298"/>
        <v>561.49</v>
      </c>
      <c r="DD138" s="31">
        <f t="shared" si="299"/>
        <v>531.28</v>
      </c>
      <c r="DE138" s="31">
        <f t="shared" si="300"/>
        <v>376.55</v>
      </c>
      <c r="DF138" s="31">
        <f t="shared" si="301"/>
        <v>772.56000000000006</v>
      </c>
      <c r="DG138" s="31">
        <f t="shared" si="302"/>
        <v>1886.6999999999998</v>
      </c>
      <c r="DH138" s="31">
        <f t="shared" si="303"/>
        <v>1935.4900000000002</v>
      </c>
      <c r="DI138" s="32">
        <f t="shared" si="304"/>
        <v>42.28</v>
      </c>
      <c r="DJ138" s="32">
        <f t="shared" si="305"/>
        <v>18.850000000000001</v>
      </c>
      <c r="DK138" s="32">
        <f t="shared" si="306"/>
        <v>1.3</v>
      </c>
      <c r="DL138" s="32">
        <f t="shared" si="307"/>
        <v>0</v>
      </c>
      <c r="DM138" s="32">
        <f t="shared" si="308"/>
        <v>0</v>
      </c>
      <c r="DN138" s="32">
        <f t="shared" si="309"/>
        <v>14.71</v>
      </c>
      <c r="DO138" s="32">
        <f t="shared" si="310"/>
        <v>28.07</v>
      </c>
      <c r="DP138" s="32">
        <f t="shared" si="311"/>
        <v>26.56</v>
      </c>
      <c r="DQ138" s="32">
        <f t="shared" si="312"/>
        <v>18.829999999999998</v>
      </c>
      <c r="DR138" s="32">
        <f t="shared" si="313"/>
        <v>38.630000000000003</v>
      </c>
      <c r="DS138" s="32">
        <f t="shared" si="314"/>
        <v>94.34</v>
      </c>
      <c r="DT138" s="32">
        <f t="shared" si="315"/>
        <v>96.77</v>
      </c>
      <c r="DU138" s="31">
        <f t="shared" ca="1" si="316"/>
        <v>250.2</v>
      </c>
      <c r="DV138" s="31">
        <f t="shared" ca="1" si="317"/>
        <v>110.88</v>
      </c>
      <c r="DW138" s="31">
        <f t="shared" ca="1" si="318"/>
        <v>7.6</v>
      </c>
      <c r="DX138" s="31">
        <f t="shared" ca="1" si="319"/>
        <v>0</v>
      </c>
      <c r="DY138" s="31">
        <f t="shared" ca="1" si="320"/>
        <v>0</v>
      </c>
      <c r="DZ138" s="31">
        <f t="shared" ca="1" si="321"/>
        <v>84.63</v>
      </c>
      <c r="EA138" s="31">
        <f t="shared" ca="1" si="322"/>
        <v>160.44</v>
      </c>
      <c r="EB138" s="31">
        <f t="shared" ca="1" si="323"/>
        <v>150.68</v>
      </c>
      <c r="EC138" s="31">
        <f t="shared" ca="1" si="324"/>
        <v>106</v>
      </c>
      <c r="ED138" s="31">
        <f t="shared" ca="1" si="325"/>
        <v>215.73</v>
      </c>
      <c r="EE138" s="31">
        <f t="shared" ca="1" si="326"/>
        <v>522.42999999999995</v>
      </c>
      <c r="EF138" s="31">
        <f t="shared" ca="1" si="327"/>
        <v>531.57000000000005</v>
      </c>
      <c r="EG138" s="32">
        <f t="shared" ca="1" si="328"/>
        <v>1138.1200000000001</v>
      </c>
      <c r="EH138" s="32">
        <f t="shared" ca="1" si="329"/>
        <v>506.64000000000004</v>
      </c>
      <c r="EI138" s="32">
        <f t="shared" ca="1" si="330"/>
        <v>34.880000000000003</v>
      </c>
      <c r="EJ138" s="32">
        <f t="shared" ca="1" si="331"/>
        <v>0</v>
      </c>
      <c r="EK138" s="32">
        <f t="shared" ca="1" si="332"/>
        <v>0</v>
      </c>
      <c r="EL138" s="32">
        <f t="shared" ca="1" si="333"/>
        <v>393.62</v>
      </c>
      <c r="EM138" s="32">
        <f t="shared" ca="1" si="334"/>
        <v>750</v>
      </c>
      <c r="EN138" s="32">
        <f t="shared" ca="1" si="335"/>
        <v>708.52</v>
      </c>
      <c r="EO138" s="32">
        <f t="shared" ca="1" si="336"/>
        <v>501.38</v>
      </c>
      <c r="EP138" s="32">
        <f t="shared" ca="1" si="337"/>
        <v>1026.92</v>
      </c>
      <c r="EQ138" s="32">
        <f t="shared" ca="1" si="338"/>
        <v>2503.4699999999998</v>
      </c>
      <c r="ER138" s="32">
        <f t="shared" ca="1" si="339"/>
        <v>2563.8300000000004</v>
      </c>
    </row>
    <row r="139" spans="1:148" x14ac:dyDescent="0.25">
      <c r="A139" t="s">
        <v>468</v>
      </c>
      <c r="B139" s="1" t="s">
        <v>53</v>
      </c>
      <c r="C139" t="s">
        <v>53</v>
      </c>
      <c r="D139" t="s">
        <v>288</v>
      </c>
      <c r="E139" s="51">
        <v>898.63199999999995</v>
      </c>
      <c r="F139" s="51">
        <v>46.34</v>
      </c>
      <c r="G139" s="51">
        <v>158.78800000000001</v>
      </c>
      <c r="H139" s="51">
        <v>567.75599999999997</v>
      </c>
      <c r="I139" s="51">
        <v>596.79200000000003</v>
      </c>
      <c r="J139" s="51">
        <v>928.25599999999997</v>
      </c>
      <c r="K139" s="51">
        <v>175.81200000000001</v>
      </c>
      <c r="L139" s="51">
        <v>6.02</v>
      </c>
      <c r="M139" s="51">
        <v>207.78800000000001</v>
      </c>
      <c r="N139" s="51">
        <v>0</v>
      </c>
      <c r="O139" s="51">
        <v>31.052</v>
      </c>
      <c r="P139" s="51">
        <v>141.428</v>
      </c>
      <c r="Q139" s="32">
        <v>42786.42</v>
      </c>
      <c r="R139" s="32">
        <v>1454.85</v>
      </c>
      <c r="S139" s="32">
        <v>4826.18</v>
      </c>
      <c r="T139" s="32">
        <v>35113.64</v>
      </c>
      <c r="U139" s="32">
        <v>419124.68</v>
      </c>
      <c r="V139" s="32">
        <v>154088.66</v>
      </c>
      <c r="W139" s="32">
        <v>9933.49</v>
      </c>
      <c r="X139" s="32">
        <v>117.62</v>
      </c>
      <c r="Y139" s="32">
        <v>5363.77</v>
      </c>
      <c r="Z139" s="32">
        <v>0</v>
      </c>
      <c r="AA139" s="32">
        <v>800.71</v>
      </c>
      <c r="AB139" s="32">
        <v>23111.62</v>
      </c>
      <c r="AC139" s="2">
        <v>0.68</v>
      </c>
      <c r="AD139" s="2">
        <v>0.68</v>
      </c>
      <c r="AE139" s="2">
        <v>0.68</v>
      </c>
      <c r="AF139" s="2">
        <v>0.68</v>
      </c>
      <c r="AG139" s="2">
        <v>0.68</v>
      </c>
      <c r="AH139" s="2">
        <v>0.68</v>
      </c>
      <c r="AI139" s="2">
        <v>0.68</v>
      </c>
      <c r="AJ139" s="2">
        <v>0.68</v>
      </c>
      <c r="AK139" s="2">
        <v>0.68</v>
      </c>
      <c r="AL139" s="2">
        <v>0.68</v>
      </c>
      <c r="AM139" s="2">
        <v>0.68</v>
      </c>
      <c r="AN139" s="2">
        <v>0.68</v>
      </c>
      <c r="AO139" s="33">
        <v>290.95</v>
      </c>
      <c r="AP139" s="33">
        <v>9.89</v>
      </c>
      <c r="AQ139" s="33">
        <v>32.82</v>
      </c>
      <c r="AR139" s="33">
        <v>238.77</v>
      </c>
      <c r="AS139" s="33">
        <v>2850.05</v>
      </c>
      <c r="AT139" s="33">
        <v>1047.8</v>
      </c>
      <c r="AU139" s="33">
        <v>67.55</v>
      </c>
      <c r="AV139" s="33">
        <v>0.8</v>
      </c>
      <c r="AW139" s="33">
        <v>36.47</v>
      </c>
      <c r="AX139" s="33">
        <v>0</v>
      </c>
      <c r="AY139" s="33">
        <v>5.44</v>
      </c>
      <c r="AZ139" s="33">
        <v>157.16</v>
      </c>
      <c r="BA139" s="31">
        <f t="shared" si="280"/>
        <v>-64.180000000000007</v>
      </c>
      <c r="BB139" s="31">
        <f t="shared" si="281"/>
        <v>-2.1800000000000002</v>
      </c>
      <c r="BC139" s="31">
        <f t="shared" si="282"/>
        <v>-7.24</v>
      </c>
      <c r="BD139" s="31">
        <f t="shared" si="283"/>
        <v>-28.09</v>
      </c>
      <c r="BE139" s="31">
        <f t="shared" si="284"/>
        <v>-335.3</v>
      </c>
      <c r="BF139" s="31">
        <f t="shared" si="285"/>
        <v>-123.27</v>
      </c>
      <c r="BG139" s="31">
        <f t="shared" si="286"/>
        <v>37.75</v>
      </c>
      <c r="BH139" s="31">
        <f t="shared" si="287"/>
        <v>0.45</v>
      </c>
      <c r="BI139" s="31">
        <f t="shared" si="288"/>
        <v>20.38</v>
      </c>
      <c r="BJ139" s="31">
        <f t="shared" si="289"/>
        <v>0</v>
      </c>
      <c r="BK139" s="31">
        <f t="shared" si="290"/>
        <v>3.84</v>
      </c>
      <c r="BL139" s="31">
        <f t="shared" si="291"/>
        <v>110.94</v>
      </c>
      <c r="BM139" s="6">
        <v>2.9999999999999997E-4</v>
      </c>
      <c r="BN139" s="6">
        <v>2.9999999999999997E-4</v>
      </c>
      <c r="BO139" s="6">
        <v>2.9999999999999997E-4</v>
      </c>
      <c r="BP139" s="6">
        <v>2.9999999999999997E-4</v>
      </c>
      <c r="BQ139" s="6">
        <v>2.9999999999999997E-4</v>
      </c>
      <c r="BR139" s="6">
        <v>2.9999999999999997E-4</v>
      </c>
      <c r="BS139" s="6">
        <v>2.9999999999999997E-4</v>
      </c>
      <c r="BT139" s="6">
        <v>2.9999999999999997E-4</v>
      </c>
      <c r="BU139" s="6">
        <v>2.9999999999999997E-4</v>
      </c>
      <c r="BV139" s="6">
        <v>2.9999999999999997E-4</v>
      </c>
      <c r="BW139" s="6">
        <v>2.9999999999999997E-4</v>
      </c>
      <c r="BX139" s="6">
        <v>2.9999999999999997E-4</v>
      </c>
      <c r="BY139" s="31">
        <v>12.84</v>
      </c>
      <c r="BZ139" s="31">
        <v>0.44</v>
      </c>
      <c r="CA139" s="31">
        <v>1.45</v>
      </c>
      <c r="CB139" s="31">
        <v>10.53</v>
      </c>
      <c r="CC139" s="31">
        <v>125.74</v>
      </c>
      <c r="CD139" s="31">
        <v>46.23</v>
      </c>
      <c r="CE139" s="31">
        <v>2.98</v>
      </c>
      <c r="CF139" s="31">
        <v>0.04</v>
      </c>
      <c r="CG139" s="31">
        <v>1.61</v>
      </c>
      <c r="CH139" s="31">
        <v>0</v>
      </c>
      <c r="CI139" s="31">
        <v>0.24</v>
      </c>
      <c r="CJ139" s="31">
        <v>6.93</v>
      </c>
      <c r="CK139" s="32">
        <f t="shared" si="340"/>
        <v>85.57</v>
      </c>
      <c r="CL139" s="32">
        <f t="shared" si="341"/>
        <v>2.91</v>
      </c>
      <c r="CM139" s="32">
        <f t="shared" si="342"/>
        <v>9.65</v>
      </c>
      <c r="CN139" s="32">
        <f t="shared" si="343"/>
        <v>70.23</v>
      </c>
      <c r="CO139" s="32">
        <f t="shared" si="344"/>
        <v>838.25</v>
      </c>
      <c r="CP139" s="32">
        <f t="shared" si="345"/>
        <v>308.18</v>
      </c>
      <c r="CQ139" s="32">
        <f t="shared" si="346"/>
        <v>19.87</v>
      </c>
      <c r="CR139" s="32">
        <f t="shared" si="347"/>
        <v>0.24</v>
      </c>
      <c r="CS139" s="32">
        <f t="shared" si="348"/>
        <v>10.73</v>
      </c>
      <c r="CT139" s="32">
        <f t="shared" si="349"/>
        <v>0</v>
      </c>
      <c r="CU139" s="32">
        <f t="shared" si="350"/>
        <v>1.6</v>
      </c>
      <c r="CV139" s="32">
        <f t="shared" si="351"/>
        <v>46.22</v>
      </c>
      <c r="CW139" s="31">
        <f t="shared" si="292"/>
        <v>-128.35999999999999</v>
      </c>
      <c r="CX139" s="31">
        <f t="shared" si="293"/>
        <v>-4.3600000000000012</v>
      </c>
      <c r="CY139" s="31">
        <f t="shared" si="294"/>
        <v>-14.479999999999999</v>
      </c>
      <c r="CZ139" s="31">
        <f t="shared" si="295"/>
        <v>-129.91999999999999</v>
      </c>
      <c r="DA139" s="31">
        <f t="shared" si="296"/>
        <v>-1550.7600000000002</v>
      </c>
      <c r="DB139" s="31">
        <f t="shared" si="297"/>
        <v>-570.11999999999989</v>
      </c>
      <c r="DC139" s="31">
        <f t="shared" si="298"/>
        <v>-82.449999999999989</v>
      </c>
      <c r="DD139" s="31">
        <f t="shared" si="299"/>
        <v>-0.97</v>
      </c>
      <c r="DE139" s="31">
        <f t="shared" si="300"/>
        <v>-44.51</v>
      </c>
      <c r="DF139" s="31">
        <f t="shared" si="301"/>
        <v>0</v>
      </c>
      <c r="DG139" s="31">
        <f t="shared" si="302"/>
        <v>-7.44</v>
      </c>
      <c r="DH139" s="31">
        <f t="shared" si="303"/>
        <v>-214.95</v>
      </c>
      <c r="DI139" s="32">
        <f t="shared" si="304"/>
        <v>-6.42</v>
      </c>
      <c r="DJ139" s="32">
        <f t="shared" si="305"/>
        <v>-0.22</v>
      </c>
      <c r="DK139" s="32">
        <f t="shared" si="306"/>
        <v>-0.72</v>
      </c>
      <c r="DL139" s="32">
        <f t="shared" si="307"/>
        <v>-6.5</v>
      </c>
      <c r="DM139" s="32">
        <f t="shared" si="308"/>
        <v>-77.540000000000006</v>
      </c>
      <c r="DN139" s="32">
        <f t="shared" si="309"/>
        <v>-28.51</v>
      </c>
      <c r="DO139" s="32">
        <f t="shared" si="310"/>
        <v>-4.12</v>
      </c>
      <c r="DP139" s="32">
        <f t="shared" si="311"/>
        <v>-0.05</v>
      </c>
      <c r="DQ139" s="32">
        <f t="shared" si="312"/>
        <v>-2.23</v>
      </c>
      <c r="DR139" s="32">
        <f t="shared" si="313"/>
        <v>0</v>
      </c>
      <c r="DS139" s="32">
        <f t="shared" si="314"/>
        <v>-0.37</v>
      </c>
      <c r="DT139" s="32">
        <f t="shared" si="315"/>
        <v>-10.75</v>
      </c>
      <c r="DU139" s="31">
        <f t="shared" ca="1" si="316"/>
        <v>-37.979999999999997</v>
      </c>
      <c r="DV139" s="31">
        <f t="shared" ca="1" si="317"/>
        <v>-1.28</v>
      </c>
      <c r="DW139" s="31">
        <f t="shared" ca="1" si="318"/>
        <v>-4.24</v>
      </c>
      <c r="DX139" s="31">
        <f t="shared" ca="1" si="319"/>
        <v>-37.799999999999997</v>
      </c>
      <c r="DY139" s="31">
        <f t="shared" ca="1" si="320"/>
        <v>-448.62</v>
      </c>
      <c r="DZ139" s="31">
        <f t="shared" ca="1" si="321"/>
        <v>-163.96</v>
      </c>
      <c r="EA139" s="31">
        <f t="shared" ca="1" si="322"/>
        <v>-23.56</v>
      </c>
      <c r="EB139" s="31">
        <f t="shared" ca="1" si="323"/>
        <v>-0.28000000000000003</v>
      </c>
      <c r="EC139" s="31">
        <f t="shared" ca="1" si="324"/>
        <v>-12.53</v>
      </c>
      <c r="ED139" s="31">
        <f t="shared" ca="1" si="325"/>
        <v>0</v>
      </c>
      <c r="EE139" s="31">
        <f t="shared" ca="1" si="326"/>
        <v>-2.06</v>
      </c>
      <c r="EF139" s="31">
        <f t="shared" ca="1" si="327"/>
        <v>-59.03</v>
      </c>
      <c r="EG139" s="32">
        <f t="shared" ca="1" si="328"/>
        <v>-172.75999999999996</v>
      </c>
      <c r="EH139" s="32">
        <f t="shared" ca="1" si="329"/>
        <v>-5.8600000000000012</v>
      </c>
      <c r="EI139" s="32">
        <f t="shared" ca="1" si="330"/>
        <v>-19.439999999999998</v>
      </c>
      <c r="EJ139" s="32">
        <f t="shared" ca="1" si="331"/>
        <v>-174.21999999999997</v>
      </c>
      <c r="EK139" s="32">
        <f t="shared" ca="1" si="332"/>
        <v>-2076.92</v>
      </c>
      <c r="EL139" s="32">
        <f t="shared" ca="1" si="333"/>
        <v>-762.58999999999992</v>
      </c>
      <c r="EM139" s="32">
        <f t="shared" ca="1" si="334"/>
        <v>-110.13</v>
      </c>
      <c r="EN139" s="32">
        <f t="shared" ca="1" si="335"/>
        <v>-1.3</v>
      </c>
      <c r="EO139" s="32">
        <f t="shared" ca="1" si="336"/>
        <v>-59.269999999999996</v>
      </c>
      <c r="EP139" s="32">
        <f t="shared" ca="1" si="337"/>
        <v>0</v>
      </c>
      <c r="EQ139" s="32">
        <f t="shared" ca="1" si="338"/>
        <v>-9.870000000000001</v>
      </c>
      <c r="ER139" s="32">
        <f t="shared" ca="1" si="339"/>
        <v>-284.73</v>
      </c>
    </row>
    <row r="140" spans="1:148" x14ac:dyDescent="0.25">
      <c r="A140" t="s">
        <v>468</v>
      </c>
      <c r="B140" s="1" t="s">
        <v>54</v>
      </c>
      <c r="C140" t="s">
        <v>54</v>
      </c>
      <c r="D140" t="s">
        <v>289</v>
      </c>
      <c r="E140" s="51">
        <v>214.9</v>
      </c>
      <c r="F140" s="51">
        <v>0</v>
      </c>
      <c r="G140" s="51">
        <v>68.936000000000007</v>
      </c>
      <c r="H140" s="51">
        <v>447.13200000000001</v>
      </c>
      <c r="I140" s="51">
        <v>422.96800000000002</v>
      </c>
      <c r="J140" s="51">
        <v>10.836</v>
      </c>
      <c r="K140" s="51">
        <v>83.44</v>
      </c>
      <c r="L140" s="51">
        <v>0</v>
      </c>
      <c r="M140" s="51">
        <v>45.948</v>
      </c>
      <c r="N140" s="51">
        <v>0</v>
      </c>
      <c r="O140" s="51">
        <v>12.263999999999999</v>
      </c>
      <c r="P140" s="51">
        <v>85.567999999999998</v>
      </c>
      <c r="Q140" s="32">
        <v>8677.42</v>
      </c>
      <c r="R140" s="32">
        <v>0</v>
      </c>
      <c r="S140" s="32">
        <v>3507.11</v>
      </c>
      <c r="T140" s="32">
        <v>26139.66</v>
      </c>
      <c r="U140" s="32">
        <v>316338.21999999997</v>
      </c>
      <c r="V140" s="32">
        <v>9304.81</v>
      </c>
      <c r="W140" s="32">
        <v>5605.89</v>
      </c>
      <c r="X140" s="32">
        <v>0</v>
      </c>
      <c r="Y140" s="32">
        <v>1559.2</v>
      </c>
      <c r="Z140" s="32">
        <v>0</v>
      </c>
      <c r="AA140" s="32">
        <v>600.70000000000005</v>
      </c>
      <c r="AB140" s="32">
        <v>18150.439999999999</v>
      </c>
      <c r="AC140" s="2">
        <v>0.65</v>
      </c>
      <c r="AD140" s="2">
        <v>0.65</v>
      </c>
      <c r="AE140" s="2">
        <v>0.65</v>
      </c>
      <c r="AF140" s="2">
        <v>0.65</v>
      </c>
      <c r="AG140" s="2">
        <v>0.65</v>
      </c>
      <c r="AH140" s="2">
        <v>0.65</v>
      </c>
      <c r="AI140" s="2">
        <v>0.65</v>
      </c>
      <c r="AJ140" s="2">
        <v>0.65</v>
      </c>
      <c r="AK140" s="2">
        <v>0.65</v>
      </c>
      <c r="AL140" s="2">
        <v>0.65</v>
      </c>
      <c r="AM140" s="2">
        <v>0.65</v>
      </c>
      <c r="AN140" s="2">
        <v>0.65</v>
      </c>
      <c r="AO140" s="33">
        <v>56.4</v>
      </c>
      <c r="AP140" s="33">
        <v>0</v>
      </c>
      <c r="AQ140" s="33">
        <v>22.8</v>
      </c>
      <c r="AR140" s="33">
        <v>169.91</v>
      </c>
      <c r="AS140" s="33">
        <v>2056.1999999999998</v>
      </c>
      <c r="AT140" s="33">
        <v>60.48</v>
      </c>
      <c r="AU140" s="33">
        <v>36.44</v>
      </c>
      <c r="AV140" s="33">
        <v>0</v>
      </c>
      <c r="AW140" s="33">
        <v>10.130000000000001</v>
      </c>
      <c r="AX140" s="33">
        <v>0</v>
      </c>
      <c r="AY140" s="33">
        <v>3.9</v>
      </c>
      <c r="AZ140" s="33">
        <v>117.98</v>
      </c>
      <c r="BA140" s="31">
        <f t="shared" si="280"/>
        <v>-13.02</v>
      </c>
      <c r="BB140" s="31">
        <f t="shared" si="281"/>
        <v>0</v>
      </c>
      <c r="BC140" s="31">
        <f t="shared" si="282"/>
        <v>-5.26</v>
      </c>
      <c r="BD140" s="31">
        <f t="shared" si="283"/>
        <v>-20.91</v>
      </c>
      <c r="BE140" s="31">
        <f t="shared" si="284"/>
        <v>-253.07</v>
      </c>
      <c r="BF140" s="31">
        <f t="shared" si="285"/>
        <v>-7.44</v>
      </c>
      <c r="BG140" s="31">
        <f t="shared" si="286"/>
        <v>21.3</v>
      </c>
      <c r="BH140" s="31">
        <f t="shared" si="287"/>
        <v>0</v>
      </c>
      <c r="BI140" s="31">
        <f t="shared" si="288"/>
        <v>5.92</v>
      </c>
      <c r="BJ140" s="31">
        <f t="shared" si="289"/>
        <v>0</v>
      </c>
      <c r="BK140" s="31">
        <f t="shared" si="290"/>
        <v>2.88</v>
      </c>
      <c r="BL140" s="31">
        <f t="shared" si="291"/>
        <v>87.12</v>
      </c>
      <c r="BM140" s="6">
        <v>-5.0000000000000001E-3</v>
      </c>
      <c r="BN140" s="6">
        <v>-5.0000000000000001E-3</v>
      </c>
      <c r="BO140" s="6">
        <v>-5.0000000000000001E-3</v>
      </c>
      <c r="BP140" s="6">
        <v>-5.0000000000000001E-3</v>
      </c>
      <c r="BQ140" s="6">
        <v>-5.0000000000000001E-3</v>
      </c>
      <c r="BR140" s="6">
        <v>-5.0000000000000001E-3</v>
      </c>
      <c r="BS140" s="6">
        <v>-5.0000000000000001E-3</v>
      </c>
      <c r="BT140" s="6">
        <v>-5.0000000000000001E-3</v>
      </c>
      <c r="BU140" s="6">
        <v>-5.0000000000000001E-3</v>
      </c>
      <c r="BV140" s="6">
        <v>-5.0000000000000001E-3</v>
      </c>
      <c r="BW140" s="6">
        <v>-5.0000000000000001E-3</v>
      </c>
      <c r="BX140" s="6">
        <v>-5.0000000000000001E-3</v>
      </c>
      <c r="BY140" s="31">
        <v>-43.39</v>
      </c>
      <c r="BZ140" s="31">
        <v>0</v>
      </c>
      <c r="CA140" s="31">
        <v>-17.54</v>
      </c>
      <c r="CB140" s="31">
        <v>-130.69999999999999</v>
      </c>
      <c r="CC140" s="31">
        <v>-1581.69</v>
      </c>
      <c r="CD140" s="31">
        <v>-46.52</v>
      </c>
      <c r="CE140" s="31">
        <v>-28.03</v>
      </c>
      <c r="CF140" s="31">
        <v>0</v>
      </c>
      <c r="CG140" s="31">
        <v>-7.8</v>
      </c>
      <c r="CH140" s="31">
        <v>0</v>
      </c>
      <c r="CI140" s="31">
        <v>-3</v>
      </c>
      <c r="CJ140" s="31">
        <v>-90.75</v>
      </c>
      <c r="CK140" s="32">
        <f t="shared" si="340"/>
        <v>17.350000000000001</v>
      </c>
      <c r="CL140" s="32">
        <f t="shared" si="341"/>
        <v>0</v>
      </c>
      <c r="CM140" s="32">
        <f t="shared" si="342"/>
        <v>7.01</v>
      </c>
      <c r="CN140" s="32">
        <f t="shared" si="343"/>
        <v>52.28</v>
      </c>
      <c r="CO140" s="32">
        <f t="shared" si="344"/>
        <v>632.67999999999995</v>
      </c>
      <c r="CP140" s="32">
        <f t="shared" si="345"/>
        <v>18.61</v>
      </c>
      <c r="CQ140" s="32">
        <f t="shared" si="346"/>
        <v>11.21</v>
      </c>
      <c r="CR140" s="32">
        <f t="shared" si="347"/>
        <v>0</v>
      </c>
      <c r="CS140" s="32">
        <f t="shared" si="348"/>
        <v>3.12</v>
      </c>
      <c r="CT140" s="32">
        <f t="shared" si="349"/>
        <v>0</v>
      </c>
      <c r="CU140" s="32">
        <f t="shared" si="350"/>
        <v>1.2</v>
      </c>
      <c r="CV140" s="32">
        <f t="shared" si="351"/>
        <v>36.299999999999997</v>
      </c>
      <c r="CW140" s="31">
        <f t="shared" si="292"/>
        <v>-69.42</v>
      </c>
      <c r="CX140" s="31">
        <f t="shared" si="293"/>
        <v>0</v>
      </c>
      <c r="CY140" s="31">
        <f t="shared" si="294"/>
        <v>-28.07</v>
      </c>
      <c r="CZ140" s="31">
        <f t="shared" si="295"/>
        <v>-227.42</v>
      </c>
      <c r="DA140" s="31">
        <f t="shared" si="296"/>
        <v>-2752.14</v>
      </c>
      <c r="DB140" s="31">
        <f t="shared" si="297"/>
        <v>-80.95</v>
      </c>
      <c r="DC140" s="31">
        <f t="shared" si="298"/>
        <v>-74.56</v>
      </c>
      <c r="DD140" s="31">
        <f t="shared" si="299"/>
        <v>0</v>
      </c>
      <c r="DE140" s="31">
        <f t="shared" si="300"/>
        <v>-20.73</v>
      </c>
      <c r="DF140" s="31">
        <f t="shared" si="301"/>
        <v>0</v>
      </c>
      <c r="DG140" s="31">
        <f t="shared" si="302"/>
        <v>-8.58</v>
      </c>
      <c r="DH140" s="31">
        <f t="shared" si="303"/>
        <v>-259.55</v>
      </c>
      <c r="DI140" s="32">
        <f t="shared" si="304"/>
        <v>-3.47</v>
      </c>
      <c r="DJ140" s="32">
        <f t="shared" si="305"/>
        <v>0</v>
      </c>
      <c r="DK140" s="32">
        <f t="shared" si="306"/>
        <v>-1.4</v>
      </c>
      <c r="DL140" s="32">
        <f t="shared" si="307"/>
        <v>-11.37</v>
      </c>
      <c r="DM140" s="32">
        <f t="shared" si="308"/>
        <v>-137.61000000000001</v>
      </c>
      <c r="DN140" s="32">
        <f t="shared" si="309"/>
        <v>-4.05</v>
      </c>
      <c r="DO140" s="32">
        <f t="shared" si="310"/>
        <v>-3.73</v>
      </c>
      <c r="DP140" s="32">
        <f t="shared" si="311"/>
        <v>0</v>
      </c>
      <c r="DQ140" s="32">
        <f t="shared" si="312"/>
        <v>-1.04</v>
      </c>
      <c r="DR140" s="32">
        <f t="shared" si="313"/>
        <v>0</v>
      </c>
      <c r="DS140" s="32">
        <f t="shared" si="314"/>
        <v>-0.43</v>
      </c>
      <c r="DT140" s="32">
        <f t="shared" si="315"/>
        <v>-12.98</v>
      </c>
      <c r="DU140" s="31">
        <f t="shared" ca="1" si="316"/>
        <v>-20.54</v>
      </c>
      <c r="DV140" s="31">
        <f t="shared" ca="1" si="317"/>
        <v>0</v>
      </c>
      <c r="DW140" s="31">
        <f t="shared" ca="1" si="318"/>
        <v>-8.2100000000000009</v>
      </c>
      <c r="DX140" s="31">
        <f t="shared" ca="1" si="319"/>
        <v>-66.16</v>
      </c>
      <c r="DY140" s="31">
        <f t="shared" ca="1" si="320"/>
        <v>-796.18</v>
      </c>
      <c r="DZ140" s="31">
        <f t="shared" ca="1" si="321"/>
        <v>-23.28</v>
      </c>
      <c r="EA140" s="31">
        <f t="shared" ca="1" si="322"/>
        <v>-21.31</v>
      </c>
      <c r="EB140" s="31">
        <f t="shared" ca="1" si="323"/>
        <v>0</v>
      </c>
      <c r="EC140" s="31">
        <f t="shared" ca="1" si="324"/>
        <v>-5.84</v>
      </c>
      <c r="ED140" s="31">
        <f t="shared" ca="1" si="325"/>
        <v>0</v>
      </c>
      <c r="EE140" s="31">
        <f t="shared" ca="1" si="326"/>
        <v>-2.38</v>
      </c>
      <c r="EF140" s="31">
        <f t="shared" ca="1" si="327"/>
        <v>-71.28</v>
      </c>
      <c r="EG140" s="32">
        <f t="shared" ca="1" si="328"/>
        <v>-93.43</v>
      </c>
      <c r="EH140" s="32">
        <f t="shared" ca="1" si="329"/>
        <v>0</v>
      </c>
      <c r="EI140" s="32">
        <f t="shared" ca="1" si="330"/>
        <v>-37.68</v>
      </c>
      <c r="EJ140" s="32">
        <f t="shared" ca="1" si="331"/>
        <v>-304.95</v>
      </c>
      <c r="EK140" s="32">
        <f t="shared" ca="1" si="332"/>
        <v>-3685.93</v>
      </c>
      <c r="EL140" s="32">
        <f t="shared" ca="1" si="333"/>
        <v>-108.28</v>
      </c>
      <c r="EM140" s="32">
        <f t="shared" ca="1" si="334"/>
        <v>-99.600000000000009</v>
      </c>
      <c r="EN140" s="32">
        <f t="shared" ca="1" si="335"/>
        <v>0</v>
      </c>
      <c r="EO140" s="32">
        <f t="shared" ca="1" si="336"/>
        <v>-27.61</v>
      </c>
      <c r="EP140" s="32">
        <f t="shared" ca="1" si="337"/>
        <v>0</v>
      </c>
      <c r="EQ140" s="32">
        <f t="shared" ca="1" si="338"/>
        <v>-11.39</v>
      </c>
      <c r="ER140" s="32">
        <f t="shared" ca="1" si="339"/>
        <v>-343.81000000000006</v>
      </c>
    </row>
    <row r="141" spans="1:148" x14ac:dyDescent="0.25">
      <c r="A141" t="s">
        <v>440</v>
      </c>
      <c r="B141" s="1" t="s">
        <v>304</v>
      </c>
      <c r="C141" t="s">
        <v>304</v>
      </c>
      <c r="D141" t="s">
        <v>546</v>
      </c>
      <c r="E141" s="51">
        <v>149462.44800199999</v>
      </c>
      <c r="F141" s="51">
        <v>156817.346479</v>
      </c>
      <c r="G141" s="51">
        <v>167087.5386957</v>
      </c>
      <c r="Q141" s="32">
        <v>6436586.9699999997</v>
      </c>
      <c r="R141" s="32">
        <v>6974496.7400000002</v>
      </c>
      <c r="S141" s="32">
        <v>5835550.6399999997</v>
      </c>
      <c r="T141" s="32"/>
      <c r="U141" s="32"/>
      <c r="V141" s="32"/>
      <c r="W141" s="32"/>
      <c r="X141" s="32"/>
      <c r="Y141" s="32"/>
      <c r="Z141" s="32"/>
      <c r="AA141" s="32"/>
      <c r="AB141" s="32"/>
      <c r="AC141" s="2">
        <v>5.03</v>
      </c>
      <c r="AD141" s="2">
        <v>5.03</v>
      </c>
      <c r="AE141" s="2">
        <v>5.03</v>
      </c>
      <c r="AO141" s="33">
        <v>323760.32</v>
      </c>
      <c r="AP141" s="33">
        <v>350817.19</v>
      </c>
      <c r="AQ141" s="33">
        <v>293528.2</v>
      </c>
      <c r="AR141" s="33"/>
      <c r="AS141" s="33"/>
      <c r="AT141" s="33"/>
      <c r="AU141" s="33"/>
      <c r="AV141" s="33"/>
      <c r="AW141" s="33"/>
      <c r="AX141" s="33"/>
      <c r="AY141" s="33"/>
      <c r="AZ141" s="33"/>
      <c r="BA141" s="31">
        <f t="shared" si="280"/>
        <v>-9654.8799999999992</v>
      </c>
      <c r="BB141" s="31">
        <f t="shared" si="281"/>
        <v>-10461.75</v>
      </c>
      <c r="BC141" s="31">
        <f t="shared" si="282"/>
        <v>-8753.33</v>
      </c>
      <c r="BD141" s="31">
        <f t="shared" si="283"/>
        <v>0</v>
      </c>
      <c r="BE141" s="31">
        <f t="shared" si="284"/>
        <v>0</v>
      </c>
      <c r="BF141" s="31">
        <f t="shared" si="285"/>
        <v>0</v>
      </c>
      <c r="BG141" s="31">
        <f t="shared" si="286"/>
        <v>0</v>
      </c>
      <c r="BH141" s="31">
        <f t="shared" si="287"/>
        <v>0</v>
      </c>
      <c r="BI141" s="31">
        <f t="shared" si="288"/>
        <v>0</v>
      </c>
      <c r="BJ141" s="31">
        <f t="shared" si="289"/>
        <v>0</v>
      </c>
      <c r="BK141" s="31">
        <f t="shared" si="290"/>
        <v>0</v>
      </c>
      <c r="BL141" s="31">
        <f t="shared" si="291"/>
        <v>0</v>
      </c>
      <c r="BM141" s="6">
        <v>8.6800000000000002E-2</v>
      </c>
      <c r="BN141" s="6">
        <v>8.6800000000000002E-2</v>
      </c>
      <c r="BO141" s="6">
        <v>8.6800000000000002E-2</v>
      </c>
      <c r="BP141" s="6">
        <v>8.6800000000000002E-2</v>
      </c>
      <c r="BQ141" s="6">
        <v>8.6800000000000002E-2</v>
      </c>
      <c r="BR141" s="6">
        <v>8.6800000000000002E-2</v>
      </c>
      <c r="BS141" s="6">
        <v>8.6800000000000002E-2</v>
      </c>
      <c r="BT141" s="6">
        <v>8.6800000000000002E-2</v>
      </c>
      <c r="BU141" s="6">
        <v>8.6800000000000002E-2</v>
      </c>
      <c r="BV141" s="6">
        <v>8.6800000000000002E-2</v>
      </c>
      <c r="BW141" s="6">
        <v>8.6800000000000002E-2</v>
      </c>
      <c r="BX141" s="6">
        <v>8.6800000000000002E-2</v>
      </c>
      <c r="BY141" s="31">
        <v>558695.75</v>
      </c>
      <c r="BZ141" s="31">
        <v>605386.31999999995</v>
      </c>
      <c r="CA141" s="31">
        <v>506525.8</v>
      </c>
      <c r="CB141" s="31">
        <v>0</v>
      </c>
      <c r="CC141" s="31">
        <v>0</v>
      </c>
      <c r="CD141" s="31">
        <v>0</v>
      </c>
      <c r="CE141" s="31">
        <v>0</v>
      </c>
      <c r="CF141" s="31">
        <v>0</v>
      </c>
      <c r="CG141" s="31">
        <v>0</v>
      </c>
      <c r="CH141" s="31">
        <v>0</v>
      </c>
      <c r="CI141" s="31">
        <v>0</v>
      </c>
      <c r="CJ141" s="31">
        <v>0</v>
      </c>
      <c r="CK141" s="32">
        <f t="shared" si="340"/>
        <v>12873.17</v>
      </c>
      <c r="CL141" s="32">
        <f t="shared" si="341"/>
        <v>13948.99</v>
      </c>
      <c r="CM141" s="32">
        <f t="shared" si="342"/>
        <v>11671.1</v>
      </c>
      <c r="CN141" s="32">
        <f t="shared" si="343"/>
        <v>0</v>
      </c>
      <c r="CO141" s="32">
        <f t="shared" si="344"/>
        <v>0</v>
      </c>
      <c r="CP141" s="32">
        <f t="shared" si="345"/>
        <v>0</v>
      </c>
      <c r="CQ141" s="32">
        <f t="shared" si="346"/>
        <v>0</v>
      </c>
      <c r="CR141" s="32">
        <f t="shared" si="347"/>
        <v>0</v>
      </c>
      <c r="CS141" s="32">
        <f t="shared" si="348"/>
        <v>0</v>
      </c>
      <c r="CT141" s="32">
        <f t="shared" si="349"/>
        <v>0</v>
      </c>
      <c r="CU141" s="32">
        <f t="shared" si="350"/>
        <v>0</v>
      </c>
      <c r="CV141" s="32">
        <f t="shared" si="351"/>
        <v>0</v>
      </c>
      <c r="CW141" s="31">
        <f t="shared" si="292"/>
        <v>257463.48000000004</v>
      </c>
      <c r="CX141" s="31">
        <f t="shared" si="293"/>
        <v>278979.86999999994</v>
      </c>
      <c r="CY141" s="31">
        <f t="shared" si="294"/>
        <v>233422.02999999994</v>
      </c>
      <c r="CZ141" s="31">
        <f t="shared" si="295"/>
        <v>0</v>
      </c>
      <c r="DA141" s="31">
        <f t="shared" si="296"/>
        <v>0</v>
      </c>
      <c r="DB141" s="31">
        <f t="shared" si="297"/>
        <v>0</v>
      </c>
      <c r="DC141" s="31">
        <f t="shared" si="298"/>
        <v>0</v>
      </c>
      <c r="DD141" s="31">
        <f t="shared" si="299"/>
        <v>0</v>
      </c>
      <c r="DE141" s="31">
        <f t="shared" si="300"/>
        <v>0</v>
      </c>
      <c r="DF141" s="31">
        <f t="shared" si="301"/>
        <v>0</v>
      </c>
      <c r="DG141" s="31">
        <f t="shared" si="302"/>
        <v>0</v>
      </c>
      <c r="DH141" s="31">
        <f t="shared" si="303"/>
        <v>0</v>
      </c>
      <c r="DI141" s="32">
        <f t="shared" si="304"/>
        <v>12873.17</v>
      </c>
      <c r="DJ141" s="32">
        <f t="shared" si="305"/>
        <v>13948.99</v>
      </c>
      <c r="DK141" s="32">
        <f t="shared" si="306"/>
        <v>11671.1</v>
      </c>
      <c r="DL141" s="32">
        <f t="shared" si="307"/>
        <v>0</v>
      </c>
      <c r="DM141" s="32">
        <f t="shared" si="308"/>
        <v>0</v>
      </c>
      <c r="DN141" s="32">
        <f t="shared" si="309"/>
        <v>0</v>
      </c>
      <c r="DO141" s="32">
        <f t="shared" si="310"/>
        <v>0</v>
      </c>
      <c r="DP141" s="32">
        <f t="shared" si="311"/>
        <v>0</v>
      </c>
      <c r="DQ141" s="32">
        <f t="shared" si="312"/>
        <v>0</v>
      </c>
      <c r="DR141" s="32">
        <f t="shared" si="313"/>
        <v>0</v>
      </c>
      <c r="DS141" s="32">
        <f t="shared" si="314"/>
        <v>0</v>
      </c>
      <c r="DT141" s="32">
        <f t="shared" si="315"/>
        <v>0</v>
      </c>
      <c r="DU141" s="31">
        <f t="shared" ca="1" si="316"/>
        <v>76175.41</v>
      </c>
      <c r="DV141" s="31">
        <f t="shared" ca="1" si="317"/>
        <v>82067.56</v>
      </c>
      <c r="DW141" s="31">
        <f t="shared" ca="1" si="318"/>
        <v>68307.67</v>
      </c>
      <c r="DX141" s="31">
        <f t="shared" ca="1" si="319"/>
        <v>0</v>
      </c>
      <c r="DY141" s="31">
        <f t="shared" ca="1" si="320"/>
        <v>0</v>
      </c>
      <c r="DZ141" s="31">
        <f t="shared" ca="1" si="321"/>
        <v>0</v>
      </c>
      <c r="EA141" s="31">
        <f t="shared" ca="1" si="322"/>
        <v>0</v>
      </c>
      <c r="EB141" s="31">
        <f t="shared" ca="1" si="323"/>
        <v>0</v>
      </c>
      <c r="EC141" s="31">
        <f t="shared" ca="1" si="324"/>
        <v>0</v>
      </c>
      <c r="ED141" s="31">
        <f t="shared" ca="1" si="325"/>
        <v>0</v>
      </c>
      <c r="EE141" s="31">
        <f t="shared" ca="1" si="326"/>
        <v>0</v>
      </c>
      <c r="EF141" s="31">
        <f t="shared" ca="1" si="327"/>
        <v>0</v>
      </c>
      <c r="EG141" s="32">
        <f t="shared" ca="1" si="328"/>
        <v>346512.06000000006</v>
      </c>
      <c r="EH141" s="32">
        <f t="shared" ca="1" si="329"/>
        <v>374996.41999999993</v>
      </c>
      <c r="EI141" s="32">
        <f t="shared" ca="1" si="330"/>
        <v>313400.79999999993</v>
      </c>
      <c r="EJ141" s="32">
        <f t="shared" ca="1" si="331"/>
        <v>0</v>
      </c>
      <c r="EK141" s="32">
        <f t="shared" ca="1" si="332"/>
        <v>0</v>
      </c>
      <c r="EL141" s="32">
        <f t="shared" ca="1" si="333"/>
        <v>0</v>
      </c>
      <c r="EM141" s="32">
        <f t="shared" ca="1" si="334"/>
        <v>0</v>
      </c>
      <c r="EN141" s="32">
        <f t="shared" ca="1" si="335"/>
        <v>0</v>
      </c>
      <c r="EO141" s="32">
        <f t="shared" ca="1" si="336"/>
        <v>0</v>
      </c>
      <c r="EP141" s="32">
        <f t="shared" ca="1" si="337"/>
        <v>0</v>
      </c>
      <c r="EQ141" s="32">
        <f t="shared" ca="1" si="338"/>
        <v>0</v>
      </c>
      <c r="ER141" s="32">
        <f t="shared" ca="1" si="339"/>
        <v>0</v>
      </c>
    </row>
    <row r="142" spans="1:148" x14ac:dyDescent="0.25">
      <c r="A142" t="s">
        <v>479</v>
      </c>
      <c r="B142" s="1" t="s">
        <v>87</v>
      </c>
      <c r="C142" t="s">
        <v>87</v>
      </c>
      <c r="D142" t="s">
        <v>290</v>
      </c>
      <c r="E142" s="51">
        <v>0</v>
      </c>
      <c r="F142" s="51">
        <v>0.93120000000000003</v>
      </c>
      <c r="G142" s="51">
        <v>1.5488</v>
      </c>
      <c r="H142" s="51">
        <v>12.3216</v>
      </c>
      <c r="I142" s="51">
        <v>4.1586999999999996</v>
      </c>
      <c r="J142" s="51">
        <v>5.6899999999999999E-2</v>
      </c>
      <c r="K142" s="51">
        <v>0</v>
      </c>
      <c r="L142" s="51">
        <v>0</v>
      </c>
      <c r="M142" s="51">
        <v>0</v>
      </c>
      <c r="N142" s="51">
        <v>0.67749899999999996</v>
      </c>
      <c r="O142" s="51">
        <v>0</v>
      </c>
      <c r="P142" s="51">
        <v>5.8411999999999999E-2</v>
      </c>
      <c r="Q142" s="32">
        <v>0</v>
      </c>
      <c r="R142" s="32">
        <v>47.03</v>
      </c>
      <c r="S142" s="32">
        <v>58.06</v>
      </c>
      <c r="T142" s="32">
        <v>443.67</v>
      </c>
      <c r="U142" s="32">
        <v>674.51</v>
      </c>
      <c r="V142" s="32">
        <v>2.83</v>
      </c>
      <c r="W142" s="32">
        <v>0</v>
      </c>
      <c r="X142" s="32">
        <v>0</v>
      </c>
      <c r="Y142" s="32">
        <v>0</v>
      </c>
      <c r="Z142" s="32">
        <v>19.96</v>
      </c>
      <c r="AA142" s="32">
        <v>0</v>
      </c>
      <c r="AB142" s="32">
        <v>1.58</v>
      </c>
      <c r="AC142" s="2">
        <v>-1.63</v>
      </c>
      <c r="AD142" s="2">
        <v>-1.63</v>
      </c>
      <c r="AE142" s="2">
        <v>-1.63</v>
      </c>
      <c r="AF142" s="2">
        <v>-1.63</v>
      </c>
      <c r="AG142" s="2">
        <v>-1.63</v>
      </c>
      <c r="AH142" s="2">
        <v>-1.63</v>
      </c>
      <c r="AI142" s="2">
        <v>-1.63</v>
      </c>
      <c r="AJ142" s="2">
        <v>-1.63</v>
      </c>
      <c r="AK142" s="2">
        <v>-1.63</v>
      </c>
      <c r="AL142" s="2">
        <v>-1.63</v>
      </c>
      <c r="AM142" s="2">
        <v>-1.63</v>
      </c>
      <c r="AN142" s="2">
        <v>-1.63</v>
      </c>
      <c r="AO142" s="33">
        <v>0</v>
      </c>
      <c r="AP142" s="33">
        <v>-0.77</v>
      </c>
      <c r="AQ142" s="33">
        <v>-0.95</v>
      </c>
      <c r="AR142" s="33">
        <v>-7.23</v>
      </c>
      <c r="AS142" s="33">
        <v>-10.99</v>
      </c>
      <c r="AT142" s="33">
        <v>-0.05</v>
      </c>
      <c r="AU142" s="33">
        <v>0</v>
      </c>
      <c r="AV142" s="33">
        <v>0</v>
      </c>
      <c r="AW142" s="33">
        <v>0</v>
      </c>
      <c r="AX142" s="33">
        <v>-0.33</v>
      </c>
      <c r="AY142" s="33">
        <v>0</v>
      </c>
      <c r="AZ142" s="33">
        <v>-0.03</v>
      </c>
      <c r="BA142" s="31">
        <f t="shared" ref="BA142" si="352">ROUND(Q142*BA$3,2)</f>
        <v>0</v>
      </c>
      <c r="BB142" s="31">
        <f t="shared" ref="BB142" si="353">ROUND(R142*BB$3,2)</f>
        <v>-7.0000000000000007E-2</v>
      </c>
      <c r="BC142" s="31">
        <f t="shared" ref="BC142" si="354">ROUND(S142*BC$3,2)</f>
        <v>-0.09</v>
      </c>
      <c r="BD142" s="31">
        <f t="shared" ref="BD142" si="355">ROUND(T142*BD$3,2)</f>
        <v>-0.35</v>
      </c>
      <c r="BE142" s="31">
        <f t="shared" ref="BE142" si="356">ROUND(U142*BE$3,2)</f>
        <v>-0.54</v>
      </c>
      <c r="BF142" s="31">
        <f t="shared" ref="BF142" si="357">ROUND(V142*BF$3,2)</f>
        <v>0</v>
      </c>
      <c r="BG142" s="31">
        <f t="shared" ref="BG142" si="358">ROUND(W142*BG$3,2)</f>
        <v>0</v>
      </c>
      <c r="BH142" s="31">
        <f t="shared" ref="BH142" si="359">ROUND(X142*BH$3,2)</f>
        <v>0</v>
      </c>
      <c r="BI142" s="31">
        <f t="shared" ref="BI142" si="360">ROUND(Y142*BI$3,2)</f>
        <v>0</v>
      </c>
      <c r="BJ142" s="31">
        <f t="shared" ref="BJ142" si="361">ROUND(Z142*BJ$3,2)</f>
        <v>0.1</v>
      </c>
      <c r="BK142" s="31">
        <f t="shared" ref="BK142" si="362">ROUND(AA142*BK$3,2)</f>
        <v>0</v>
      </c>
      <c r="BL142" s="31">
        <f t="shared" ref="BL142" si="363">ROUND(AB142*BL$3,2)</f>
        <v>0.01</v>
      </c>
      <c r="BM142" s="6">
        <v>-5.91E-2</v>
      </c>
      <c r="BN142" s="6">
        <v>-5.91E-2</v>
      </c>
      <c r="BO142" s="6">
        <v>-5.91E-2</v>
      </c>
      <c r="BP142" s="6">
        <v>-5.91E-2</v>
      </c>
      <c r="BQ142" s="6">
        <v>-5.91E-2</v>
      </c>
      <c r="BR142" s="6">
        <v>-5.91E-2</v>
      </c>
      <c r="BS142" s="6">
        <v>-5.91E-2</v>
      </c>
      <c r="BT142" s="6">
        <v>-5.91E-2</v>
      </c>
      <c r="BU142" s="6">
        <v>-5.91E-2</v>
      </c>
      <c r="BV142" s="6">
        <v>-5.91E-2</v>
      </c>
      <c r="BW142" s="6">
        <v>-5.91E-2</v>
      </c>
      <c r="BX142" s="6">
        <v>-5.91E-2</v>
      </c>
      <c r="BY142" s="31">
        <v>0</v>
      </c>
      <c r="BZ142" s="31">
        <v>-2.78</v>
      </c>
      <c r="CA142" s="31">
        <v>-3.43</v>
      </c>
      <c r="CB142" s="31">
        <v>-26.22</v>
      </c>
      <c r="CC142" s="31">
        <v>-39.86</v>
      </c>
      <c r="CD142" s="31">
        <v>-0.17</v>
      </c>
      <c r="CE142" s="31">
        <v>0</v>
      </c>
      <c r="CF142" s="31">
        <v>0</v>
      </c>
      <c r="CG142" s="31">
        <v>0</v>
      </c>
      <c r="CH142" s="31">
        <v>-1.18</v>
      </c>
      <c r="CI142" s="31">
        <v>0</v>
      </c>
      <c r="CJ142" s="31">
        <v>-0.09</v>
      </c>
      <c r="CK142" s="32">
        <f t="shared" ref="CK142" si="364">ROUND(Q142*$CV$3,2)</f>
        <v>0</v>
      </c>
      <c r="CL142" s="32">
        <f t="shared" ref="CL142" si="365">ROUND(R142*$CV$3,2)</f>
        <v>0.09</v>
      </c>
      <c r="CM142" s="32">
        <f t="shared" ref="CM142" si="366">ROUND(S142*$CV$3,2)</f>
        <v>0.12</v>
      </c>
      <c r="CN142" s="32">
        <f t="shared" ref="CN142" si="367">ROUND(T142*$CV$3,2)</f>
        <v>0.89</v>
      </c>
      <c r="CO142" s="32">
        <f t="shared" ref="CO142" si="368">ROUND(U142*$CV$3,2)</f>
        <v>1.35</v>
      </c>
      <c r="CP142" s="32">
        <f t="shared" ref="CP142" si="369">ROUND(V142*$CV$3,2)</f>
        <v>0.01</v>
      </c>
      <c r="CQ142" s="32">
        <f t="shared" ref="CQ142" si="370">ROUND(W142*$CV$3,2)</f>
        <v>0</v>
      </c>
      <c r="CR142" s="32">
        <f t="shared" ref="CR142" si="371">ROUND(X142*$CV$3,2)</f>
        <v>0</v>
      </c>
      <c r="CS142" s="32">
        <f t="shared" ref="CS142" si="372">ROUND(Y142*$CV$3,2)</f>
        <v>0</v>
      </c>
      <c r="CT142" s="32">
        <f t="shared" ref="CT142" si="373">ROUND(Z142*$CV$3,2)</f>
        <v>0.04</v>
      </c>
      <c r="CU142" s="32">
        <f t="shared" ref="CU142" si="374">ROUND(AA142*$CV$3,2)</f>
        <v>0</v>
      </c>
      <c r="CV142" s="32">
        <f t="shared" ref="CV142" si="375">ROUND(AB142*$CV$3,2)</f>
        <v>0</v>
      </c>
      <c r="CW142" s="31">
        <f t="shared" ref="CW142" si="376">BY142+CK142-AO142-BA142</f>
        <v>0</v>
      </c>
      <c r="CX142" s="31">
        <f t="shared" ref="CX142" si="377">BZ142+CL142-AP142-BB142</f>
        <v>-1.8499999999999999</v>
      </c>
      <c r="CY142" s="31">
        <f t="shared" ref="CY142" si="378">CA142+CM142-AQ142-BC142</f>
        <v>-2.2700000000000005</v>
      </c>
      <c r="CZ142" s="31">
        <f t="shared" ref="CZ142" si="379">CB142+CN142-AR142-BD142</f>
        <v>-17.749999999999996</v>
      </c>
      <c r="DA142" s="31">
        <f t="shared" ref="DA142" si="380">CC142+CO142-AS142-BE142</f>
        <v>-26.979999999999997</v>
      </c>
      <c r="DB142" s="31">
        <f t="shared" ref="DB142" si="381">CD142+CP142-AT142-BF142</f>
        <v>-0.11</v>
      </c>
      <c r="DC142" s="31">
        <f t="shared" ref="DC142" si="382">CE142+CQ142-AU142-BG142</f>
        <v>0</v>
      </c>
      <c r="DD142" s="31">
        <f t="shared" ref="DD142" si="383">CF142+CR142-AV142-BH142</f>
        <v>0</v>
      </c>
      <c r="DE142" s="31">
        <f t="shared" ref="DE142" si="384">CG142+CS142-AW142-BI142</f>
        <v>0</v>
      </c>
      <c r="DF142" s="31">
        <f t="shared" ref="DF142" si="385">CH142+CT142-AX142-BJ142</f>
        <v>-0.90999999999999981</v>
      </c>
      <c r="DG142" s="31">
        <f t="shared" ref="DG142" si="386">CI142+CU142-AY142-BK142</f>
        <v>0</v>
      </c>
      <c r="DH142" s="31">
        <f t="shared" ref="DH142" si="387">CJ142+CV142-AZ142-BL142</f>
        <v>-6.9999999999999993E-2</v>
      </c>
      <c r="DI142" s="32">
        <f t="shared" ref="DI142" si="388">ROUND(CW142*5%,2)</f>
        <v>0</v>
      </c>
      <c r="DJ142" s="32">
        <f t="shared" ref="DJ142" si="389">ROUND(CX142*5%,2)</f>
        <v>-0.09</v>
      </c>
      <c r="DK142" s="32">
        <f t="shared" ref="DK142" si="390">ROUND(CY142*5%,2)</f>
        <v>-0.11</v>
      </c>
      <c r="DL142" s="32">
        <f t="shared" ref="DL142" si="391">ROUND(CZ142*5%,2)</f>
        <v>-0.89</v>
      </c>
      <c r="DM142" s="32">
        <f t="shared" ref="DM142" si="392">ROUND(DA142*5%,2)</f>
        <v>-1.35</v>
      </c>
      <c r="DN142" s="32">
        <f t="shared" ref="DN142" si="393">ROUND(DB142*5%,2)</f>
        <v>-0.01</v>
      </c>
      <c r="DO142" s="32">
        <f t="shared" ref="DO142" si="394">ROUND(DC142*5%,2)</f>
        <v>0</v>
      </c>
      <c r="DP142" s="32">
        <f t="shared" ref="DP142" si="395">ROUND(DD142*5%,2)</f>
        <v>0</v>
      </c>
      <c r="DQ142" s="32">
        <f t="shared" ref="DQ142" si="396">ROUND(DE142*5%,2)</f>
        <v>0</v>
      </c>
      <c r="DR142" s="32">
        <f t="shared" ref="DR142" si="397">ROUND(DF142*5%,2)</f>
        <v>-0.05</v>
      </c>
      <c r="DS142" s="32">
        <f t="shared" ref="DS142" si="398">ROUND(DG142*5%,2)</f>
        <v>0</v>
      </c>
      <c r="DT142" s="32">
        <f t="shared" ref="DT142" si="399">ROUND(DH142*5%,2)</f>
        <v>0</v>
      </c>
      <c r="DU142" s="31">
        <f t="shared" ref="DU142" ca="1" si="400">ROUND(CW142*DU$3,2)</f>
        <v>0</v>
      </c>
      <c r="DV142" s="31">
        <f t="shared" ref="DV142" ca="1" si="401">ROUND(CX142*DV$3,2)</f>
        <v>-0.54</v>
      </c>
      <c r="DW142" s="31">
        <f t="shared" ref="DW142" ca="1" si="402">ROUND(CY142*DW$3,2)</f>
        <v>-0.66</v>
      </c>
      <c r="DX142" s="31">
        <f t="shared" ref="DX142" ca="1" si="403">ROUND(CZ142*DX$3,2)</f>
        <v>-5.16</v>
      </c>
      <c r="DY142" s="31">
        <f t="shared" ref="DY142" ca="1" si="404">ROUND(DA142*DY$3,2)</f>
        <v>-7.81</v>
      </c>
      <c r="DZ142" s="31">
        <f t="shared" ref="DZ142" ca="1" si="405">ROUND(DB142*DZ$3,2)</f>
        <v>-0.03</v>
      </c>
      <c r="EA142" s="31">
        <f t="shared" ref="EA142" ca="1" si="406">ROUND(DC142*EA$3,2)</f>
        <v>0</v>
      </c>
      <c r="EB142" s="31">
        <f t="shared" ref="EB142" ca="1" si="407">ROUND(DD142*EB$3,2)</f>
        <v>0</v>
      </c>
      <c r="EC142" s="31">
        <f t="shared" ref="EC142" ca="1" si="408">ROUND(DE142*EC$3,2)</f>
        <v>0</v>
      </c>
      <c r="ED142" s="31">
        <f t="shared" ref="ED142" ca="1" si="409">ROUND(DF142*ED$3,2)</f>
        <v>-0.25</v>
      </c>
      <c r="EE142" s="31">
        <f t="shared" ref="EE142" ca="1" si="410">ROUND(DG142*EE$3,2)</f>
        <v>0</v>
      </c>
      <c r="EF142" s="31">
        <f t="shared" ref="EF142" ca="1" si="411">ROUND(DH142*EF$3,2)</f>
        <v>-0.02</v>
      </c>
      <c r="EG142" s="32">
        <f t="shared" ref="EG142" ca="1" si="412">CW142+DI142+DU142</f>
        <v>0</v>
      </c>
      <c r="EH142" s="32">
        <f t="shared" ref="EH142" ca="1" si="413">CX142+DJ142+DV142</f>
        <v>-2.48</v>
      </c>
      <c r="EI142" s="32">
        <f t="shared" ref="EI142" ca="1" si="414">CY142+DK142+DW142</f>
        <v>-3.0400000000000005</v>
      </c>
      <c r="EJ142" s="32">
        <f t="shared" ref="EJ142" ca="1" si="415">CZ142+DL142+DX142</f>
        <v>-23.799999999999997</v>
      </c>
      <c r="EK142" s="32">
        <f t="shared" ref="EK142" ca="1" si="416">DA142+DM142+DY142</f>
        <v>-36.14</v>
      </c>
      <c r="EL142" s="32">
        <f t="shared" ref="EL142" ca="1" si="417">DB142+DN142+DZ142</f>
        <v>-0.15</v>
      </c>
      <c r="EM142" s="32">
        <f t="shared" ref="EM142" ca="1" si="418">DC142+DO142+EA142</f>
        <v>0</v>
      </c>
      <c r="EN142" s="32">
        <f t="shared" ref="EN142" ca="1" si="419">DD142+DP142+EB142</f>
        <v>0</v>
      </c>
      <c r="EO142" s="32">
        <f t="shared" ref="EO142" ca="1" si="420">DE142+DQ142+EC142</f>
        <v>0</v>
      </c>
      <c r="EP142" s="32">
        <f t="shared" ref="EP142" ca="1" si="421">DF142+DR142+ED142</f>
        <v>-1.21</v>
      </c>
      <c r="EQ142" s="32">
        <f t="shared" ref="EQ142" ca="1" si="422">DG142+DS142+EE142</f>
        <v>0</v>
      </c>
      <c r="ER142" s="32">
        <f t="shared" ref="ER142" ca="1" si="423">DH142+DT142+EF142</f>
        <v>-0.09</v>
      </c>
    </row>
    <row r="144" spans="1:148" x14ac:dyDescent="0.25">
      <c r="A144" t="s">
        <v>517</v>
      </c>
    </row>
    <row r="145" spans="1:1" x14ac:dyDescent="0.25">
      <c r="A145" t="s">
        <v>526</v>
      </c>
    </row>
    <row r="146" spans="1:1" x14ac:dyDescent="0.25">
      <c r="A146" t="s">
        <v>518</v>
      </c>
    </row>
    <row r="147" spans="1:1" x14ac:dyDescent="0.25">
      <c r="A147" t="s">
        <v>519</v>
      </c>
    </row>
    <row r="148" spans="1:1" x14ac:dyDescent="0.25">
      <c r="A148" t="s">
        <v>520</v>
      </c>
    </row>
    <row r="149" spans="1:1" x14ac:dyDescent="0.25">
      <c r="A149" t="s">
        <v>521</v>
      </c>
    </row>
    <row r="150" spans="1:1" x14ac:dyDescent="0.25">
      <c r="A150" t="s">
        <v>522</v>
      </c>
    </row>
  </sheetData>
  <sortState xmlns:xlrd2="http://schemas.microsoft.com/office/spreadsheetml/2017/richdata2" ref="B5:FF142">
    <sortCondition ref="B5:B142"/>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 Sep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6"/>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547</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'Correction Adjustments'!A2</f>
        <v>Estimate - September 1, 2021</v>
      </c>
      <c r="B2" s="22"/>
      <c r="E2" s="52" t="s">
        <v>0</v>
      </c>
      <c r="Q2" s="38" t="s">
        <v>503</v>
      </c>
      <c r="R2" s="38"/>
      <c r="S2" s="38"/>
      <c r="T2" s="38"/>
      <c r="U2" s="38"/>
      <c r="V2" s="38"/>
      <c r="W2" s="38"/>
      <c r="X2" s="38"/>
      <c r="Y2" s="38"/>
      <c r="Z2" s="39"/>
      <c r="AA2" s="40"/>
      <c r="AB2" s="39" t="s">
        <v>496</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424</v>
      </c>
      <c r="BM2" s="38" t="s">
        <v>497</v>
      </c>
      <c r="BN2" s="38"/>
      <c r="BO2" s="38"/>
      <c r="BP2" s="38"/>
      <c r="BQ2" s="38"/>
      <c r="BR2" s="38"/>
      <c r="BS2" s="38"/>
      <c r="BT2" s="38"/>
      <c r="BU2" s="38"/>
      <c r="BV2" s="39"/>
      <c r="BW2" s="40"/>
      <c r="BX2" s="39" t="s">
        <v>493</v>
      </c>
      <c r="BY2" s="66" t="s">
        <v>498</v>
      </c>
      <c r="BZ2" s="66"/>
      <c r="CA2" s="66"/>
      <c r="CB2" s="66"/>
      <c r="CC2" s="66"/>
      <c r="CD2" s="66"/>
      <c r="CE2" s="66"/>
      <c r="CF2" s="66"/>
      <c r="CG2" s="66"/>
      <c r="CH2" s="30"/>
      <c r="CI2" s="68"/>
      <c r="CJ2" s="30" t="s">
        <v>499</v>
      </c>
      <c r="CK2" s="5" t="s">
        <v>5</v>
      </c>
      <c r="CL2" s="5"/>
      <c r="CM2" s="5"/>
      <c r="CN2" s="5"/>
      <c r="CO2" s="5"/>
      <c r="CP2" s="5"/>
      <c r="CQ2" s="5"/>
      <c r="CR2" s="5"/>
      <c r="CS2" s="5"/>
      <c r="CT2" s="5"/>
      <c r="CU2" s="5"/>
      <c r="CV2" s="5"/>
      <c r="CW2" s="61" t="s">
        <v>421</v>
      </c>
      <c r="DH2" s="23" t="s">
        <v>426</v>
      </c>
      <c r="DI2" s="56" t="s">
        <v>500</v>
      </c>
      <c r="DJ2" s="32"/>
      <c r="DK2" s="32"/>
      <c r="DL2" s="32"/>
      <c r="DM2" s="32"/>
      <c r="DN2" s="32"/>
      <c r="DO2" s="32"/>
      <c r="DP2" s="32"/>
      <c r="DQ2" s="32"/>
      <c r="DR2" s="32"/>
      <c r="DS2" s="32"/>
      <c r="DT2" s="24" t="s">
        <v>501</v>
      </c>
      <c r="DU2" s="61" t="s">
        <v>505</v>
      </c>
      <c r="DV2" s="61"/>
      <c r="DW2" s="61"/>
      <c r="DX2" s="61"/>
      <c r="DY2" s="61"/>
      <c r="DZ2" s="61"/>
      <c r="EA2" s="61"/>
      <c r="EB2" s="61"/>
      <c r="EC2" s="61"/>
      <c r="ED2" s="61"/>
      <c r="EE2" s="61"/>
      <c r="EF2" s="23" t="s">
        <v>502</v>
      </c>
      <c r="EG2" s="56" t="s">
        <v>506</v>
      </c>
      <c r="EH2" s="56"/>
      <c r="EI2" s="56"/>
      <c r="EJ2" s="56"/>
      <c r="EK2" s="56"/>
      <c r="EL2" s="56"/>
      <c r="EM2" s="56"/>
      <c r="EN2" s="56"/>
      <c r="EO2" s="56"/>
      <c r="EP2" s="56"/>
      <c r="EQ2" s="56"/>
      <c r="ER2" s="24" t="s">
        <v>507</v>
      </c>
    </row>
    <row r="3" spans="1:148" x14ac:dyDescent="0.25">
      <c r="E3" s="64"/>
      <c r="F3" s="64"/>
      <c r="G3" s="64"/>
      <c r="H3" s="64"/>
      <c r="I3" s="64"/>
      <c r="J3" s="64"/>
      <c r="K3" s="64"/>
      <c r="L3" s="64"/>
      <c r="M3" s="64"/>
      <c r="N3" s="64"/>
      <c r="O3" s="84"/>
      <c r="P3" s="84"/>
      <c r="Q3" s="32"/>
      <c r="R3" s="32"/>
      <c r="S3" s="32"/>
      <c r="T3" s="32"/>
      <c r="U3" s="32"/>
      <c r="V3" s="32"/>
      <c r="W3" s="32"/>
      <c r="X3" s="32"/>
      <c r="Y3" s="32"/>
      <c r="Z3" s="32"/>
      <c r="AA3" s="32"/>
      <c r="AB3" s="32"/>
      <c r="AC3" s="66"/>
      <c r="AD3" s="66"/>
      <c r="AE3" s="66"/>
      <c r="AF3" s="66"/>
      <c r="AG3" s="66"/>
      <c r="AH3" s="66"/>
      <c r="AI3" s="66"/>
      <c r="AJ3" s="66"/>
      <c r="AK3" s="66"/>
      <c r="AL3" s="66"/>
      <c r="AM3" s="85"/>
      <c r="AN3" s="85"/>
      <c r="AO3" s="42"/>
      <c r="AP3" s="41"/>
      <c r="AQ3" s="41"/>
      <c r="AR3" s="41"/>
      <c r="AS3" s="41"/>
      <c r="AT3" s="41"/>
      <c r="AU3" s="41"/>
      <c r="AV3" s="41"/>
      <c r="AW3" s="41"/>
      <c r="AX3" s="41"/>
      <c r="AY3" s="41"/>
      <c r="AZ3" s="41"/>
      <c r="BA3" s="66"/>
      <c r="BB3" s="66"/>
      <c r="BC3" s="66"/>
      <c r="BD3" s="66"/>
      <c r="BE3" s="66"/>
      <c r="BF3" s="66"/>
      <c r="BG3" s="66"/>
      <c r="BH3" s="66"/>
      <c r="BI3" s="66"/>
      <c r="BJ3" s="66"/>
      <c r="BK3" s="85"/>
      <c r="BL3" s="85"/>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85"/>
      <c r="DH3" s="85"/>
      <c r="DI3" s="38"/>
      <c r="DJ3" s="38"/>
      <c r="DK3" s="38"/>
      <c r="DL3" s="38"/>
      <c r="DM3" s="38"/>
      <c r="DN3" s="38"/>
      <c r="DO3" s="38"/>
      <c r="DP3" s="38"/>
      <c r="DQ3" s="38"/>
      <c r="DR3" s="39"/>
      <c r="DS3" s="39"/>
      <c r="DT3" s="38"/>
      <c r="DU3" s="66"/>
      <c r="DV3" s="66"/>
      <c r="DW3" s="66"/>
      <c r="DX3" s="66"/>
      <c r="DY3" s="66"/>
      <c r="DZ3" s="66"/>
      <c r="EA3" s="66"/>
      <c r="EB3" s="66"/>
      <c r="EC3" s="66"/>
      <c r="ED3" s="66"/>
      <c r="EE3" s="85"/>
      <c r="EF3" s="85"/>
      <c r="EG3" s="38"/>
      <c r="EH3" s="38"/>
      <c r="EI3" s="38"/>
      <c r="EJ3" s="38"/>
      <c r="EK3" s="38"/>
      <c r="EL3" s="38"/>
      <c r="EM3" s="38"/>
      <c r="EN3" s="38"/>
      <c r="EO3" s="38"/>
      <c r="EP3" s="38"/>
      <c r="EQ3" s="83"/>
      <c r="ER3" s="83"/>
    </row>
    <row r="4" spans="1:148" s="7" customFormat="1" x14ac:dyDescent="0.25">
      <c r="A4" s="7" t="s">
        <v>8</v>
      </c>
      <c r="B4" s="1" t="s">
        <v>480</v>
      </c>
      <c r="C4" s="7" t="s">
        <v>9</v>
      </c>
      <c r="D4" s="7" t="s">
        <v>10</v>
      </c>
      <c r="E4" s="8">
        <v>40179</v>
      </c>
      <c r="F4" s="8">
        <v>40210</v>
      </c>
      <c r="G4" s="8">
        <v>40238</v>
      </c>
      <c r="H4" s="8">
        <v>40269</v>
      </c>
      <c r="I4" s="8">
        <v>40299</v>
      </c>
      <c r="J4" s="8">
        <v>40330</v>
      </c>
      <c r="K4" s="8">
        <v>40360</v>
      </c>
      <c r="L4" s="8">
        <v>40391</v>
      </c>
      <c r="M4" s="8">
        <v>40422</v>
      </c>
      <c r="N4" s="8">
        <v>40452</v>
      </c>
      <c r="O4" s="8">
        <v>40483</v>
      </c>
      <c r="P4" s="8">
        <v>40513</v>
      </c>
      <c r="Q4" s="9">
        <v>40179</v>
      </c>
      <c r="R4" s="9">
        <v>40210</v>
      </c>
      <c r="S4" s="9">
        <v>40238</v>
      </c>
      <c r="T4" s="9">
        <v>40269</v>
      </c>
      <c r="U4" s="9">
        <v>40299</v>
      </c>
      <c r="V4" s="9">
        <v>40330</v>
      </c>
      <c r="W4" s="9">
        <v>40360</v>
      </c>
      <c r="X4" s="9">
        <v>40391</v>
      </c>
      <c r="Y4" s="9">
        <v>40422</v>
      </c>
      <c r="Z4" s="9">
        <v>40452</v>
      </c>
      <c r="AA4" s="9">
        <v>40483</v>
      </c>
      <c r="AB4" s="9">
        <v>40513</v>
      </c>
      <c r="AC4" s="10">
        <v>40179</v>
      </c>
      <c r="AD4" s="10">
        <v>40210</v>
      </c>
      <c r="AE4" s="10">
        <v>40238</v>
      </c>
      <c r="AF4" s="10">
        <v>40269</v>
      </c>
      <c r="AG4" s="10">
        <v>40299</v>
      </c>
      <c r="AH4" s="10">
        <v>40330</v>
      </c>
      <c r="AI4" s="10">
        <v>40360</v>
      </c>
      <c r="AJ4" s="10">
        <v>40391</v>
      </c>
      <c r="AK4" s="10">
        <v>40422</v>
      </c>
      <c r="AL4" s="10">
        <v>40452</v>
      </c>
      <c r="AM4" s="10">
        <v>40483</v>
      </c>
      <c r="AN4" s="10">
        <v>40513</v>
      </c>
      <c r="AO4" s="9">
        <v>40179</v>
      </c>
      <c r="AP4" s="9">
        <v>40210</v>
      </c>
      <c r="AQ4" s="9">
        <v>40238</v>
      </c>
      <c r="AR4" s="9">
        <v>40269</v>
      </c>
      <c r="AS4" s="9">
        <v>40299</v>
      </c>
      <c r="AT4" s="9">
        <v>40330</v>
      </c>
      <c r="AU4" s="9">
        <v>40360</v>
      </c>
      <c r="AV4" s="9">
        <v>40391</v>
      </c>
      <c r="AW4" s="9">
        <v>40422</v>
      </c>
      <c r="AX4" s="9">
        <v>40452</v>
      </c>
      <c r="AY4" s="9">
        <v>40483</v>
      </c>
      <c r="AZ4" s="9">
        <v>40513</v>
      </c>
      <c r="BA4" s="10">
        <v>40179</v>
      </c>
      <c r="BB4" s="10">
        <v>40210</v>
      </c>
      <c r="BC4" s="10">
        <v>40238</v>
      </c>
      <c r="BD4" s="10">
        <v>40269</v>
      </c>
      <c r="BE4" s="10">
        <v>40299</v>
      </c>
      <c r="BF4" s="10">
        <v>40330</v>
      </c>
      <c r="BG4" s="10">
        <v>40360</v>
      </c>
      <c r="BH4" s="10">
        <v>40391</v>
      </c>
      <c r="BI4" s="10">
        <v>40422</v>
      </c>
      <c r="BJ4" s="10">
        <v>40452</v>
      </c>
      <c r="BK4" s="10">
        <v>40483</v>
      </c>
      <c r="BL4" s="10">
        <v>40513</v>
      </c>
      <c r="BM4" s="9">
        <v>40179</v>
      </c>
      <c r="BN4" s="9">
        <v>40210</v>
      </c>
      <c r="BO4" s="9">
        <v>40238</v>
      </c>
      <c r="BP4" s="9">
        <v>40269</v>
      </c>
      <c r="BQ4" s="9">
        <v>40299</v>
      </c>
      <c r="BR4" s="9">
        <v>40330</v>
      </c>
      <c r="BS4" s="9">
        <v>40360</v>
      </c>
      <c r="BT4" s="9">
        <v>40391</v>
      </c>
      <c r="BU4" s="9">
        <v>40422</v>
      </c>
      <c r="BV4" s="9">
        <v>40452</v>
      </c>
      <c r="BW4" s="9">
        <v>40483</v>
      </c>
      <c r="BX4" s="9">
        <v>40513</v>
      </c>
      <c r="BY4" s="10">
        <v>40179</v>
      </c>
      <c r="BZ4" s="10">
        <v>40210</v>
      </c>
      <c r="CA4" s="10">
        <v>40238</v>
      </c>
      <c r="CB4" s="10">
        <v>40269</v>
      </c>
      <c r="CC4" s="10">
        <v>40299</v>
      </c>
      <c r="CD4" s="10">
        <v>40330</v>
      </c>
      <c r="CE4" s="10">
        <v>40360</v>
      </c>
      <c r="CF4" s="10">
        <v>40391</v>
      </c>
      <c r="CG4" s="10">
        <v>40422</v>
      </c>
      <c r="CH4" s="10">
        <v>40452</v>
      </c>
      <c r="CI4" s="10">
        <v>40483</v>
      </c>
      <c r="CJ4" s="10">
        <v>40513</v>
      </c>
      <c r="CK4" s="9">
        <v>40179</v>
      </c>
      <c r="CL4" s="9">
        <v>40210</v>
      </c>
      <c r="CM4" s="9">
        <v>40238</v>
      </c>
      <c r="CN4" s="9">
        <v>40269</v>
      </c>
      <c r="CO4" s="9">
        <v>40299</v>
      </c>
      <c r="CP4" s="9">
        <v>40330</v>
      </c>
      <c r="CQ4" s="9">
        <v>40360</v>
      </c>
      <c r="CR4" s="9">
        <v>40391</v>
      </c>
      <c r="CS4" s="9">
        <v>40422</v>
      </c>
      <c r="CT4" s="9">
        <v>40452</v>
      </c>
      <c r="CU4" s="9">
        <v>40483</v>
      </c>
      <c r="CV4" s="9">
        <v>40513</v>
      </c>
      <c r="CW4" s="10">
        <v>40179</v>
      </c>
      <c r="CX4" s="10">
        <v>40210</v>
      </c>
      <c r="CY4" s="10">
        <v>40238</v>
      </c>
      <c r="CZ4" s="10">
        <v>40269</v>
      </c>
      <c r="DA4" s="10">
        <v>40299</v>
      </c>
      <c r="DB4" s="10">
        <v>40330</v>
      </c>
      <c r="DC4" s="10">
        <v>40360</v>
      </c>
      <c r="DD4" s="10">
        <v>40391</v>
      </c>
      <c r="DE4" s="10">
        <v>40422</v>
      </c>
      <c r="DF4" s="10">
        <v>40452</v>
      </c>
      <c r="DG4" s="10">
        <v>40483</v>
      </c>
      <c r="DH4" s="10">
        <v>40513</v>
      </c>
      <c r="DI4" s="9">
        <v>40179</v>
      </c>
      <c r="DJ4" s="9">
        <v>40210</v>
      </c>
      <c r="DK4" s="9">
        <v>40238</v>
      </c>
      <c r="DL4" s="9">
        <v>40269</v>
      </c>
      <c r="DM4" s="9">
        <v>40299</v>
      </c>
      <c r="DN4" s="9">
        <v>40330</v>
      </c>
      <c r="DO4" s="9">
        <v>40360</v>
      </c>
      <c r="DP4" s="9">
        <v>40391</v>
      </c>
      <c r="DQ4" s="9">
        <v>40422</v>
      </c>
      <c r="DR4" s="9">
        <v>40452</v>
      </c>
      <c r="DS4" s="9">
        <v>40483</v>
      </c>
      <c r="DT4" s="9">
        <v>40513</v>
      </c>
      <c r="DU4" s="10">
        <v>40179</v>
      </c>
      <c r="DV4" s="10">
        <v>40210</v>
      </c>
      <c r="DW4" s="10">
        <v>40238</v>
      </c>
      <c r="DX4" s="10">
        <v>40269</v>
      </c>
      <c r="DY4" s="10">
        <v>40299</v>
      </c>
      <c r="DZ4" s="10">
        <v>40330</v>
      </c>
      <c r="EA4" s="10">
        <v>40360</v>
      </c>
      <c r="EB4" s="10">
        <v>40391</v>
      </c>
      <c r="EC4" s="10">
        <v>40422</v>
      </c>
      <c r="ED4" s="10">
        <v>40452</v>
      </c>
      <c r="EE4" s="10">
        <v>40483</v>
      </c>
      <c r="EF4" s="10">
        <v>40513</v>
      </c>
      <c r="EG4" s="9">
        <v>40179</v>
      </c>
      <c r="EH4" s="9">
        <v>40210</v>
      </c>
      <c r="EI4" s="9">
        <v>40238</v>
      </c>
      <c r="EJ4" s="9">
        <v>40269</v>
      </c>
      <c r="EK4" s="9">
        <v>40299</v>
      </c>
      <c r="EL4" s="9">
        <v>40330</v>
      </c>
      <c r="EM4" s="9">
        <v>40360</v>
      </c>
      <c r="EN4" s="9">
        <v>40391</v>
      </c>
      <c r="EO4" s="9">
        <v>40422</v>
      </c>
      <c r="EP4" s="9">
        <v>40452</v>
      </c>
      <c r="EQ4" s="9">
        <v>40483</v>
      </c>
      <c r="ER4" s="9">
        <v>40513</v>
      </c>
    </row>
    <row r="5" spans="1:148" x14ac:dyDescent="0.25">
      <c r="A5" t="s">
        <v>437</v>
      </c>
      <c r="B5" s="1" t="s">
        <v>193</v>
      </c>
      <c r="C5" t="s">
        <v>494</v>
      </c>
      <c r="D5" t="str">
        <f t="shared" ref="D5:D10" ca="1" si="0">VLOOKUP($B5,LossFactorLookup,2,FALSE)</f>
        <v>FortisAlberta DOS - Cochrane EV Partnership (793S)</v>
      </c>
      <c r="F5" s="51">
        <v>1723.64761</v>
      </c>
      <c r="G5" s="51">
        <v>1659.00929</v>
      </c>
      <c r="H5" s="51">
        <v>1977.537513</v>
      </c>
      <c r="I5" s="51">
        <v>62.452736000000002</v>
      </c>
      <c r="N5" s="51">
        <v>0</v>
      </c>
      <c r="Q5" s="32"/>
      <c r="R5" s="32">
        <v>9100.86</v>
      </c>
      <c r="S5" s="32">
        <v>8759.57</v>
      </c>
      <c r="T5" s="32">
        <v>10441.4</v>
      </c>
      <c r="U5" s="32">
        <v>329.75</v>
      </c>
      <c r="V5" s="32"/>
      <c r="W5" s="32"/>
      <c r="X5" s="32"/>
      <c r="Y5" s="32"/>
      <c r="Z5" s="32">
        <v>0</v>
      </c>
      <c r="AA5" s="32"/>
      <c r="AB5" s="32"/>
      <c r="AC5" s="31"/>
      <c r="AD5" s="31">
        <v>83633.679999999993</v>
      </c>
      <c r="AE5" s="31">
        <v>64251.1</v>
      </c>
      <c r="AF5" s="31">
        <v>78156.490000000005</v>
      </c>
      <c r="AG5" s="31">
        <v>6522.77</v>
      </c>
      <c r="AH5" s="31"/>
      <c r="AI5" s="31"/>
      <c r="AJ5" s="31"/>
      <c r="AK5" s="31"/>
      <c r="AL5" s="31">
        <v>0</v>
      </c>
      <c r="AM5" s="31"/>
      <c r="AN5" s="31"/>
      <c r="AO5" s="42">
        <v>3.44</v>
      </c>
      <c r="AP5" s="42">
        <v>3.44</v>
      </c>
      <c r="AQ5" s="42">
        <v>3.44</v>
      </c>
      <c r="AR5" s="42">
        <v>3.44</v>
      </c>
      <c r="AS5" s="42">
        <v>3.44</v>
      </c>
      <c r="AT5" s="42">
        <v>3.44</v>
      </c>
      <c r="AU5" s="42">
        <v>3.44</v>
      </c>
      <c r="AV5" s="42">
        <v>3.44</v>
      </c>
      <c r="AW5" s="42">
        <v>3.44</v>
      </c>
      <c r="AX5" s="42">
        <v>3.44</v>
      </c>
      <c r="AY5" s="42">
        <v>3.44</v>
      </c>
      <c r="AZ5" s="42">
        <v>3.44</v>
      </c>
      <c r="BA5" s="31"/>
      <c r="BB5" s="31">
        <v>2876.99</v>
      </c>
      <c r="BC5" s="31">
        <v>2210.2399999999998</v>
      </c>
      <c r="BD5" s="31">
        <v>2688.58</v>
      </c>
      <c r="BE5" s="31">
        <v>224.38</v>
      </c>
      <c r="BF5" s="31"/>
      <c r="BG5" s="31"/>
      <c r="BH5" s="31"/>
      <c r="BI5" s="31"/>
      <c r="BJ5" s="31">
        <v>0</v>
      </c>
      <c r="BK5" s="31"/>
      <c r="BL5" s="31"/>
      <c r="BM5" s="32"/>
      <c r="BN5" s="32">
        <v>10296</v>
      </c>
      <c r="BO5" s="32">
        <v>11634.48</v>
      </c>
      <c r="BP5" s="32">
        <v>11634.48</v>
      </c>
      <c r="BQ5" s="32">
        <v>10398.959999999999</v>
      </c>
      <c r="BR5" s="32"/>
      <c r="BS5" s="32"/>
      <c r="BT5" s="32"/>
      <c r="BU5" s="32"/>
      <c r="BV5" s="32">
        <v>823.68</v>
      </c>
      <c r="BW5" s="32"/>
      <c r="BX5" s="32"/>
      <c r="BY5" s="31">
        <f t="shared" ref="BY5:BY10" si="1">MAX(Q5+BA5,BM5)</f>
        <v>0</v>
      </c>
      <c r="BZ5" s="31">
        <f t="shared" ref="BZ5:BZ10" si="2">MAX(R5+BB5,BN5)</f>
        <v>11977.85</v>
      </c>
      <c r="CA5" s="31">
        <f t="shared" ref="CA5:CA10" si="3">MAX(S5+BC5,BO5)</f>
        <v>11634.48</v>
      </c>
      <c r="CB5" s="31">
        <f t="shared" ref="CB5:CB10" si="4">MAX(T5+BD5,BP5)</f>
        <v>13129.98</v>
      </c>
      <c r="CC5" s="31">
        <f t="shared" ref="CC5:CC10" si="5">MAX(U5+BE5,BQ5)</f>
        <v>10398.959999999999</v>
      </c>
      <c r="CD5" s="31">
        <f>MAX(V5+BF5,BR5)</f>
        <v>0</v>
      </c>
      <c r="CE5" s="31">
        <f t="shared" ref="CE5:CE10" si="6">MAX(W5+BG5,BS5)</f>
        <v>0</v>
      </c>
      <c r="CF5" s="31">
        <f t="shared" ref="CF5:CF10" si="7">MAX(X5+BH5,BT5)</f>
        <v>0</v>
      </c>
      <c r="CG5" s="31">
        <f t="shared" ref="CG5:CG10" si="8">MAX(Y5+BI5,BU5)</f>
        <v>0</v>
      </c>
      <c r="CH5" s="31">
        <f t="shared" ref="CH5:CH10" si="9">MAX(Z5+BJ5,BV5)</f>
        <v>823.68</v>
      </c>
      <c r="CI5" s="31">
        <f t="shared" ref="CI5:CI10" si="10">MAX(AA5+BK5,BW5)</f>
        <v>0</v>
      </c>
      <c r="CJ5" s="31">
        <f t="shared" ref="CJ5:CJ10" si="11">MAX(AB5+BL5,BX5)</f>
        <v>0</v>
      </c>
      <c r="CK5" s="6">
        <f t="shared" ref="CK5:CV18" ca="1" si="12">VLOOKUP($B5,LossFactorLookup,3,FALSE)</f>
        <v>0.12</v>
      </c>
      <c r="CL5" s="6">
        <f t="shared" ca="1" si="12"/>
        <v>0.12</v>
      </c>
      <c r="CM5" s="6">
        <f t="shared" ca="1" si="12"/>
        <v>0.12</v>
      </c>
      <c r="CN5" s="6">
        <f t="shared" ca="1" si="12"/>
        <v>0.12</v>
      </c>
      <c r="CO5" s="6">
        <f t="shared" ca="1" si="12"/>
        <v>0.12</v>
      </c>
      <c r="CP5" s="6">
        <f t="shared" ca="1" si="12"/>
        <v>0.12</v>
      </c>
      <c r="CQ5" s="6">
        <f t="shared" ca="1" si="12"/>
        <v>0.12</v>
      </c>
      <c r="CR5" s="6">
        <f t="shared" ca="1" si="12"/>
        <v>0.12</v>
      </c>
      <c r="CS5" s="6">
        <f t="shared" ca="1" si="12"/>
        <v>0.12</v>
      </c>
      <c r="CT5" s="6">
        <f t="shared" ca="1" si="12"/>
        <v>0.12</v>
      </c>
      <c r="CU5" s="6">
        <f t="shared" ca="1" si="12"/>
        <v>0.12</v>
      </c>
      <c r="CV5" s="6">
        <f t="shared" ca="1" si="12"/>
        <v>0.12</v>
      </c>
      <c r="CW5" s="31">
        <f t="shared" ref="CW5:CW10" ca="1" si="13">ROUND(AC5*CK5,2)</f>
        <v>0</v>
      </c>
      <c r="CX5" s="31">
        <f t="shared" ref="CX5:CX10" ca="1" si="14">ROUND(AD5*CL5,2)</f>
        <v>10036.040000000001</v>
      </c>
      <c r="CY5" s="31">
        <f t="shared" ref="CY5:CY10" ca="1" si="15">ROUND(AE5*CM5,2)</f>
        <v>7710.13</v>
      </c>
      <c r="CZ5" s="31">
        <f t="shared" ref="CZ5:CZ10" ca="1" si="16">ROUND(AF5*CN5,2)</f>
        <v>9378.7800000000007</v>
      </c>
      <c r="DA5" s="31">
        <f t="shared" ref="DA5:DA10" ca="1" si="17">ROUND(AG5*CO5,2)</f>
        <v>782.73</v>
      </c>
      <c r="DB5" s="31">
        <f t="shared" ref="DB5:DB10" ca="1" si="18">ROUND(AH5*CP5,2)</f>
        <v>0</v>
      </c>
      <c r="DC5" s="31">
        <f t="shared" ref="DC5:DC10" ca="1" si="19">ROUND(AI5*CQ5,2)</f>
        <v>0</v>
      </c>
      <c r="DD5" s="31">
        <f t="shared" ref="DD5:DD10" ca="1" si="20">ROUND(AJ5*CR5,2)</f>
        <v>0</v>
      </c>
      <c r="DE5" s="31">
        <f t="shared" ref="DE5:DE10" ca="1" si="21">ROUND(AK5*CS5,2)</f>
        <v>0</v>
      </c>
      <c r="DF5" s="31">
        <f t="shared" ref="DF5:DF10" ca="1" si="22">ROUND(AL5*CT5,2)</f>
        <v>0</v>
      </c>
      <c r="DG5" s="31">
        <f t="shared" ref="DG5:DG10" ca="1" si="23">ROUND(AM5*CU5,2)</f>
        <v>0</v>
      </c>
      <c r="DH5" s="31">
        <f t="shared" ref="DH5:DH10" ca="1" si="24">ROUND(AN5*CV5,2)</f>
        <v>0</v>
      </c>
      <c r="DI5" s="32">
        <f t="shared" ref="DI5:DI10" ca="1" si="25">MAX(Q5+CW5,BM5)</f>
        <v>0</v>
      </c>
      <c r="DJ5" s="32">
        <f t="shared" ref="DJ5:DJ10" ca="1" si="26">MAX(R5+CX5,BN5)</f>
        <v>19136.900000000001</v>
      </c>
      <c r="DK5" s="32">
        <f t="shared" ref="DK5:DK10" ca="1" si="27">MAX(S5+CY5,BO5)</f>
        <v>16469.7</v>
      </c>
      <c r="DL5" s="32">
        <f t="shared" ref="DL5:DL10" ca="1" si="28">MAX(T5+CZ5,BP5)</f>
        <v>19820.18</v>
      </c>
      <c r="DM5" s="32">
        <f t="shared" ref="DM5:DM10" ca="1" si="29">MAX(U5+DA5,BQ5)</f>
        <v>10398.959999999999</v>
      </c>
      <c r="DN5" s="32">
        <f ca="1">MAX(V5+DB5,BR5)</f>
        <v>0</v>
      </c>
      <c r="DO5" s="32">
        <f t="shared" ref="DO5:DO10" ca="1" si="30">MAX(W5+DC5,BS5)</f>
        <v>0</v>
      </c>
      <c r="DP5" s="32">
        <f t="shared" ref="DP5:DP10" ca="1" si="31">MAX(X5+DD5,BT5)</f>
        <v>0</v>
      </c>
      <c r="DQ5" s="32">
        <f t="shared" ref="DQ5:DQ10" ca="1" si="32">MAX(Y5+DE5,BU5)</f>
        <v>0</v>
      </c>
      <c r="DR5" s="32">
        <f t="shared" ref="DR5:DR10" ca="1" si="33">MAX(Z5+DF5,BV5)</f>
        <v>823.68</v>
      </c>
      <c r="DS5" s="32">
        <f t="shared" ref="DS5:DS10" ca="1" si="34">MAX(AA5+DG5,BW5)</f>
        <v>0</v>
      </c>
      <c r="DT5" s="32">
        <f t="shared" ref="DT5:DT10" ca="1" si="35">MAX(AB5+DH5,BX5)</f>
        <v>0</v>
      </c>
      <c r="DU5" s="31">
        <f ca="1">DI5-BY5</f>
        <v>0</v>
      </c>
      <c r="DV5" s="31">
        <f t="shared" ref="DV5:DV10" ca="1" si="36">DJ5-BZ5</f>
        <v>7159.0500000000011</v>
      </c>
      <c r="DW5" s="31">
        <f t="shared" ref="DW5:DW10" ca="1" si="37">DK5-CA5</f>
        <v>4835.2200000000012</v>
      </c>
      <c r="DX5" s="31">
        <f t="shared" ref="DX5:DX10" ca="1" si="38">DL5-CB5</f>
        <v>6690.2000000000007</v>
      </c>
      <c r="DY5" s="31">
        <f t="shared" ref="DY5:DY10" ca="1" si="39">DM5-CC5</f>
        <v>0</v>
      </c>
      <c r="DZ5" s="31">
        <f t="shared" ref="DZ5:DZ10" ca="1" si="40">DN5-CD5</f>
        <v>0</v>
      </c>
      <c r="EA5" s="31">
        <f t="shared" ref="EA5:EA10" ca="1" si="41">DO5-CE5</f>
        <v>0</v>
      </c>
      <c r="EB5" s="31">
        <f t="shared" ref="EB5:EB10" ca="1" si="42">DP5-CF5</f>
        <v>0</v>
      </c>
      <c r="EC5" s="31">
        <f t="shared" ref="EC5:EC10" ca="1" si="43">DQ5-CG5</f>
        <v>0</v>
      </c>
      <c r="ED5" s="31">
        <f t="shared" ref="ED5:ED10" ca="1" si="44">DR5-CH5</f>
        <v>0</v>
      </c>
      <c r="EE5" s="31">
        <f t="shared" ref="EE5:EE10" ca="1" si="45">DS5-CI5</f>
        <v>0</v>
      </c>
      <c r="EF5" s="31">
        <f t="shared" ref="EF5:EF10" ca="1" si="46">DT5-CJ5</f>
        <v>0</v>
      </c>
      <c r="EG5" s="32">
        <f ca="1">DU5+BA5</f>
        <v>0</v>
      </c>
      <c r="EH5" s="32">
        <f t="shared" ref="EH5:EH10" ca="1" si="47">DV5+BB5</f>
        <v>10036.040000000001</v>
      </c>
      <c r="EI5" s="32">
        <f t="shared" ref="EI5:EI10" ca="1" si="48">DW5+BC5</f>
        <v>7045.4600000000009</v>
      </c>
      <c r="EJ5" s="32">
        <f t="shared" ref="EJ5:EJ10" ca="1" si="49">DX5+BD5</f>
        <v>9378.7800000000007</v>
      </c>
      <c r="EK5" s="32">
        <f t="shared" ref="EK5:EK10" ca="1" si="50">DY5+BE5</f>
        <v>224.38</v>
      </c>
      <c r="EL5" s="32">
        <f t="shared" ref="EL5:EL10" ca="1" si="51">DZ5+BF5</f>
        <v>0</v>
      </c>
      <c r="EM5" s="32">
        <f t="shared" ref="EM5:EM10" ca="1" si="52">EA5+BG5</f>
        <v>0</v>
      </c>
      <c r="EN5" s="32">
        <f t="shared" ref="EN5:EN10" ca="1" si="53">EB5+BH5</f>
        <v>0</v>
      </c>
      <c r="EO5" s="32">
        <f t="shared" ref="EO5:EO10" ca="1" si="54">EC5+BI5</f>
        <v>0</v>
      </c>
      <c r="EP5" s="32">
        <f t="shared" ref="EP5:EP10" ca="1" si="55">ED5+BJ5</f>
        <v>0</v>
      </c>
      <c r="EQ5" s="32">
        <f t="shared" ref="EQ5:EQ10" ca="1" si="56">EE5+BK5</f>
        <v>0</v>
      </c>
      <c r="ER5" s="32">
        <f t="shared" ref="ER5:ER10" ca="1" si="57">EF5+BL5</f>
        <v>0</v>
      </c>
    </row>
    <row r="6" spans="1:148" x14ac:dyDescent="0.25">
      <c r="A6" t="s">
        <v>437</v>
      </c>
      <c r="B6" s="1" t="s">
        <v>193</v>
      </c>
      <c r="C6" t="s">
        <v>495</v>
      </c>
      <c r="D6" t="str">
        <f t="shared" ca="1" si="0"/>
        <v>FortisAlberta DOS - Cochrane EV Partnership (793S)</v>
      </c>
      <c r="F6" s="51">
        <v>1225.12787</v>
      </c>
      <c r="G6" s="51">
        <v>2603.9739399999999</v>
      </c>
      <c r="Q6" s="32"/>
      <c r="R6" s="32">
        <v>6468.68</v>
      </c>
      <c r="S6" s="32">
        <v>13748.98</v>
      </c>
      <c r="T6" s="32"/>
      <c r="U6" s="32"/>
      <c r="V6" s="32"/>
      <c r="W6" s="32"/>
      <c r="X6" s="32"/>
      <c r="Y6" s="32"/>
      <c r="Z6" s="32"/>
      <c r="AA6" s="32"/>
      <c r="AB6" s="32"/>
      <c r="AC6" s="31"/>
      <c r="AD6" s="31">
        <v>57250.81</v>
      </c>
      <c r="AE6" s="31">
        <v>132049.84</v>
      </c>
      <c r="AF6" s="31"/>
      <c r="AG6" s="31"/>
      <c r="AH6" s="31"/>
      <c r="AI6" s="31"/>
      <c r="AJ6" s="31"/>
      <c r="AK6" s="31"/>
      <c r="AL6" s="31"/>
      <c r="AM6" s="31"/>
      <c r="AN6" s="31"/>
      <c r="AO6" s="42">
        <v>3.44</v>
      </c>
      <c r="AP6" s="42">
        <v>3.44</v>
      </c>
      <c r="AQ6" s="42">
        <v>3.44</v>
      </c>
      <c r="AR6" s="42">
        <v>3.44</v>
      </c>
      <c r="AS6" s="42">
        <v>3.44</v>
      </c>
      <c r="AT6" s="42">
        <v>3.44</v>
      </c>
      <c r="AU6" s="42">
        <v>3.44</v>
      </c>
      <c r="AV6" s="42">
        <v>3.44</v>
      </c>
      <c r="AW6" s="42">
        <v>3.44</v>
      </c>
      <c r="AX6" s="42">
        <v>3.44</v>
      </c>
      <c r="AY6" s="42">
        <v>3.44</v>
      </c>
      <c r="AZ6" s="42">
        <v>3.44</v>
      </c>
      <c r="BA6" s="31"/>
      <c r="BB6" s="31">
        <v>1969.43</v>
      </c>
      <c r="BC6" s="31">
        <v>4542.51</v>
      </c>
      <c r="BD6" s="31"/>
      <c r="BE6" s="31"/>
      <c r="BF6" s="31"/>
      <c r="BG6" s="31"/>
      <c r="BH6" s="31"/>
      <c r="BI6" s="31"/>
      <c r="BJ6" s="31"/>
      <c r="BK6" s="31"/>
      <c r="BL6" s="31"/>
      <c r="BM6" s="32"/>
      <c r="BN6" s="32">
        <v>7413.12</v>
      </c>
      <c r="BO6" s="32">
        <v>17297.28</v>
      </c>
      <c r="BP6" s="32"/>
      <c r="BQ6" s="32"/>
      <c r="BR6" s="32"/>
      <c r="BS6" s="32"/>
      <c r="BT6" s="32"/>
      <c r="BU6" s="32"/>
      <c r="BV6" s="32"/>
      <c r="BW6" s="32"/>
      <c r="BX6" s="32"/>
      <c r="BY6" s="31">
        <f t="shared" si="1"/>
        <v>0</v>
      </c>
      <c r="BZ6" s="31">
        <f t="shared" si="2"/>
        <v>8438.11</v>
      </c>
      <c r="CA6" s="31">
        <f t="shared" si="3"/>
        <v>18291.489999999998</v>
      </c>
      <c r="CB6" s="31">
        <f t="shared" si="4"/>
        <v>0</v>
      </c>
      <c r="CC6" s="31">
        <f t="shared" si="5"/>
        <v>0</v>
      </c>
      <c r="CD6" s="31">
        <f t="shared" ref="CD6:CD10" si="58">MAX(V6+BF6,BR6)</f>
        <v>0</v>
      </c>
      <c r="CE6" s="31">
        <f t="shared" si="6"/>
        <v>0</v>
      </c>
      <c r="CF6" s="31">
        <f t="shared" si="7"/>
        <v>0</v>
      </c>
      <c r="CG6" s="31">
        <f t="shared" si="8"/>
        <v>0</v>
      </c>
      <c r="CH6" s="31">
        <f t="shared" si="9"/>
        <v>0</v>
      </c>
      <c r="CI6" s="31">
        <f t="shared" si="10"/>
        <v>0</v>
      </c>
      <c r="CJ6" s="31">
        <f t="shared" si="11"/>
        <v>0</v>
      </c>
      <c r="CK6" s="6">
        <f t="shared" ca="1" si="12"/>
        <v>0.12</v>
      </c>
      <c r="CL6" s="6">
        <f t="shared" ca="1" si="12"/>
        <v>0.12</v>
      </c>
      <c r="CM6" s="6">
        <f t="shared" ca="1" si="12"/>
        <v>0.12</v>
      </c>
      <c r="CN6" s="6">
        <f t="shared" ca="1" si="12"/>
        <v>0.12</v>
      </c>
      <c r="CO6" s="6">
        <f t="shared" ca="1" si="12"/>
        <v>0.12</v>
      </c>
      <c r="CP6" s="6">
        <f t="shared" ca="1" si="12"/>
        <v>0.12</v>
      </c>
      <c r="CQ6" s="6">
        <f t="shared" ca="1" si="12"/>
        <v>0.12</v>
      </c>
      <c r="CR6" s="6">
        <f t="shared" ca="1" si="12"/>
        <v>0.12</v>
      </c>
      <c r="CS6" s="6">
        <f t="shared" ca="1" si="12"/>
        <v>0.12</v>
      </c>
      <c r="CT6" s="6">
        <f t="shared" ca="1" si="12"/>
        <v>0.12</v>
      </c>
      <c r="CU6" s="6">
        <f t="shared" ca="1" si="12"/>
        <v>0.12</v>
      </c>
      <c r="CV6" s="6">
        <f t="shared" ca="1" si="12"/>
        <v>0.12</v>
      </c>
      <c r="CW6" s="31">
        <f t="shared" ca="1" si="13"/>
        <v>0</v>
      </c>
      <c r="CX6" s="31">
        <f t="shared" ca="1" si="14"/>
        <v>6870.1</v>
      </c>
      <c r="CY6" s="31">
        <f t="shared" ca="1" si="15"/>
        <v>15845.98</v>
      </c>
      <c r="CZ6" s="31">
        <f t="shared" ca="1" si="16"/>
        <v>0</v>
      </c>
      <c r="DA6" s="31">
        <f t="shared" ca="1" si="17"/>
        <v>0</v>
      </c>
      <c r="DB6" s="31">
        <f t="shared" ca="1" si="18"/>
        <v>0</v>
      </c>
      <c r="DC6" s="31">
        <f t="shared" ca="1" si="19"/>
        <v>0</v>
      </c>
      <c r="DD6" s="31">
        <f t="shared" ca="1" si="20"/>
        <v>0</v>
      </c>
      <c r="DE6" s="31">
        <f t="shared" ca="1" si="21"/>
        <v>0</v>
      </c>
      <c r="DF6" s="31">
        <f t="shared" ca="1" si="22"/>
        <v>0</v>
      </c>
      <c r="DG6" s="31">
        <f t="shared" ca="1" si="23"/>
        <v>0</v>
      </c>
      <c r="DH6" s="31">
        <f t="shared" ca="1" si="24"/>
        <v>0</v>
      </c>
      <c r="DI6" s="32">
        <f t="shared" ca="1" si="25"/>
        <v>0</v>
      </c>
      <c r="DJ6" s="32">
        <f t="shared" ca="1" si="26"/>
        <v>13338.78</v>
      </c>
      <c r="DK6" s="32">
        <f t="shared" ca="1" si="27"/>
        <v>29594.959999999999</v>
      </c>
      <c r="DL6" s="32">
        <f t="shared" ca="1" si="28"/>
        <v>0</v>
      </c>
      <c r="DM6" s="32">
        <f t="shared" ca="1" si="29"/>
        <v>0</v>
      </c>
      <c r="DN6" s="32">
        <f t="shared" ref="DN6:DN10" ca="1" si="59">MAX(V6+DB6,BR6)</f>
        <v>0</v>
      </c>
      <c r="DO6" s="32">
        <f t="shared" ca="1" si="30"/>
        <v>0</v>
      </c>
      <c r="DP6" s="32">
        <f t="shared" ca="1" si="31"/>
        <v>0</v>
      </c>
      <c r="DQ6" s="32">
        <f t="shared" ca="1" si="32"/>
        <v>0</v>
      </c>
      <c r="DR6" s="32">
        <f t="shared" ca="1" si="33"/>
        <v>0</v>
      </c>
      <c r="DS6" s="32">
        <f t="shared" ca="1" si="34"/>
        <v>0</v>
      </c>
      <c r="DT6" s="32">
        <f t="shared" ca="1" si="35"/>
        <v>0</v>
      </c>
      <c r="DU6" s="31">
        <f t="shared" ref="DU6:DU10" ca="1" si="60">DI6-BY6</f>
        <v>0</v>
      </c>
      <c r="DV6" s="31">
        <f t="shared" ca="1" si="36"/>
        <v>4900.67</v>
      </c>
      <c r="DW6" s="31">
        <f t="shared" ca="1" si="37"/>
        <v>11303.470000000001</v>
      </c>
      <c r="DX6" s="31">
        <f t="shared" ca="1" si="38"/>
        <v>0</v>
      </c>
      <c r="DY6" s="31">
        <f t="shared" ca="1" si="39"/>
        <v>0</v>
      </c>
      <c r="DZ6" s="31">
        <f t="shared" ca="1" si="40"/>
        <v>0</v>
      </c>
      <c r="EA6" s="31">
        <f t="shared" ca="1" si="41"/>
        <v>0</v>
      </c>
      <c r="EB6" s="31">
        <f t="shared" ca="1" si="42"/>
        <v>0</v>
      </c>
      <c r="EC6" s="31">
        <f t="shared" ca="1" si="43"/>
        <v>0</v>
      </c>
      <c r="ED6" s="31">
        <f t="shared" ca="1" si="44"/>
        <v>0</v>
      </c>
      <c r="EE6" s="31">
        <f t="shared" ca="1" si="45"/>
        <v>0</v>
      </c>
      <c r="EF6" s="31">
        <f t="shared" ca="1" si="46"/>
        <v>0</v>
      </c>
      <c r="EG6" s="32">
        <f t="shared" ref="EG6:EG10" ca="1" si="61">DU6+BA6</f>
        <v>0</v>
      </c>
      <c r="EH6" s="32">
        <f t="shared" ca="1" si="47"/>
        <v>6870.1</v>
      </c>
      <c r="EI6" s="32">
        <f t="shared" ca="1" si="48"/>
        <v>15845.980000000001</v>
      </c>
      <c r="EJ6" s="32">
        <f t="shared" ca="1" si="49"/>
        <v>0</v>
      </c>
      <c r="EK6" s="32">
        <f t="shared" ca="1" si="50"/>
        <v>0</v>
      </c>
      <c r="EL6" s="32">
        <f t="shared" ca="1" si="51"/>
        <v>0</v>
      </c>
      <c r="EM6" s="32">
        <f t="shared" ca="1" si="52"/>
        <v>0</v>
      </c>
      <c r="EN6" s="32">
        <f t="shared" ca="1" si="53"/>
        <v>0</v>
      </c>
      <c r="EO6" s="32">
        <f t="shared" ca="1" si="54"/>
        <v>0</v>
      </c>
      <c r="EP6" s="32">
        <f t="shared" ca="1" si="55"/>
        <v>0</v>
      </c>
      <c r="EQ6" s="32">
        <f t="shared" ca="1" si="56"/>
        <v>0</v>
      </c>
      <c r="ER6" s="32">
        <f t="shared" ca="1" si="57"/>
        <v>0</v>
      </c>
    </row>
    <row r="7" spans="1:148" x14ac:dyDescent="0.25">
      <c r="A7" t="s">
        <v>437</v>
      </c>
      <c r="B7" s="1" t="s">
        <v>193</v>
      </c>
      <c r="C7" t="s">
        <v>512</v>
      </c>
      <c r="D7" t="str">
        <f t="shared" ca="1" si="0"/>
        <v>FortisAlberta DOS - Cochrane EV Partnership (793S)</v>
      </c>
      <c r="F7" s="51">
        <v>3212.8942000000002</v>
      </c>
      <c r="G7" s="51">
        <v>1111.01377</v>
      </c>
      <c r="Q7" s="32"/>
      <c r="R7" s="32">
        <v>16964.080000000002</v>
      </c>
      <c r="S7" s="32">
        <v>5866.15</v>
      </c>
      <c r="T7" s="32"/>
      <c r="U7" s="32"/>
      <c r="V7" s="32"/>
      <c r="W7" s="32"/>
      <c r="X7" s="32"/>
      <c r="Y7" s="32"/>
      <c r="Z7" s="32"/>
      <c r="AA7" s="32"/>
      <c r="AB7" s="32"/>
      <c r="AC7" s="31"/>
      <c r="AD7" s="31">
        <v>144070.57</v>
      </c>
      <c r="AE7" s="31">
        <v>22668.7</v>
      </c>
      <c r="AF7" s="31"/>
      <c r="AG7" s="31"/>
      <c r="AH7" s="31"/>
      <c r="AI7" s="31"/>
      <c r="AJ7" s="31"/>
      <c r="AK7" s="31"/>
      <c r="AL7" s="31"/>
      <c r="AM7" s="31"/>
      <c r="AN7" s="31"/>
      <c r="AO7" s="42">
        <v>3.44</v>
      </c>
      <c r="AP7" s="42">
        <v>3.44</v>
      </c>
      <c r="AQ7" s="42">
        <v>3.44</v>
      </c>
      <c r="AR7" s="42">
        <v>3.44</v>
      </c>
      <c r="AS7" s="42">
        <v>3.44</v>
      </c>
      <c r="AT7" s="42">
        <v>3.44</v>
      </c>
      <c r="AU7" s="42">
        <v>3.44</v>
      </c>
      <c r="AV7" s="42">
        <v>3.44</v>
      </c>
      <c r="AW7" s="42">
        <v>3.44</v>
      </c>
      <c r="AX7" s="42">
        <v>3.44</v>
      </c>
      <c r="AY7" s="42">
        <v>3.44</v>
      </c>
      <c r="AZ7" s="42">
        <v>3.44</v>
      </c>
      <c r="BA7" s="31"/>
      <c r="BB7" s="31">
        <v>4956.03</v>
      </c>
      <c r="BC7" s="31">
        <v>779.8</v>
      </c>
      <c r="BD7" s="31"/>
      <c r="BE7" s="31"/>
      <c r="BF7" s="31"/>
      <c r="BG7" s="31"/>
      <c r="BH7" s="31"/>
      <c r="BI7" s="31"/>
      <c r="BJ7" s="31"/>
      <c r="BK7" s="31"/>
      <c r="BL7" s="31"/>
      <c r="BM7" s="32"/>
      <c r="BN7" s="32">
        <v>19768.32</v>
      </c>
      <c r="BO7" s="32">
        <v>7722</v>
      </c>
      <c r="BP7" s="32"/>
      <c r="BQ7" s="32"/>
      <c r="BR7" s="32"/>
      <c r="BS7" s="32"/>
      <c r="BT7" s="32"/>
      <c r="BU7" s="32"/>
      <c r="BV7" s="32"/>
      <c r="BW7" s="32"/>
      <c r="BX7" s="32"/>
      <c r="BY7" s="31">
        <f t="shared" si="1"/>
        <v>0</v>
      </c>
      <c r="BZ7" s="31">
        <f t="shared" si="2"/>
        <v>21920.11</v>
      </c>
      <c r="CA7" s="31">
        <f t="shared" si="3"/>
        <v>7722</v>
      </c>
      <c r="CB7" s="31">
        <f t="shared" si="4"/>
        <v>0</v>
      </c>
      <c r="CC7" s="31">
        <f t="shared" si="5"/>
        <v>0</v>
      </c>
      <c r="CD7" s="31">
        <f t="shared" si="58"/>
        <v>0</v>
      </c>
      <c r="CE7" s="31">
        <f t="shared" si="6"/>
        <v>0</v>
      </c>
      <c r="CF7" s="31">
        <f t="shared" si="7"/>
        <v>0</v>
      </c>
      <c r="CG7" s="31">
        <f t="shared" si="8"/>
        <v>0</v>
      </c>
      <c r="CH7" s="31">
        <f t="shared" si="9"/>
        <v>0</v>
      </c>
      <c r="CI7" s="31">
        <f t="shared" si="10"/>
        <v>0</v>
      </c>
      <c r="CJ7" s="31">
        <f t="shared" si="11"/>
        <v>0</v>
      </c>
      <c r="CK7" s="6">
        <f t="shared" ca="1" si="12"/>
        <v>0.12</v>
      </c>
      <c r="CL7" s="6">
        <f t="shared" ca="1" si="12"/>
        <v>0.12</v>
      </c>
      <c r="CM7" s="6">
        <f t="shared" ca="1" si="12"/>
        <v>0.12</v>
      </c>
      <c r="CN7" s="6">
        <f t="shared" ca="1" si="12"/>
        <v>0.12</v>
      </c>
      <c r="CO7" s="6">
        <f t="shared" ca="1" si="12"/>
        <v>0.12</v>
      </c>
      <c r="CP7" s="6">
        <f t="shared" ca="1" si="12"/>
        <v>0.12</v>
      </c>
      <c r="CQ7" s="6">
        <f t="shared" ca="1" si="12"/>
        <v>0.12</v>
      </c>
      <c r="CR7" s="6">
        <f t="shared" ca="1" si="12"/>
        <v>0.12</v>
      </c>
      <c r="CS7" s="6">
        <f t="shared" ca="1" si="12"/>
        <v>0.12</v>
      </c>
      <c r="CT7" s="6">
        <f t="shared" ca="1" si="12"/>
        <v>0.12</v>
      </c>
      <c r="CU7" s="6">
        <f t="shared" ca="1" si="12"/>
        <v>0.12</v>
      </c>
      <c r="CV7" s="6">
        <f t="shared" ca="1" si="12"/>
        <v>0.12</v>
      </c>
      <c r="CW7" s="31">
        <f t="shared" ca="1" si="13"/>
        <v>0</v>
      </c>
      <c r="CX7" s="31">
        <f t="shared" ca="1" si="14"/>
        <v>17288.47</v>
      </c>
      <c r="CY7" s="31">
        <f t="shared" ca="1" si="15"/>
        <v>2720.24</v>
      </c>
      <c r="CZ7" s="31">
        <f t="shared" ca="1" si="16"/>
        <v>0</v>
      </c>
      <c r="DA7" s="31">
        <f t="shared" ca="1" si="17"/>
        <v>0</v>
      </c>
      <c r="DB7" s="31">
        <f t="shared" ca="1" si="18"/>
        <v>0</v>
      </c>
      <c r="DC7" s="31">
        <f t="shared" ca="1" si="19"/>
        <v>0</v>
      </c>
      <c r="DD7" s="31">
        <f t="shared" ca="1" si="20"/>
        <v>0</v>
      </c>
      <c r="DE7" s="31">
        <f t="shared" ca="1" si="21"/>
        <v>0</v>
      </c>
      <c r="DF7" s="31">
        <f t="shared" ca="1" si="22"/>
        <v>0</v>
      </c>
      <c r="DG7" s="31">
        <f t="shared" ca="1" si="23"/>
        <v>0</v>
      </c>
      <c r="DH7" s="31">
        <f t="shared" ca="1" si="24"/>
        <v>0</v>
      </c>
      <c r="DI7" s="32">
        <f t="shared" ca="1" si="25"/>
        <v>0</v>
      </c>
      <c r="DJ7" s="32">
        <f t="shared" ca="1" si="26"/>
        <v>34252.550000000003</v>
      </c>
      <c r="DK7" s="32">
        <f t="shared" ca="1" si="27"/>
        <v>8586.39</v>
      </c>
      <c r="DL7" s="32">
        <f t="shared" ca="1" si="28"/>
        <v>0</v>
      </c>
      <c r="DM7" s="32">
        <f t="shared" ca="1" si="29"/>
        <v>0</v>
      </c>
      <c r="DN7" s="32">
        <f t="shared" ca="1" si="59"/>
        <v>0</v>
      </c>
      <c r="DO7" s="32">
        <f t="shared" ca="1" si="30"/>
        <v>0</v>
      </c>
      <c r="DP7" s="32">
        <f t="shared" ca="1" si="31"/>
        <v>0</v>
      </c>
      <c r="DQ7" s="32">
        <f t="shared" ca="1" si="32"/>
        <v>0</v>
      </c>
      <c r="DR7" s="32">
        <f t="shared" ca="1" si="33"/>
        <v>0</v>
      </c>
      <c r="DS7" s="32">
        <f t="shared" ca="1" si="34"/>
        <v>0</v>
      </c>
      <c r="DT7" s="32">
        <f t="shared" ca="1" si="35"/>
        <v>0</v>
      </c>
      <c r="DU7" s="31">
        <f t="shared" ca="1" si="60"/>
        <v>0</v>
      </c>
      <c r="DV7" s="31">
        <f t="shared" ca="1" si="36"/>
        <v>12332.440000000002</v>
      </c>
      <c r="DW7" s="31">
        <f t="shared" ca="1" si="37"/>
        <v>864.38999999999942</v>
      </c>
      <c r="DX7" s="31">
        <f t="shared" ca="1" si="38"/>
        <v>0</v>
      </c>
      <c r="DY7" s="31">
        <f t="shared" ca="1" si="39"/>
        <v>0</v>
      </c>
      <c r="DZ7" s="31">
        <f t="shared" ca="1" si="40"/>
        <v>0</v>
      </c>
      <c r="EA7" s="31">
        <f t="shared" ca="1" si="41"/>
        <v>0</v>
      </c>
      <c r="EB7" s="31">
        <f t="shared" ca="1" si="42"/>
        <v>0</v>
      </c>
      <c r="EC7" s="31">
        <f t="shared" ca="1" si="43"/>
        <v>0</v>
      </c>
      <c r="ED7" s="31">
        <f t="shared" ca="1" si="44"/>
        <v>0</v>
      </c>
      <c r="EE7" s="31">
        <f t="shared" ca="1" si="45"/>
        <v>0</v>
      </c>
      <c r="EF7" s="31">
        <f t="shared" ca="1" si="46"/>
        <v>0</v>
      </c>
      <c r="EG7" s="32">
        <f t="shared" ca="1" si="61"/>
        <v>0</v>
      </c>
      <c r="EH7" s="32">
        <f t="shared" ca="1" si="47"/>
        <v>17288.47</v>
      </c>
      <c r="EI7" s="32">
        <f t="shared" ca="1" si="48"/>
        <v>1644.1899999999994</v>
      </c>
      <c r="EJ7" s="32">
        <f t="shared" ca="1" si="49"/>
        <v>0</v>
      </c>
      <c r="EK7" s="32">
        <f t="shared" ca="1" si="50"/>
        <v>0</v>
      </c>
      <c r="EL7" s="32">
        <f t="shared" ca="1" si="51"/>
        <v>0</v>
      </c>
      <c r="EM7" s="32">
        <f t="shared" ca="1" si="52"/>
        <v>0</v>
      </c>
      <c r="EN7" s="32">
        <f t="shared" ca="1" si="53"/>
        <v>0</v>
      </c>
      <c r="EO7" s="32">
        <f t="shared" ca="1" si="54"/>
        <v>0</v>
      </c>
      <c r="EP7" s="32">
        <f t="shared" ca="1" si="55"/>
        <v>0</v>
      </c>
      <c r="EQ7" s="32">
        <f t="shared" ca="1" si="56"/>
        <v>0</v>
      </c>
      <c r="ER7" s="32">
        <f t="shared" ca="1" si="57"/>
        <v>0</v>
      </c>
    </row>
    <row r="8" spans="1:148" x14ac:dyDescent="0.25">
      <c r="A8" t="s">
        <v>437</v>
      </c>
      <c r="B8" s="1" t="s">
        <v>193</v>
      </c>
      <c r="C8" t="s">
        <v>513</v>
      </c>
      <c r="D8" t="str">
        <f t="shared" ca="1" si="0"/>
        <v>FortisAlberta DOS - Cochrane EV Partnership (793S)</v>
      </c>
      <c r="F8" s="51">
        <v>2447.2505299999998</v>
      </c>
      <c r="G8" s="51">
        <v>871.35326999999995</v>
      </c>
      <c r="Q8" s="32"/>
      <c r="R8" s="32">
        <v>12921.48</v>
      </c>
      <c r="S8" s="32">
        <v>4600.75</v>
      </c>
      <c r="T8" s="32"/>
      <c r="U8" s="32"/>
      <c r="V8" s="32"/>
      <c r="W8" s="32"/>
      <c r="X8" s="32"/>
      <c r="Y8" s="32"/>
      <c r="Z8" s="32"/>
      <c r="AA8" s="32"/>
      <c r="AB8" s="32"/>
      <c r="AC8" s="31"/>
      <c r="AD8" s="31">
        <v>111279.57</v>
      </c>
      <c r="AE8" s="31">
        <v>21230.77</v>
      </c>
      <c r="AF8" s="31"/>
      <c r="AG8" s="31"/>
      <c r="AH8" s="31"/>
      <c r="AI8" s="31"/>
      <c r="AJ8" s="31"/>
      <c r="AK8" s="31"/>
      <c r="AL8" s="31"/>
      <c r="AM8" s="31"/>
      <c r="AN8" s="31"/>
      <c r="AO8" s="42">
        <v>3.44</v>
      </c>
      <c r="AP8" s="42">
        <v>3.44</v>
      </c>
      <c r="AQ8" s="42">
        <v>3.44</v>
      </c>
      <c r="AR8" s="42">
        <v>3.44</v>
      </c>
      <c r="AS8" s="42">
        <v>3.44</v>
      </c>
      <c r="AT8" s="42">
        <v>3.44</v>
      </c>
      <c r="AU8" s="42">
        <v>3.44</v>
      </c>
      <c r="AV8" s="42">
        <v>3.44</v>
      </c>
      <c r="AW8" s="42">
        <v>3.44</v>
      </c>
      <c r="AX8" s="42">
        <v>3.44</v>
      </c>
      <c r="AY8" s="42">
        <v>3.44</v>
      </c>
      <c r="AZ8" s="42">
        <v>3.44</v>
      </c>
      <c r="BA8" s="31"/>
      <c r="BB8" s="31">
        <v>3828.02</v>
      </c>
      <c r="BC8" s="31">
        <v>730.34</v>
      </c>
      <c r="BD8" s="31"/>
      <c r="BE8" s="31"/>
      <c r="BF8" s="31"/>
      <c r="BG8" s="31"/>
      <c r="BH8" s="31"/>
      <c r="BI8" s="31"/>
      <c r="BJ8" s="31"/>
      <c r="BK8" s="31"/>
      <c r="BL8" s="31"/>
      <c r="BM8" s="32"/>
      <c r="BN8" s="32">
        <v>14826.24</v>
      </c>
      <c r="BO8" s="32">
        <v>5662.8</v>
      </c>
      <c r="BP8" s="32"/>
      <c r="BQ8" s="32"/>
      <c r="BR8" s="32"/>
      <c r="BS8" s="32"/>
      <c r="BT8" s="32"/>
      <c r="BU8" s="32"/>
      <c r="BV8" s="32"/>
      <c r="BW8" s="32"/>
      <c r="BX8" s="32"/>
      <c r="BY8" s="31">
        <f t="shared" si="1"/>
        <v>0</v>
      </c>
      <c r="BZ8" s="31">
        <f t="shared" si="2"/>
        <v>16749.5</v>
      </c>
      <c r="CA8" s="31">
        <f t="shared" si="3"/>
        <v>5662.8</v>
      </c>
      <c r="CB8" s="31">
        <f t="shared" si="4"/>
        <v>0</v>
      </c>
      <c r="CC8" s="31">
        <f t="shared" si="5"/>
        <v>0</v>
      </c>
      <c r="CD8" s="31">
        <f t="shared" si="58"/>
        <v>0</v>
      </c>
      <c r="CE8" s="31">
        <f t="shared" si="6"/>
        <v>0</v>
      </c>
      <c r="CF8" s="31">
        <f t="shared" si="7"/>
        <v>0</v>
      </c>
      <c r="CG8" s="31">
        <f t="shared" si="8"/>
        <v>0</v>
      </c>
      <c r="CH8" s="31">
        <f t="shared" si="9"/>
        <v>0</v>
      </c>
      <c r="CI8" s="31">
        <f t="shared" si="10"/>
        <v>0</v>
      </c>
      <c r="CJ8" s="31">
        <f t="shared" si="11"/>
        <v>0</v>
      </c>
      <c r="CK8" s="6">
        <f t="shared" ca="1" si="12"/>
        <v>0.12</v>
      </c>
      <c r="CL8" s="6">
        <f t="shared" ca="1" si="12"/>
        <v>0.12</v>
      </c>
      <c r="CM8" s="6">
        <f t="shared" ca="1" si="12"/>
        <v>0.12</v>
      </c>
      <c r="CN8" s="6">
        <f t="shared" ca="1" si="12"/>
        <v>0.12</v>
      </c>
      <c r="CO8" s="6">
        <f t="shared" ca="1" si="12"/>
        <v>0.12</v>
      </c>
      <c r="CP8" s="6">
        <f t="shared" ca="1" si="12"/>
        <v>0.12</v>
      </c>
      <c r="CQ8" s="6">
        <f t="shared" ca="1" si="12"/>
        <v>0.12</v>
      </c>
      <c r="CR8" s="6">
        <f t="shared" ca="1" si="12"/>
        <v>0.12</v>
      </c>
      <c r="CS8" s="6">
        <f t="shared" ca="1" si="12"/>
        <v>0.12</v>
      </c>
      <c r="CT8" s="6">
        <f t="shared" ca="1" si="12"/>
        <v>0.12</v>
      </c>
      <c r="CU8" s="6">
        <f t="shared" ca="1" si="12"/>
        <v>0.12</v>
      </c>
      <c r="CV8" s="6">
        <f t="shared" ca="1" si="12"/>
        <v>0.12</v>
      </c>
      <c r="CW8" s="31">
        <f t="shared" ca="1" si="13"/>
        <v>0</v>
      </c>
      <c r="CX8" s="31">
        <f t="shared" ca="1" si="14"/>
        <v>13353.55</v>
      </c>
      <c r="CY8" s="31">
        <f t="shared" ca="1" si="15"/>
        <v>2547.69</v>
      </c>
      <c r="CZ8" s="31">
        <f t="shared" ca="1" si="16"/>
        <v>0</v>
      </c>
      <c r="DA8" s="31">
        <f t="shared" ca="1" si="17"/>
        <v>0</v>
      </c>
      <c r="DB8" s="31">
        <f t="shared" ca="1" si="18"/>
        <v>0</v>
      </c>
      <c r="DC8" s="31">
        <f t="shared" ca="1" si="19"/>
        <v>0</v>
      </c>
      <c r="DD8" s="31">
        <f t="shared" ca="1" si="20"/>
        <v>0</v>
      </c>
      <c r="DE8" s="31">
        <f t="shared" ca="1" si="21"/>
        <v>0</v>
      </c>
      <c r="DF8" s="31">
        <f t="shared" ca="1" si="22"/>
        <v>0</v>
      </c>
      <c r="DG8" s="31">
        <f t="shared" ca="1" si="23"/>
        <v>0</v>
      </c>
      <c r="DH8" s="31">
        <f t="shared" ca="1" si="24"/>
        <v>0</v>
      </c>
      <c r="DI8" s="32">
        <f t="shared" ca="1" si="25"/>
        <v>0</v>
      </c>
      <c r="DJ8" s="32">
        <f t="shared" ca="1" si="26"/>
        <v>26275.03</v>
      </c>
      <c r="DK8" s="32">
        <f t="shared" ca="1" si="27"/>
        <v>7148.4400000000005</v>
      </c>
      <c r="DL8" s="32">
        <f t="shared" ca="1" si="28"/>
        <v>0</v>
      </c>
      <c r="DM8" s="32">
        <f t="shared" ca="1" si="29"/>
        <v>0</v>
      </c>
      <c r="DN8" s="32">
        <f t="shared" ca="1" si="59"/>
        <v>0</v>
      </c>
      <c r="DO8" s="32">
        <f t="shared" ca="1" si="30"/>
        <v>0</v>
      </c>
      <c r="DP8" s="32">
        <f t="shared" ca="1" si="31"/>
        <v>0</v>
      </c>
      <c r="DQ8" s="32">
        <f t="shared" ca="1" si="32"/>
        <v>0</v>
      </c>
      <c r="DR8" s="32">
        <f t="shared" ca="1" si="33"/>
        <v>0</v>
      </c>
      <c r="DS8" s="32">
        <f t="shared" ca="1" si="34"/>
        <v>0</v>
      </c>
      <c r="DT8" s="32">
        <f t="shared" ca="1" si="35"/>
        <v>0</v>
      </c>
      <c r="DU8" s="31">
        <f t="shared" ca="1" si="60"/>
        <v>0</v>
      </c>
      <c r="DV8" s="31">
        <f t="shared" ca="1" si="36"/>
        <v>9525.5299999999988</v>
      </c>
      <c r="DW8" s="31">
        <f t="shared" ca="1" si="37"/>
        <v>1485.6400000000003</v>
      </c>
      <c r="DX8" s="31">
        <f t="shared" ca="1" si="38"/>
        <v>0</v>
      </c>
      <c r="DY8" s="31">
        <f t="shared" ca="1" si="39"/>
        <v>0</v>
      </c>
      <c r="DZ8" s="31">
        <f t="shared" ca="1" si="40"/>
        <v>0</v>
      </c>
      <c r="EA8" s="31">
        <f t="shared" ca="1" si="41"/>
        <v>0</v>
      </c>
      <c r="EB8" s="31">
        <f t="shared" ca="1" si="42"/>
        <v>0</v>
      </c>
      <c r="EC8" s="31">
        <f t="shared" ca="1" si="43"/>
        <v>0</v>
      </c>
      <c r="ED8" s="31">
        <f t="shared" ca="1" si="44"/>
        <v>0</v>
      </c>
      <c r="EE8" s="31">
        <f t="shared" ca="1" si="45"/>
        <v>0</v>
      </c>
      <c r="EF8" s="31">
        <f t="shared" ca="1" si="46"/>
        <v>0</v>
      </c>
      <c r="EG8" s="32">
        <f t="shared" ca="1" si="61"/>
        <v>0</v>
      </c>
      <c r="EH8" s="32">
        <f t="shared" ca="1" si="47"/>
        <v>13353.55</v>
      </c>
      <c r="EI8" s="32">
        <f t="shared" ca="1" si="48"/>
        <v>2215.9800000000005</v>
      </c>
      <c r="EJ8" s="32">
        <f t="shared" ca="1" si="49"/>
        <v>0</v>
      </c>
      <c r="EK8" s="32">
        <f t="shared" ca="1" si="50"/>
        <v>0</v>
      </c>
      <c r="EL8" s="32">
        <f t="shared" ca="1" si="51"/>
        <v>0</v>
      </c>
      <c r="EM8" s="32">
        <f t="shared" ca="1" si="52"/>
        <v>0</v>
      </c>
      <c r="EN8" s="32">
        <f t="shared" ca="1" si="53"/>
        <v>0</v>
      </c>
      <c r="EO8" s="32">
        <f t="shared" ca="1" si="54"/>
        <v>0</v>
      </c>
      <c r="EP8" s="32">
        <f t="shared" ca="1" si="55"/>
        <v>0</v>
      </c>
      <c r="EQ8" s="32">
        <f t="shared" ca="1" si="56"/>
        <v>0</v>
      </c>
      <c r="ER8" s="32">
        <f t="shared" ca="1" si="57"/>
        <v>0</v>
      </c>
    </row>
    <row r="9" spans="1:148" x14ac:dyDescent="0.25">
      <c r="A9" t="s">
        <v>437</v>
      </c>
      <c r="B9" s="1" t="s">
        <v>193</v>
      </c>
      <c r="C9" t="s">
        <v>514</v>
      </c>
      <c r="D9" t="str">
        <f t="shared" ca="1" si="0"/>
        <v>FortisAlberta DOS - Cochrane EV Partnership (793S)</v>
      </c>
      <c r="F9" s="51">
        <v>1625.7935600000001</v>
      </c>
      <c r="Q9" s="32"/>
      <c r="R9" s="32">
        <v>8584.19</v>
      </c>
      <c r="S9" s="32"/>
      <c r="T9" s="32"/>
      <c r="U9" s="32"/>
      <c r="V9" s="32"/>
      <c r="W9" s="32"/>
      <c r="X9" s="32"/>
      <c r="Y9" s="32"/>
      <c r="Z9" s="32"/>
      <c r="AA9" s="32"/>
      <c r="AB9" s="32"/>
      <c r="AC9" s="31"/>
      <c r="AD9" s="31">
        <v>60817.81</v>
      </c>
      <c r="AE9" s="31"/>
      <c r="AF9" s="31"/>
      <c r="AG9" s="31"/>
      <c r="AH9" s="31"/>
      <c r="AI9" s="31"/>
      <c r="AJ9" s="31"/>
      <c r="AK9" s="31"/>
      <c r="AL9" s="31"/>
      <c r="AM9" s="31"/>
      <c r="AN9" s="31"/>
      <c r="AO9" s="42">
        <v>3.44</v>
      </c>
      <c r="AP9" s="42">
        <v>3.44</v>
      </c>
      <c r="AQ9" s="42">
        <v>3.44</v>
      </c>
      <c r="AR9" s="42">
        <v>3.44</v>
      </c>
      <c r="AS9" s="42">
        <v>3.44</v>
      </c>
      <c r="AT9" s="42">
        <v>3.44</v>
      </c>
      <c r="AU9" s="42">
        <v>3.44</v>
      </c>
      <c r="AV9" s="42">
        <v>3.44</v>
      </c>
      <c r="AW9" s="42">
        <v>3.44</v>
      </c>
      <c r="AX9" s="42">
        <v>3.44</v>
      </c>
      <c r="AY9" s="42">
        <v>3.44</v>
      </c>
      <c r="AZ9" s="42">
        <v>3.44</v>
      </c>
      <c r="BA9" s="31"/>
      <c r="BB9" s="31">
        <v>2092.13</v>
      </c>
      <c r="BC9" s="31"/>
      <c r="BD9" s="31"/>
      <c r="BE9" s="31"/>
      <c r="BF9" s="31"/>
      <c r="BG9" s="31"/>
      <c r="BH9" s="31"/>
      <c r="BI9" s="31"/>
      <c r="BJ9" s="31"/>
      <c r="BK9" s="31"/>
      <c r="BL9" s="31"/>
      <c r="BM9" s="32"/>
      <c r="BN9" s="32">
        <v>9884.16</v>
      </c>
      <c r="BO9" s="32"/>
      <c r="BP9" s="32"/>
      <c r="BQ9" s="32"/>
      <c r="BR9" s="32"/>
      <c r="BS9" s="32"/>
      <c r="BT9" s="32"/>
      <c r="BU9" s="32"/>
      <c r="BV9" s="32"/>
      <c r="BW9" s="32"/>
      <c r="BX9" s="32"/>
      <c r="BY9" s="31">
        <f t="shared" si="1"/>
        <v>0</v>
      </c>
      <c r="BZ9" s="31">
        <f t="shared" si="2"/>
        <v>10676.32</v>
      </c>
      <c r="CA9" s="31">
        <f t="shared" si="3"/>
        <v>0</v>
      </c>
      <c r="CB9" s="31">
        <f t="shared" si="4"/>
        <v>0</v>
      </c>
      <c r="CC9" s="31">
        <f t="shared" si="5"/>
        <v>0</v>
      </c>
      <c r="CD9" s="31">
        <f t="shared" si="58"/>
        <v>0</v>
      </c>
      <c r="CE9" s="31">
        <f t="shared" si="6"/>
        <v>0</v>
      </c>
      <c r="CF9" s="31">
        <f t="shared" si="7"/>
        <v>0</v>
      </c>
      <c r="CG9" s="31">
        <f t="shared" si="8"/>
        <v>0</v>
      </c>
      <c r="CH9" s="31">
        <f t="shared" si="9"/>
        <v>0</v>
      </c>
      <c r="CI9" s="31">
        <f t="shared" si="10"/>
        <v>0</v>
      </c>
      <c r="CJ9" s="31">
        <f t="shared" si="11"/>
        <v>0</v>
      </c>
      <c r="CK9" s="6">
        <f t="shared" ca="1" si="12"/>
        <v>0.12</v>
      </c>
      <c r="CL9" s="6">
        <f t="shared" ca="1" si="12"/>
        <v>0.12</v>
      </c>
      <c r="CM9" s="6">
        <f t="shared" ca="1" si="12"/>
        <v>0.12</v>
      </c>
      <c r="CN9" s="6">
        <f t="shared" ca="1" si="12"/>
        <v>0.12</v>
      </c>
      <c r="CO9" s="6">
        <f t="shared" ca="1" si="12"/>
        <v>0.12</v>
      </c>
      <c r="CP9" s="6">
        <f t="shared" ca="1" si="12"/>
        <v>0.12</v>
      </c>
      <c r="CQ9" s="6">
        <f t="shared" ca="1" si="12"/>
        <v>0.12</v>
      </c>
      <c r="CR9" s="6">
        <f t="shared" ca="1" si="12"/>
        <v>0.12</v>
      </c>
      <c r="CS9" s="6">
        <f t="shared" ca="1" si="12"/>
        <v>0.12</v>
      </c>
      <c r="CT9" s="6">
        <f t="shared" ca="1" si="12"/>
        <v>0.12</v>
      </c>
      <c r="CU9" s="6">
        <f t="shared" ca="1" si="12"/>
        <v>0.12</v>
      </c>
      <c r="CV9" s="6">
        <f t="shared" ca="1" si="12"/>
        <v>0.12</v>
      </c>
      <c r="CW9" s="31">
        <f t="shared" ca="1" si="13"/>
        <v>0</v>
      </c>
      <c r="CX9" s="31">
        <f t="shared" ca="1" si="14"/>
        <v>7298.14</v>
      </c>
      <c r="CY9" s="31">
        <f t="shared" ca="1" si="15"/>
        <v>0</v>
      </c>
      <c r="CZ9" s="31">
        <f t="shared" ca="1" si="16"/>
        <v>0</v>
      </c>
      <c r="DA9" s="31">
        <f t="shared" ca="1" si="17"/>
        <v>0</v>
      </c>
      <c r="DB9" s="31">
        <f t="shared" ca="1" si="18"/>
        <v>0</v>
      </c>
      <c r="DC9" s="31">
        <f t="shared" ca="1" si="19"/>
        <v>0</v>
      </c>
      <c r="DD9" s="31">
        <f t="shared" ca="1" si="20"/>
        <v>0</v>
      </c>
      <c r="DE9" s="31">
        <f t="shared" ca="1" si="21"/>
        <v>0</v>
      </c>
      <c r="DF9" s="31">
        <f t="shared" ca="1" si="22"/>
        <v>0</v>
      </c>
      <c r="DG9" s="31">
        <f t="shared" ca="1" si="23"/>
        <v>0</v>
      </c>
      <c r="DH9" s="31">
        <f t="shared" ca="1" si="24"/>
        <v>0</v>
      </c>
      <c r="DI9" s="32">
        <f t="shared" ca="1" si="25"/>
        <v>0</v>
      </c>
      <c r="DJ9" s="32">
        <f t="shared" ca="1" si="26"/>
        <v>15882.330000000002</v>
      </c>
      <c r="DK9" s="32">
        <f t="shared" ca="1" si="27"/>
        <v>0</v>
      </c>
      <c r="DL9" s="32">
        <f t="shared" ca="1" si="28"/>
        <v>0</v>
      </c>
      <c r="DM9" s="32">
        <f t="shared" ca="1" si="29"/>
        <v>0</v>
      </c>
      <c r="DN9" s="32">
        <f t="shared" ca="1" si="59"/>
        <v>0</v>
      </c>
      <c r="DO9" s="32">
        <f t="shared" ca="1" si="30"/>
        <v>0</v>
      </c>
      <c r="DP9" s="32">
        <f t="shared" ca="1" si="31"/>
        <v>0</v>
      </c>
      <c r="DQ9" s="32">
        <f t="shared" ca="1" si="32"/>
        <v>0</v>
      </c>
      <c r="DR9" s="32">
        <f t="shared" ca="1" si="33"/>
        <v>0</v>
      </c>
      <c r="DS9" s="32">
        <f t="shared" ca="1" si="34"/>
        <v>0</v>
      </c>
      <c r="DT9" s="32">
        <f t="shared" ca="1" si="35"/>
        <v>0</v>
      </c>
      <c r="DU9" s="31">
        <f t="shared" ca="1" si="60"/>
        <v>0</v>
      </c>
      <c r="DV9" s="31">
        <f t="shared" ca="1" si="36"/>
        <v>5206.010000000002</v>
      </c>
      <c r="DW9" s="31">
        <f t="shared" ca="1" si="37"/>
        <v>0</v>
      </c>
      <c r="DX9" s="31">
        <f t="shared" ca="1" si="38"/>
        <v>0</v>
      </c>
      <c r="DY9" s="31">
        <f t="shared" ca="1" si="39"/>
        <v>0</v>
      </c>
      <c r="DZ9" s="31">
        <f t="shared" ca="1" si="40"/>
        <v>0</v>
      </c>
      <c r="EA9" s="31">
        <f t="shared" ca="1" si="41"/>
        <v>0</v>
      </c>
      <c r="EB9" s="31">
        <f t="shared" ca="1" si="42"/>
        <v>0</v>
      </c>
      <c r="EC9" s="31">
        <f t="shared" ca="1" si="43"/>
        <v>0</v>
      </c>
      <c r="ED9" s="31">
        <f t="shared" ca="1" si="44"/>
        <v>0</v>
      </c>
      <c r="EE9" s="31">
        <f t="shared" ca="1" si="45"/>
        <v>0</v>
      </c>
      <c r="EF9" s="31">
        <f t="shared" ca="1" si="46"/>
        <v>0</v>
      </c>
      <c r="EG9" s="32">
        <f t="shared" ca="1" si="61"/>
        <v>0</v>
      </c>
      <c r="EH9" s="32">
        <f t="shared" ca="1" si="47"/>
        <v>7298.1400000000021</v>
      </c>
      <c r="EI9" s="32">
        <f t="shared" ca="1" si="48"/>
        <v>0</v>
      </c>
      <c r="EJ9" s="32">
        <f t="shared" ca="1" si="49"/>
        <v>0</v>
      </c>
      <c r="EK9" s="32">
        <f t="shared" ca="1" si="50"/>
        <v>0</v>
      </c>
      <c r="EL9" s="32">
        <f t="shared" ca="1" si="51"/>
        <v>0</v>
      </c>
      <c r="EM9" s="32">
        <f t="shared" ca="1" si="52"/>
        <v>0</v>
      </c>
      <c r="EN9" s="32">
        <f t="shared" ca="1" si="53"/>
        <v>0</v>
      </c>
      <c r="EO9" s="32">
        <f t="shared" ca="1" si="54"/>
        <v>0</v>
      </c>
      <c r="EP9" s="32">
        <f t="shared" ca="1" si="55"/>
        <v>0</v>
      </c>
      <c r="EQ9" s="32">
        <f t="shared" ca="1" si="56"/>
        <v>0</v>
      </c>
      <c r="ER9" s="32">
        <f t="shared" ca="1" si="57"/>
        <v>0</v>
      </c>
    </row>
    <row r="10" spans="1:148" x14ac:dyDescent="0.25">
      <c r="A10" t="s">
        <v>437</v>
      </c>
      <c r="B10" s="1" t="s">
        <v>193</v>
      </c>
      <c r="C10" t="s">
        <v>539</v>
      </c>
      <c r="D10" t="str">
        <f t="shared" ca="1" si="0"/>
        <v>FortisAlberta DOS - Cochrane EV Partnership (793S)</v>
      </c>
      <c r="F10" s="51">
        <v>908.81461000000002</v>
      </c>
      <c r="Q10" s="32"/>
      <c r="R10" s="32">
        <v>4798.54</v>
      </c>
      <c r="S10" s="32"/>
      <c r="T10" s="32"/>
      <c r="U10" s="32"/>
      <c r="V10" s="32"/>
      <c r="W10" s="32"/>
      <c r="X10" s="32"/>
      <c r="Y10" s="32"/>
      <c r="Z10" s="32"/>
      <c r="AA10" s="32"/>
      <c r="AB10" s="32"/>
      <c r="AC10" s="31"/>
      <c r="AD10" s="31">
        <v>30617.94</v>
      </c>
      <c r="AE10" s="31"/>
      <c r="AF10" s="31"/>
      <c r="AG10" s="31"/>
      <c r="AH10" s="31"/>
      <c r="AI10" s="31"/>
      <c r="AJ10" s="31"/>
      <c r="AK10" s="31"/>
      <c r="AL10" s="31"/>
      <c r="AM10" s="31"/>
      <c r="AN10" s="31"/>
      <c r="AO10" s="42">
        <v>3.44</v>
      </c>
      <c r="AP10" s="42">
        <v>3.44</v>
      </c>
      <c r="AQ10" s="42">
        <v>3.44</v>
      </c>
      <c r="AR10" s="42">
        <v>3.44</v>
      </c>
      <c r="AS10" s="42">
        <v>3.44</v>
      </c>
      <c r="AT10" s="42">
        <v>3.44</v>
      </c>
      <c r="AU10" s="42">
        <v>3.44</v>
      </c>
      <c r="AV10" s="42">
        <v>3.44</v>
      </c>
      <c r="AW10" s="42">
        <v>3.44</v>
      </c>
      <c r="AX10" s="42">
        <v>3.44</v>
      </c>
      <c r="AY10" s="42">
        <v>3.44</v>
      </c>
      <c r="AZ10" s="42">
        <v>3.44</v>
      </c>
      <c r="BA10" s="31"/>
      <c r="BB10" s="31">
        <v>1053.25</v>
      </c>
      <c r="BC10" s="31"/>
      <c r="BD10" s="31"/>
      <c r="BE10" s="31"/>
      <c r="BF10" s="31"/>
      <c r="BG10" s="31"/>
      <c r="BH10" s="31"/>
      <c r="BI10" s="31"/>
      <c r="BJ10" s="31"/>
      <c r="BK10" s="31"/>
      <c r="BL10" s="31"/>
      <c r="BM10" s="32"/>
      <c r="BN10" s="32">
        <v>5662.8</v>
      </c>
      <c r="BO10" s="32"/>
      <c r="BP10" s="32"/>
      <c r="BQ10" s="32"/>
      <c r="BR10" s="32"/>
      <c r="BS10" s="32"/>
      <c r="BT10" s="32"/>
      <c r="BU10" s="32"/>
      <c r="BV10" s="32"/>
      <c r="BW10" s="32"/>
      <c r="BX10" s="32"/>
      <c r="BY10" s="31">
        <f t="shared" si="1"/>
        <v>0</v>
      </c>
      <c r="BZ10" s="31">
        <f t="shared" si="2"/>
        <v>5851.79</v>
      </c>
      <c r="CA10" s="31">
        <f t="shared" si="3"/>
        <v>0</v>
      </c>
      <c r="CB10" s="31">
        <f t="shared" si="4"/>
        <v>0</v>
      </c>
      <c r="CC10" s="31">
        <f t="shared" si="5"/>
        <v>0</v>
      </c>
      <c r="CD10" s="31">
        <f t="shared" si="58"/>
        <v>0</v>
      </c>
      <c r="CE10" s="31">
        <f t="shared" si="6"/>
        <v>0</v>
      </c>
      <c r="CF10" s="31">
        <f t="shared" si="7"/>
        <v>0</v>
      </c>
      <c r="CG10" s="31">
        <f t="shared" si="8"/>
        <v>0</v>
      </c>
      <c r="CH10" s="31">
        <f t="shared" si="9"/>
        <v>0</v>
      </c>
      <c r="CI10" s="31">
        <f t="shared" si="10"/>
        <v>0</v>
      </c>
      <c r="CJ10" s="31">
        <f t="shared" si="11"/>
        <v>0</v>
      </c>
      <c r="CK10" s="6">
        <f t="shared" ca="1" si="12"/>
        <v>0.12</v>
      </c>
      <c r="CL10" s="6">
        <f t="shared" ca="1" si="12"/>
        <v>0.12</v>
      </c>
      <c r="CM10" s="6">
        <f t="shared" ca="1" si="12"/>
        <v>0.12</v>
      </c>
      <c r="CN10" s="6">
        <f t="shared" ca="1" si="12"/>
        <v>0.12</v>
      </c>
      <c r="CO10" s="6">
        <f t="shared" ca="1" si="12"/>
        <v>0.12</v>
      </c>
      <c r="CP10" s="6">
        <f t="shared" ca="1" si="12"/>
        <v>0.12</v>
      </c>
      <c r="CQ10" s="6">
        <f t="shared" ca="1" si="12"/>
        <v>0.12</v>
      </c>
      <c r="CR10" s="6">
        <f t="shared" ca="1" si="12"/>
        <v>0.12</v>
      </c>
      <c r="CS10" s="6">
        <f t="shared" ca="1" si="12"/>
        <v>0.12</v>
      </c>
      <c r="CT10" s="6">
        <f t="shared" ca="1" si="12"/>
        <v>0.12</v>
      </c>
      <c r="CU10" s="6">
        <f t="shared" ca="1" si="12"/>
        <v>0.12</v>
      </c>
      <c r="CV10" s="6">
        <f t="shared" ca="1" si="12"/>
        <v>0.12</v>
      </c>
      <c r="CW10" s="31">
        <f t="shared" ca="1" si="13"/>
        <v>0</v>
      </c>
      <c r="CX10" s="31">
        <f t="shared" ca="1" si="14"/>
        <v>3674.15</v>
      </c>
      <c r="CY10" s="31">
        <f t="shared" ca="1" si="15"/>
        <v>0</v>
      </c>
      <c r="CZ10" s="31">
        <f t="shared" ca="1" si="16"/>
        <v>0</v>
      </c>
      <c r="DA10" s="31">
        <f t="shared" ca="1" si="17"/>
        <v>0</v>
      </c>
      <c r="DB10" s="31">
        <f t="shared" ca="1" si="18"/>
        <v>0</v>
      </c>
      <c r="DC10" s="31">
        <f t="shared" ca="1" si="19"/>
        <v>0</v>
      </c>
      <c r="DD10" s="31">
        <f t="shared" ca="1" si="20"/>
        <v>0</v>
      </c>
      <c r="DE10" s="31">
        <f t="shared" ca="1" si="21"/>
        <v>0</v>
      </c>
      <c r="DF10" s="31">
        <f t="shared" ca="1" si="22"/>
        <v>0</v>
      </c>
      <c r="DG10" s="31">
        <f t="shared" ca="1" si="23"/>
        <v>0</v>
      </c>
      <c r="DH10" s="31">
        <f t="shared" ca="1" si="24"/>
        <v>0</v>
      </c>
      <c r="DI10" s="32">
        <f t="shared" ca="1" si="25"/>
        <v>0</v>
      </c>
      <c r="DJ10" s="32">
        <f t="shared" ca="1" si="26"/>
        <v>8472.69</v>
      </c>
      <c r="DK10" s="32">
        <f t="shared" ca="1" si="27"/>
        <v>0</v>
      </c>
      <c r="DL10" s="32">
        <f t="shared" ca="1" si="28"/>
        <v>0</v>
      </c>
      <c r="DM10" s="32">
        <f t="shared" ca="1" si="29"/>
        <v>0</v>
      </c>
      <c r="DN10" s="32">
        <f t="shared" ca="1" si="59"/>
        <v>0</v>
      </c>
      <c r="DO10" s="32">
        <f t="shared" ca="1" si="30"/>
        <v>0</v>
      </c>
      <c r="DP10" s="32">
        <f t="shared" ca="1" si="31"/>
        <v>0</v>
      </c>
      <c r="DQ10" s="32">
        <f t="shared" ca="1" si="32"/>
        <v>0</v>
      </c>
      <c r="DR10" s="32">
        <f t="shared" ca="1" si="33"/>
        <v>0</v>
      </c>
      <c r="DS10" s="32">
        <f t="shared" ca="1" si="34"/>
        <v>0</v>
      </c>
      <c r="DT10" s="32">
        <f t="shared" ca="1" si="35"/>
        <v>0</v>
      </c>
      <c r="DU10" s="31">
        <f t="shared" ca="1" si="60"/>
        <v>0</v>
      </c>
      <c r="DV10" s="31">
        <f t="shared" ca="1" si="36"/>
        <v>2620.9000000000005</v>
      </c>
      <c r="DW10" s="31">
        <f t="shared" ca="1" si="37"/>
        <v>0</v>
      </c>
      <c r="DX10" s="31">
        <f t="shared" ca="1" si="38"/>
        <v>0</v>
      </c>
      <c r="DY10" s="31">
        <f t="shared" ca="1" si="39"/>
        <v>0</v>
      </c>
      <c r="DZ10" s="31">
        <f t="shared" ca="1" si="40"/>
        <v>0</v>
      </c>
      <c r="EA10" s="31">
        <f t="shared" ca="1" si="41"/>
        <v>0</v>
      </c>
      <c r="EB10" s="31">
        <f t="shared" ca="1" si="42"/>
        <v>0</v>
      </c>
      <c r="EC10" s="31">
        <f t="shared" ca="1" si="43"/>
        <v>0</v>
      </c>
      <c r="ED10" s="31">
        <f t="shared" ca="1" si="44"/>
        <v>0</v>
      </c>
      <c r="EE10" s="31">
        <f t="shared" ca="1" si="45"/>
        <v>0</v>
      </c>
      <c r="EF10" s="31">
        <f t="shared" ca="1" si="46"/>
        <v>0</v>
      </c>
      <c r="EG10" s="32">
        <f t="shared" ca="1" si="61"/>
        <v>0</v>
      </c>
      <c r="EH10" s="32">
        <f t="shared" ca="1" si="47"/>
        <v>3674.1500000000005</v>
      </c>
      <c r="EI10" s="32">
        <f t="shared" ca="1" si="48"/>
        <v>0</v>
      </c>
      <c r="EJ10" s="32">
        <f t="shared" ca="1" si="49"/>
        <v>0</v>
      </c>
      <c r="EK10" s="32">
        <f t="shared" ca="1" si="50"/>
        <v>0</v>
      </c>
      <c r="EL10" s="32">
        <f t="shared" ca="1" si="51"/>
        <v>0</v>
      </c>
      <c r="EM10" s="32">
        <f t="shared" ca="1" si="52"/>
        <v>0</v>
      </c>
      <c r="EN10" s="32">
        <f t="shared" ca="1" si="53"/>
        <v>0</v>
      </c>
      <c r="EO10" s="32">
        <f t="shared" ca="1" si="54"/>
        <v>0</v>
      </c>
      <c r="EP10" s="32">
        <f t="shared" ca="1" si="55"/>
        <v>0</v>
      </c>
      <c r="EQ10" s="32">
        <f t="shared" ca="1" si="56"/>
        <v>0</v>
      </c>
      <c r="ER10" s="32">
        <f t="shared" ca="1" si="57"/>
        <v>0</v>
      </c>
    </row>
    <row r="11" spans="1:148" x14ac:dyDescent="0.25">
      <c r="A11" t="s">
        <v>437</v>
      </c>
      <c r="B11" s="1" t="s">
        <v>193</v>
      </c>
      <c r="C11" t="str">
        <f t="shared" ref="C11" ca="1" si="62">VLOOKUP($B11,LocationLookup,2,FALSE)</f>
        <v>0000079301</v>
      </c>
      <c r="D11" t="str">
        <f t="shared" ref="D11" ca="1" si="63">VLOOKUP($C11,LossFactorLookup,2,FALSE)</f>
        <v>FortisAlberta DOS - Cochrane EV Partnership (793S)</v>
      </c>
      <c r="E11" s="65">
        <f>SUM(E5:E10)</f>
        <v>0</v>
      </c>
      <c r="F11" s="65">
        <f t="shared" ref="F11:P11" si="64">SUM(F5:F10)</f>
        <v>11143.52838</v>
      </c>
      <c r="G11" s="65">
        <f t="shared" si="64"/>
        <v>6245.350269999999</v>
      </c>
      <c r="H11" s="65">
        <f t="shared" si="64"/>
        <v>1977.537513</v>
      </c>
      <c r="I11" s="65">
        <f t="shared" si="64"/>
        <v>62.452736000000002</v>
      </c>
      <c r="J11" s="65">
        <f t="shared" si="64"/>
        <v>0</v>
      </c>
      <c r="K11" s="65">
        <f t="shared" si="64"/>
        <v>0</v>
      </c>
      <c r="L11" s="65">
        <f t="shared" si="64"/>
        <v>0</v>
      </c>
      <c r="M11" s="65">
        <f t="shared" si="64"/>
        <v>0</v>
      </c>
      <c r="N11" s="65">
        <f t="shared" si="64"/>
        <v>0</v>
      </c>
      <c r="O11" s="65">
        <f t="shared" si="64"/>
        <v>0</v>
      </c>
      <c r="P11" s="65">
        <f t="shared" si="64"/>
        <v>0</v>
      </c>
      <c r="Q11" s="32"/>
      <c r="R11" s="32"/>
      <c r="S11" s="32"/>
      <c r="T11" s="32"/>
      <c r="U11" s="32"/>
      <c r="V11" s="32"/>
      <c r="W11" s="32"/>
      <c r="X11" s="32"/>
      <c r="Y11" s="32"/>
      <c r="Z11" s="32"/>
      <c r="AA11" s="32"/>
      <c r="AB11" s="32"/>
      <c r="AC11" s="67">
        <f t="shared" ref="AC11:AG11" si="65">SUM(AC5:AC10)</f>
        <v>0</v>
      </c>
      <c r="AD11" s="67">
        <f t="shared" si="65"/>
        <v>487670.38</v>
      </c>
      <c r="AE11" s="67">
        <f t="shared" si="65"/>
        <v>240200.41</v>
      </c>
      <c r="AF11" s="67">
        <f t="shared" si="65"/>
        <v>78156.490000000005</v>
      </c>
      <c r="AG11" s="67">
        <f t="shared" si="65"/>
        <v>6522.77</v>
      </c>
      <c r="AH11" s="67">
        <f>SUM(AH5:AH10)</f>
        <v>0</v>
      </c>
      <c r="AI11" s="67">
        <f t="shared" ref="AI11:AN11" si="66">SUM(AI5:AI10)</f>
        <v>0</v>
      </c>
      <c r="AJ11" s="67">
        <f t="shared" si="66"/>
        <v>0</v>
      </c>
      <c r="AK11" s="67">
        <f t="shared" si="66"/>
        <v>0</v>
      </c>
      <c r="AL11" s="67">
        <f t="shared" si="66"/>
        <v>0</v>
      </c>
      <c r="AM11" s="67">
        <f t="shared" si="66"/>
        <v>0</v>
      </c>
      <c r="AN11" s="67">
        <f t="shared" si="66"/>
        <v>0</v>
      </c>
      <c r="AO11" s="43">
        <f>AVERAGE(AO5:AO10)</f>
        <v>3.44</v>
      </c>
      <c r="AP11" s="43">
        <f t="shared" ref="AP11:AZ11" si="67">AVERAGE(AP5:AP10)</f>
        <v>3.44</v>
      </c>
      <c r="AQ11" s="43">
        <f t="shared" si="67"/>
        <v>3.44</v>
      </c>
      <c r="AR11" s="43">
        <f t="shared" si="67"/>
        <v>3.44</v>
      </c>
      <c r="AS11" s="43">
        <f t="shared" si="67"/>
        <v>3.44</v>
      </c>
      <c r="AT11" s="43">
        <f t="shared" si="67"/>
        <v>3.44</v>
      </c>
      <c r="AU11" s="43">
        <f t="shared" si="67"/>
        <v>3.44</v>
      </c>
      <c r="AV11" s="43">
        <f t="shared" si="67"/>
        <v>3.44</v>
      </c>
      <c r="AW11" s="43">
        <f t="shared" si="67"/>
        <v>3.44</v>
      </c>
      <c r="AX11" s="43">
        <f t="shared" si="67"/>
        <v>3.44</v>
      </c>
      <c r="AY11" s="43">
        <f t="shared" si="67"/>
        <v>3.44</v>
      </c>
      <c r="AZ11" s="43">
        <f t="shared" si="67"/>
        <v>3.44</v>
      </c>
      <c r="BA11" s="67">
        <f t="shared" ref="BA11:BE11" si="68">SUM(BA5:BA10)</f>
        <v>0</v>
      </c>
      <c r="BB11" s="67">
        <f t="shared" si="68"/>
        <v>16775.850000000002</v>
      </c>
      <c r="BC11" s="67">
        <f t="shared" si="68"/>
        <v>8262.89</v>
      </c>
      <c r="BD11" s="67">
        <f t="shared" si="68"/>
        <v>2688.58</v>
      </c>
      <c r="BE11" s="67">
        <f t="shared" si="68"/>
        <v>224.38</v>
      </c>
      <c r="BF11" s="67">
        <f>SUM(BF5:BF10)</f>
        <v>0</v>
      </c>
      <c r="BG11" s="67">
        <f t="shared" ref="BG11:BL11" si="69">SUM(BG5:BG10)</f>
        <v>0</v>
      </c>
      <c r="BH11" s="67">
        <f t="shared" si="69"/>
        <v>0</v>
      </c>
      <c r="BI11" s="67">
        <f t="shared" si="69"/>
        <v>0</v>
      </c>
      <c r="BJ11" s="67">
        <f t="shared" si="69"/>
        <v>0</v>
      </c>
      <c r="BK11" s="67">
        <f t="shared" si="69"/>
        <v>0</v>
      </c>
      <c r="BL11" s="67">
        <f t="shared" si="69"/>
        <v>0</v>
      </c>
      <c r="BM11" s="32"/>
      <c r="BN11" s="32"/>
      <c r="BO11" s="32"/>
      <c r="BP11" s="32"/>
      <c r="BQ11" s="32"/>
      <c r="BR11" s="32"/>
      <c r="BS11" s="32"/>
      <c r="BT11" s="32"/>
      <c r="BU11" s="32"/>
      <c r="BV11" s="32"/>
      <c r="BW11" s="32"/>
      <c r="BX11" s="32"/>
      <c r="BY11" s="67">
        <f t="shared" ref="BY11:CC11" si="70">SUM(BY5:BY10)</f>
        <v>0</v>
      </c>
      <c r="BZ11" s="67">
        <f t="shared" si="70"/>
        <v>75613.679999999993</v>
      </c>
      <c r="CA11" s="67">
        <f t="shared" si="70"/>
        <v>43310.770000000004</v>
      </c>
      <c r="CB11" s="67">
        <f t="shared" si="70"/>
        <v>13129.98</v>
      </c>
      <c r="CC11" s="67">
        <f t="shared" si="70"/>
        <v>10398.959999999999</v>
      </c>
      <c r="CD11" s="67">
        <f>SUM(CD5:CD10)</f>
        <v>0</v>
      </c>
      <c r="CE11" s="67">
        <f t="shared" ref="CE11:CJ11" si="71">SUM(CE5:CE10)</f>
        <v>0</v>
      </c>
      <c r="CF11" s="67">
        <f t="shared" si="71"/>
        <v>0</v>
      </c>
      <c r="CG11" s="67">
        <f t="shared" si="71"/>
        <v>0</v>
      </c>
      <c r="CH11" s="67">
        <f t="shared" si="71"/>
        <v>823.68</v>
      </c>
      <c r="CI11" s="67">
        <f t="shared" si="71"/>
        <v>0</v>
      </c>
      <c r="CJ11" s="67">
        <f t="shared" si="71"/>
        <v>0</v>
      </c>
      <c r="CK11" s="70">
        <f t="shared" ca="1" si="12"/>
        <v>0.12</v>
      </c>
      <c r="CL11" s="70">
        <f t="shared" ca="1" si="12"/>
        <v>0.12</v>
      </c>
      <c r="CM11" s="70">
        <f t="shared" ca="1" si="12"/>
        <v>0.12</v>
      </c>
      <c r="CN11" s="70">
        <f t="shared" ca="1" si="12"/>
        <v>0.12</v>
      </c>
      <c r="CO11" s="70">
        <f t="shared" ca="1" si="12"/>
        <v>0.12</v>
      </c>
      <c r="CP11" s="70">
        <f t="shared" ca="1" si="12"/>
        <v>0.12</v>
      </c>
      <c r="CQ11" s="70">
        <f t="shared" ca="1" si="12"/>
        <v>0.12</v>
      </c>
      <c r="CR11" s="70">
        <f t="shared" ca="1" si="12"/>
        <v>0.12</v>
      </c>
      <c r="CS11" s="70">
        <f t="shared" ca="1" si="12"/>
        <v>0.12</v>
      </c>
      <c r="CT11" s="70">
        <f t="shared" ca="1" si="12"/>
        <v>0.12</v>
      </c>
      <c r="CU11" s="70">
        <f t="shared" ca="1" si="12"/>
        <v>0.12</v>
      </c>
      <c r="CV11" s="70">
        <f t="shared" ca="1" si="12"/>
        <v>0.12</v>
      </c>
      <c r="CW11" s="67">
        <f t="shared" ref="CW11:DA11" ca="1" si="72">SUM(CW5:CW10)</f>
        <v>0</v>
      </c>
      <c r="CX11" s="67">
        <f t="shared" ca="1" si="72"/>
        <v>58520.450000000004</v>
      </c>
      <c r="CY11" s="67">
        <f t="shared" ca="1" si="72"/>
        <v>28824.039999999997</v>
      </c>
      <c r="CZ11" s="67">
        <f t="shared" ca="1" si="72"/>
        <v>9378.7800000000007</v>
      </c>
      <c r="DA11" s="67">
        <f t="shared" ca="1" si="72"/>
        <v>782.73</v>
      </c>
      <c r="DB11" s="67">
        <f ca="1">SUM(DB5:DB10)</f>
        <v>0</v>
      </c>
      <c r="DC11" s="67">
        <f t="shared" ref="DC11:DM11" ca="1" si="73">SUM(DC5:DC10)</f>
        <v>0</v>
      </c>
      <c r="DD11" s="67">
        <f t="shared" ca="1" si="73"/>
        <v>0</v>
      </c>
      <c r="DE11" s="67">
        <f t="shared" ca="1" si="73"/>
        <v>0</v>
      </c>
      <c r="DF11" s="67">
        <f t="shared" ca="1" si="73"/>
        <v>0</v>
      </c>
      <c r="DG11" s="67">
        <f t="shared" ca="1" si="73"/>
        <v>0</v>
      </c>
      <c r="DH11" s="67">
        <f t="shared" ca="1" si="73"/>
        <v>0</v>
      </c>
      <c r="DI11" s="69">
        <f t="shared" ca="1" si="73"/>
        <v>0</v>
      </c>
      <c r="DJ11" s="69">
        <f t="shared" ca="1" si="73"/>
        <v>117358.28000000001</v>
      </c>
      <c r="DK11" s="69">
        <f t="shared" ca="1" si="73"/>
        <v>61799.490000000005</v>
      </c>
      <c r="DL11" s="69">
        <f t="shared" ca="1" si="73"/>
        <v>19820.18</v>
      </c>
      <c r="DM11" s="69">
        <f t="shared" ca="1" si="73"/>
        <v>10398.959999999999</v>
      </c>
      <c r="DN11" s="69">
        <f ca="1">SUM(DN5:DN10)</f>
        <v>0</v>
      </c>
      <c r="DO11" s="69">
        <f t="shared" ref="DO11:DY11" ca="1" si="74">SUM(DO5:DO10)</f>
        <v>0</v>
      </c>
      <c r="DP11" s="69">
        <f t="shared" ca="1" si="74"/>
        <v>0</v>
      </c>
      <c r="DQ11" s="69">
        <f t="shared" ca="1" si="74"/>
        <v>0</v>
      </c>
      <c r="DR11" s="69">
        <f t="shared" ca="1" si="74"/>
        <v>823.68</v>
      </c>
      <c r="DS11" s="69">
        <f t="shared" ca="1" si="74"/>
        <v>0</v>
      </c>
      <c r="DT11" s="69">
        <f t="shared" ca="1" si="74"/>
        <v>0</v>
      </c>
      <c r="DU11" s="67">
        <f t="shared" ca="1" si="74"/>
        <v>0</v>
      </c>
      <c r="DV11" s="67">
        <f t="shared" ca="1" si="74"/>
        <v>41744.600000000006</v>
      </c>
      <c r="DW11" s="67">
        <f t="shared" ca="1" si="74"/>
        <v>18488.72</v>
      </c>
      <c r="DX11" s="67">
        <f t="shared" ca="1" si="74"/>
        <v>6690.2000000000007</v>
      </c>
      <c r="DY11" s="67">
        <f t="shared" ca="1" si="74"/>
        <v>0</v>
      </c>
      <c r="DZ11" s="67">
        <f ca="1">SUM(DZ5:DZ10)</f>
        <v>0</v>
      </c>
      <c r="EA11" s="67">
        <f t="shared" ref="EA11:EK11" ca="1" si="75">SUM(EA5:EA10)</f>
        <v>0</v>
      </c>
      <c r="EB11" s="67">
        <f t="shared" ca="1" si="75"/>
        <v>0</v>
      </c>
      <c r="EC11" s="67">
        <f t="shared" ca="1" si="75"/>
        <v>0</v>
      </c>
      <c r="ED11" s="67">
        <f t="shared" ca="1" si="75"/>
        <v>0</v>
      </c>
      <c r="EE11" s="67">
        <f t="shared" ca="1" si="75"/>
        <v>0</v>
      </c>
      <c r="EF11" s="67">
        <f t="shared" ca="1" si="75"/>
        <v>0</v>
      </c>
      <c r="EG11" s="69">
        <f t="shared" ca="1" si="75"/>
        <v>0</v>
      </c>
      <c r="EH11" s="69">
        <f t="shared" ca="1" si="75"/>
        <v>58520.450000000004</v>
      </c>
      <c r="EI11" s="69">
        <f t="shared" ca="1" si="75"/>
        <v>26751.61</v>
      </c>
      <c r="EJ11" s="69">
        <f t="shared" ca="1" si="75"/>
        <v>9378.7800000000007</v>
      </c>
      <c r="EK11" s="69">
        <f t="shared" ca="1" si="75"/>
        <v>224.38</v>
      </c>
      <c r="EL11" s="69">
        <f ca="1">SUM(EL5:EL10)</f>
        <v>0</v>
      </c>
      <c r="EM11" s="69">
        <f t="shared" ref="EM11:ER11" ca="1" si="76">SUM(EM5:EM10)</f>
        <v>0</v>
      </c>
      <c r="EN11" s="69">
        <f t="shared" ca="1" si="76"/>
        <v>0</v>
      </c>
      <c r="EO11" s="69">
        <f t="shared" ca="1" si="76"/>
        <v>0</v>
      </c>
      <c r="EP11" s="69">
        <f t="shared" ca="1" si="76"/>
        <v>0</v>
      </c>
      <c r="EQ11" s="69">
        <f t="shared" ca="1" si="76"/>
        <v>0</v>
      </c>
      <c r="ER11" s="69">
        <f t="shared" ca="1" si="76"/>
        <v>0</v>
      </c>
    </row>
    <row r="12" spans="1:148" x14ac:dyDescent="0.25">
      <c r="A12" t="s">
        <v>471</v>
      </c>
      <c r="B12" s="1" t="s">
        <v>536</v>
      </c>
      <c r="C12" t="s">
        <v>494</v>
      </c>
      <c r="D12" t="str">
        <f t="shared" ref="D12:D17" ca="1" si="77">VLOOKUP($B12,LossFactorLookup,2,FALSE)</f>
        <v>Syncrude Industrial System DOS</v>
      </c>
      <c r="E12" s="51">
        <v>0</v>
      </c>
      <c r="F12" s="51">
        <v>4176.34</v>
      </c>
      <c r="G12" s="51">
        <v>0</v>
      </c>
      <c r="H12" s="51">
        <v>0</v>
      </c>
      <c r="I12" s="51">
        <v>0</v>
      </c>
      <c r="J12" s="51">
        <v>401.48599999999999</v>
      </c>
      <c r="K12" s="51">
        <v>1.4239999999999999</v>
      </c>
      <c r="L12" s="51">
        <v>0</v>
      </c>
      <c r="M12" s="51">
        <v>95.695999999999998</v>
      </c>
      <c r="N12" s="51">
        <v>0</v>
      </c>
      <c r="O12" s="51">
        <v>0</v>
      </c>
      <c r="P12" s="51">
        <v>59.089599999999997</v>
      </c>
      <c r="Q12" s="32">
        <v>0</v>
      </c>
      <c r="R12" s="32">
        <v>22051.08</v>
      </c>
      <c r="S12" s="32">
        <v>0</v>
      </c>
      <c r="T12" s="32">
        <v>0</v>
      </c>
      <c r="U12" s="32">
        <v>0</v>
      </c>
      <c r="V12" s="32">
        <v>2119.85</v>
      </c>
      <c r="W12" s="32">
        <v>7.52</v>
      </c>
      <c r="X12" s="32">
        <v>0</v>
      </c>
      <c r="Y12" s="32">
        <v>505.27</v>
      </c>
      <c r="Z12" s="32">
        <v>0</v>
      </c>
      <c r="AA12" s="32">
        <v>0</v>
      </c>
      <c r="AB12" s="32">
        <v>311.99</v>
      </c>
      <c r="AC12" s="31">
        <v>0</v>
      </c>
      <c r="AD12" s="31">
        <v>207129.65</v>
      </c>
      <c r="AE12" s="31">
        <v>0</v>
      </c>
      <c r="AF12" s="31">
        <v>0</v>
      </c>
      <c r="AG12" s="31">
        <v>0</v>
      </c>
      <c r="AH12" s="31">
        <v>27545.360000000001</v>
      </c>
      <c r="AI12" s="31">
        <v>31.8</v>
      </c>
      <c r="AJ12" s="31">
        <v>0</v>
      </c>
      <c r="AK12" s="31">
        <v>2489.4</v>
      </c>
      <c r="AL12" s="31">
        <v>0</v>
      </c>
      <c r="AM12" s="31">
        <v>0</v>
      </c>
      <c r="AN12" s="31">
        <v>6517.28</v>
      </c>
      <c r="AO12" s="42">
        <v>-3.8</v>
      </c>
      <c r="AP12" s="42">
        <v>-3.8</v>
      </c>
      <c r="AQ12" s="42">
        <v>-3.8</v>
      </c>
      <c r="AR12" s="42">
        <v>-3.8</v>
      </c>
      <c r="AS12" s="42">
        <v>-3.8</v>
      </c>
      <c r="AT12" s="42">
        <v>-3.8</v>
      </c>
      <c r="AU12" s="42">
        <v>-3.8</v>
      </c>
      <c r="AV12" s="42">
        <v>-3.8</v>
      </c>
      <c r="AW12" s="42">
        <v>-3.8</v>
      </c>
      <c r="AX12" s="42">
        <v>-3.8</v>
      </c>
      <c r="AY12" s="42">
        <v>-3.8</v>
      </c>
      <c r="AZ12" s="42">
        <v>-3.8</v>
      </c>
      <c r="BA12" s="31">
        <v>0</v>
      </c>
      <c r="BB12" s="31">
        <v>-7870.93</v>
      </c>
      <c r="BC12" s="31">
        <v>0</v>
      </c>
      <c r="BD12" s="31">
        <v>0</v>
      </c>
      <c r="BE12" s="31">
        <v>0</v>
      </c>
      <c r="BF12" s="31">
        <v>-1046.72</v>
      </c>
      <c r="BG12" s="31">
        <v>-1.21</v>
      </c>
      <c r="BH12" s="31">
        <v>0</v>
      </c>
      <c r="BI12" s="31">
        <v>-94.6</v>
      </c>
      <c r="BJ12" s="31">
        <v>0</v>
      </c>
      <c r="BK12" s="31">
        <v>0</v>
      </c>
      <c r="BL12" s="31">
        <v>-247.66</v>
      </c>
      <c r="BM12" s="32">
        <v>26611.200000000001</v>
      </c>
      <c r="BN12" s="32">
        <v>53222.400000000001</v>
      </c>
      <c r="BO12" s="32">
        <v>53222.400000000001</v>
      </c>
      <c r="BP12" s="32">
        <v>33264</v>
      </c>
      <c r="BQ12" s="32">
        <v>19958.400000000001</v>
      </c>
      <c r="BR12" s="32">
        <v>46569.599999999999</v>
      </c>
      <c r="BS12" s="32">
        <v>46569.599999999999</v>
      </c>
      <c r="BT12" s="32">
        <v>13305.6</v>
      </c>
      <c r="BU12" s="32">
        <v>39916.800000000003</v>
      </c>
      <c r="BV12" s="32">
        <v>26611.200000000001</v>
      </c>
      <c r="BW12" s="32">
        <v>53499.6</v>
      </c>
      <c r="BX12" s="32">
        <v>39916.800000000003</v>
      </c>
      <c r="BY12" s="31">
        <f t="shared" ref="BY12" si="78">MAX(Q12+BA12,BM12)</f>
        <v>26611.200000000001</v>
      </c>
      <c r="BZ12" s="31">
        <f t="shared" ref="BZ12" si="79">MAX(R12+BB12,BN12)</f>
        <v>53222.400000000001</v>
      </c>
      <c r="CA12" s="31">
        <f t="shared" ref="CA12" si="80">MAX(S12+BC12,BO12)</f>
        <v>53222.400000000001</v>
      </c>
      <c r="CB12" s="31">
        <f t="shared" ref="CB12" si="81">MAX(T12+BD12,BP12)</f>
        <v>33264</v>
      </c>
      <c r="CC12" s="31">
        <f t="shared" ref="CC12" si="82">MAX(U12+BE12,BQ12)</f>
        <v>19958.400000000001</v>
      </c>
      <c r="CD12" s="31">
        <f>MAX(V12+BF12,BR12)</f>
        <v>46569.599999999999</v>
      </c>
      <c r="CE12" s="31">
        <f t="shared" ref="CE12" si="83">MAX(W12+BG12,BS12)</f>
        <v>46569.599999999999</v>
      </c>
      <c r="CF12" s="31">
        <f t="shared" ref="CF12" si="84">MAX(X12+BH12,BT12)</f>
        <v>13305.6</v>
      </c>
      <c r="CG12" s="31">
        <f t="shared" ref="CG12" si="85">MAX(Y12+BI12,BU12)</f>
        <v>39916.800000000003</v>
      </c>
      <c r="CH12" s="31">
        <f t="shared" ref="CH12" si="86">MAX(Z12+BJ12,BV12)</f>
        <v>26611.200000000001</v>
      </c>
      <c r="CI12" s="31">
        <f t="shared" ref="CI12" si="87">MAX(AA12+BK12,BW12)</f>
        <v>53499.6</v>
      </c>
      <c r="CJ12" s="31">
        <f t="shared" ref="CJ12" si="88">MAX(AB12+BL12,BX12)</f>
        <v>39916.800000000003</v>
      </c>
      <c r="CK12" s="6">
        <f t="shared" ca="1" si="12"/>
        <v>-5.3600000000000002E-2</v>
      </c>
      <c r="CL12" s="6">
        <f t="shared" ca="1" si="12"/>
        <v>-5.3600000000000002E-2</v>
      </c>
      <c r="CM12" s="6">
        <f t="shared" ca="1" si="12"/>
        <v>-5.3600000000000002E-2</v>
      </c>
      <c r="CN12" s="6">
        <f t="shared" ca="1" si="12"/>
        <v>-5.3600000000000002E-2</v>
      </c>
      <c r="CO12" s="6">
        <f t="shared" ca="1" si="12"/>
        <v>-5.3600000000000002E-2</v>
      </c>
      <c r="CP12" s="6">
        <f t="shared" ca="1" si="12"/>
        <v>-5.3600000000000002E-2</v>
      </c>
      <c r="CQ12" s="6">
        <f t="shared" ca="1" si="12"/>
        <v>-5.3600000000000002E-2</v>
      </c>
      <c r="CR12" s="6">
        <f t="shared" ca="1" si="12"/>
        <v>-5.3600000000000002E-2</v>
      </c>
      <c r="CS12" s="6">
        <f t="shared" ca="1" si="12"/>
        <v>-5.3600000000000002E-2</v>
      </c>
      <c r="CT12" s="6">
        <f t="shared" ca="1" si="12"/>
        <v>-5.3600000000000002E-2</v>
      </c>
      <c r="CU12" s="6">
        <f t="shared" ca="1" si="12"/>
        <v>-5.3600000000000002E-2</v>
      </c>
      <c r="CV12" s="6">
        <f t="shared" ca="1" si="12"/>
        <v>-5.3600000000000002E-2</v>
      </c>
      <c r="CW12" s="31">
        <f t="shared" ref="CW12:DH12" ca="1" si="89">ROUND(AC12*CK12,2)</f>
        <v>0</v>
      </c>
      <c r="CX12" s="31">
        <f t="shared" ca="1" si="89"/>
        <v>-11102.15</v>
      </c>
      <c r="CY12" s="31">
        <f t="shared" ca="1" si="89"/>
        <v>0</v>
      </c>
      <c r="CZ12" s="31">
        <f t="shared" ca="1" si="89"/>
        <v>0</v>
      </c>
      <c r="DA12" s="31">
        <f t="shared" ca="1" si="89"/>
        <v>0</v>
      </c>
      <c r="DB12" s="31">
        <f t="shared" ca="1" si="89"/>
        <v>-1476.43</v>
      </c>
      <c r="DC12" s="31">
        <f t="shared" ca="1" si="89"/>
        <v>-1.7</v>
      </c>
      <c r="DD12" s="31">
        <f t="shared" ca="1" si="89"/>
        <v>0</v>
      </c>
      <c r="DE12" s="31">
        <f t="shared" ca="1" si="89"/>
        <v>-133.43</v>
      </c>
      <c r="DF12" s="31">
        <f t="shared" ca="1" si="89"/>
        <v>0</v>
      </c>
      <c r="DG12" s="31">
        <f t="shared" ca="1" si="89"/>
        <v>0</v>
      </c>
      <c r="DH12" s="31">
        <f t="shared" ca="1" si="89"/>
        <v>-349.33</v>
      </c>
      <c r="DI12" s="32">
        <f t="shared" ref="DI12:DM12" ca="1" si="90">MAX(Q12+CW12,BM12)</f>
        <v>26611.200000000001</v>
      </c>
      <c r="DJ12" s="32">
        <f t="shared" ca="1" si="90"/>
        <v>53222.400000000001</v>
      </c>
      <c r="DK12" s="32">
        <f t="shared" ca="1" si="90"/>
        <v>53222.400000000001</v>
      </c>
      <c r="DL12" s="32">
        <f t="shared" ca="1" si="90"/>
        <v>33264</v>
      </c>
      <c r="DM12" s="32">
        <f t="shared" ca="1" si="90"/>
        <v>19958.400000000001</v>
      </c>
      <c r="DN12" s="32">
        <f ca="1">MAX(V12+DB12,BR12)</f>
        <v>46569.599999999999</v>
      </c>
      <c r="DO12" s="32">
        <f t="shared" ref="DO12:DT12" ca="1" si="91">MAX(W12+DC12,BS12)</f>
        <v>46569.599999999999</v>
      </c>
      <c r="DP12" s="32">
        <f t="shared" ca="1" si="91"/>
        <v>13305.6</v>
      </c>
      <c r="DQ12" s="32">
        <f t="shared" ca="1" si="91"/>
        <v>39916.800000000003</v>
      </c>
      <c r="DR12" s="32">
        <f t="shared" ca="1" si="91"/>
        <v>26611.200000000001</v>
      </c>
      <c r="DS12" s="32">
        <f t="shared" ca="1" si="91"/>
        <v>53499.6</v>
      </c>
      <c r="DT12" s="32">
        <f t="shared" ca="1" si="91"/>
        <v>39916.800000000003</v>
      </c>
      <c r="DU12" s="31">
        <f ca="1">DI12-BY12</f>
        <v>0</v>
      </c>
      <c r="DV12" s="31">
        <f t="shared" ref="DV12:DV17" ca="1" si="92">DJ12-BZ12</f>
        <v>0</v>
      </c>
      <c r="DW12" s="31">
        <f t="shared" ref="DW12:DW17" ca="1" si="93">DK12-CA12</f>
        <v>0</v>
      </c>
      <c r="DX12" s="31">
        <f t="shared" ref="DX12:DX17" ca="1" si="94">DL12-CB12</f>
        <v>0</v>
      </c>
      <c r="DY12" s="31">
        <f t="shared" ref="DY12:DY17" ca="1" si="95">DM12-CC12</f>
        <v>0</v>
      </c>
      <c r="DZ12" s="31">
        <f t="shared" ref="DZ12:DZ17" ca="1" si="96">DN12-CD12</f>
        <v>0</v>
      </c>
      <c r="EA12" s="31">
        <f t="shared" ref="EA12:EA17" ca="1" si="97">DO12-CE12</f>
        <v>0</v>
      </c>
      <c r="EB12" s="31">
        <f t="shared" ref="EB12:EB17" ca="1" si="98">DP12-CF12</f>
        <v>0</v>
      </c>
      <c r="EC12" s="31">
        <f t="shared" ref="EC12:EC17" ca="1" si="99">DQ12-CG12</f>
        <v>0</v>
      </c>
      <c r="ED12" s="31">
        <f t="shared" ref="ED12:ED17" ca="1" si="100">DR12-CH12</f>
        <v>0</v>
      </c>
      <c r="EE12" s="31">
        <f t="shared" ref="EE12:EE17" ca="1" si="101">DS12-CI12</f>
        <v>0</v>
      </c>
      <c r="EF12" s="31">
        <f t="shared" ref="EF12:EF17" ca="1" si="102">DT12-CJ12</f>
        <v>0</v>
      </c>
      <c r="EG12" s="32">
        <f ca="1">DU12+BA12</f>
        <v>0</v>
      </c>
      <c r="EH12" s="32">
        <f t="shared" ref="EH12" ca="1" si="103">DV12+BB12</f>
        <v>-7870.93</v>
      </c>
      <c r="EI12" s="32">
        <f t="shared" ref="EI12" ca="1" si="104">DW12+BC12</f>
        <v>0</v>
      </c>
      <c r="EJ12" s="32">
        <f t="shared" ref="EJ12" ca="1" si="105">DX12+BD12</f>
        <v>0</v>
      </c>
      <c r="EK12" s="32">
        <f t="shared" ref="EK12" ca="1" si="106">DY12+BE12</f>
        <v>0</v>
      </c>
      <c r="EL12" s="32">
        <f t="shared" ref="EL12" ca="1" si="107">DZ12+BF12</f>
        <v>-1046.72</v>
      </c>
      <c r="EM12" s="32">
        <f t="shared" ref="EM12" ca="1" si="108">EA12+BG12</f>
        <v>-1.21</v>
      </c>
      <c r="EN12" s="32">
        <f t="shared" ref="EN12" ca="1" si="109">EB12+BH12</f>
        <v>0</v>
      </c>
      <c r="EO12" s="32">
        <f t="shared" ref="EO12" ca="1" si="110">EC12+BI12</f>
        <v>-94.6</v>
      </c>
      <c r="EP12" s="32">
        <f t="shared" ref="EP12" ca="1" si="111">ED12+BJ12</f>
        <v>0</v>
      </c>
      <c r="EQ12" s="32">
        <f t="shared" ref="EQ12" ca="1" si="112">EE12+BK12</f>
        <v>0</v>
      </c>
      <c r="ER12" s="32">
        <f t="shared" ref="ER12" ca="1" si="113">EF12+BL12</f>
        <v>-247.66</v>
      </c>
    </row>
    <row r="13" spans="1:148" x14ac:dyDescent="0.25">
      <c r="A13" t="s">
        <v>471</v>
      </c>
      <c r="B13" s="1" t="s">
        <v>536</v>
      </c>
      <c r="C13" t="s">
        <v>495</v>
      </c>
      <c r="D13" t="str">
        <f t="shared" ca="1" si="77"/>
        <v>Syncrude Industrial System DOS</v>
      </c>
      <c r="E13" s="51">
        <v>903.15200000000004</v>
      </c>
      <c r="F13" s="51">
        <v>2929.3760000000002</v>
      </c>
      <c r="G13" s="51">
        <v>4.4279999999999999</v>
      </c>
      <c r="H13" s="51">
        <v>0</v>
      </c>
      <c r="I13" s="51">
        <v>511.072</v>
      </c>
      <c r="J13" s="51">
        <v>0</v>
      </c>
      <c r="K13" s="51">
        <v>0</v>
      </c>
      <c r="L13" s="51">
        <v>0</v>
      </c>
      <c r="M13" s="51">
        <v>43.192</v>
      </c>
      <c r="N13" s="51">
        <v>0</v>
      </c>
      <c r="O13" s="51">
        <v>0</v>
      </c>
      <c r="P13" s="51">
        <v>0</v>
      </c>
      <c r="Q13" s="32">
        <v>4768.6400000000003</v>
      </c>
      <c r="R13" s="32">
        <v>15467.11</v>
      </c>
      <c r="S13" s="32">
        <v>23.38</v>
      </c>
      <c r="T13" s="32">
        <v>0</v>
      </c>
      <c r="U13" s="32">
        <v>2698.46</v>
      </c>
      <c r="V13" s="32">
        <v>0</v>
      </c>
      <c r="W13" s="32">
        <v>0</v>
      </c>
      <c r="X13" s="32">
        <v>0</v>
      </c>
      <c r="Y13" s="32">
        <v>228.05</v>
      </c>
      <c r="Z13" s="32">
        <v>0</v>
      </c>
      <c r="AA13" s="32">
        <v>0</v>
      </c>
      <c r="AB13" s="32">
        <v>0</v>
      </c>
      <c r="AC13" s="31">
        <v>38197.620000000003</v>
      </c>
      <c r="AD13" s="31">
        <v>128117.99</v>
      </c>
      <c r="AE13" s="31">
        <v>268.79000000000002</v>
      </c>
      <c r="AF13" s="31">
        <v>0</v>
      </c>
      <c r="AG13" s="31">
        <v>20183.830000000002</v>
      </c>
      <c r="AH13" s="31">
        <v>0</v>
      </c>
      <c r="AI13" s="31">
        <v>0</v>
      </c>
      <c r="AJ13" s="31">
        <v>0</v>
      </c>
      <c r="AK13" s="31">
        <v>1480.34</v>
      </c>
      <c r="AL13" s="31">
        <v>0</v>
      </c>
      <c r="AM13" s="31">
        <v>0</v>
      </c>
      <c r="AN13" s="31">
        <v>0</v>
      </c>
      <c r="AO13" s="42">
        <v>-3.8</v>
      </c>
      <c r="AP13" s="42">
        <v>-3.8</v>
      </c>
      <c r="AQ13" s="42">
        <v>-3.8</v>
      </c>
      <c r="AR13" s="42">
        <v>-3.8</v>
      </c>
      <c r="AS13" s="42">
        <v>-3.8</v>
      </c>
      <c r="AT13" s="42">
        <v>-3.8</v>
      </c>
      <c r="AU13" s="42">
        <v>-3.8</v>
      </c>
      <c r="AV13" s="42">
        <v>-3.8</v>
      </c>
      <c r="AW13" s="42">
        <v>-3.8</v>
      </c>
      <c r="AX13" s="42">
        <v>-3.8</v>
      </c>
      <c r="AY13" s="42">
        <v>-3.8</v>
      </c>
      <c r="AZ13" s="42">
        <v>-3.8</v>
      </c>
      <c r="BA13" s="31">
        <v>-1451.51</v>
      </c>
      <c r="BB13" s="31">
        <v>-4868.4799999999996</v>
      </c>
      <c r="BC13" s="31">
        <v>-10.210000000000001</v>
      </c>
      <c r="BD13" s="31">
        <v>0</v>
      </c>
      <c r="BE13" s="31">
        <v>-766.99</v>
      </c>
      <c r="BF13" s="31">
        <v>0</v>
      </c>
      <c r="BG13" s="31">
        <v>0</v>
      </c>
      <c r="BH13" s="31">
        <v>0</v>
      </c>
      <c r="BI13" s="31">
        <v>-56.25</v>
      </c>
      <c r="BJ13" s="31">
        <v>0</v>
      </c>
      <c r="BK13" s="31">
        <v>0</v>
      </c>
      <c r="BL13" s="31">
        <v>0</v>
      </c>
      <c r="BM13" s="32">
        <v>46569.599999999999</v>
      </c>
      <c r="BN13" s="32">
        <v>46569.599999999999</v>
      </c>
      <c r="BO13" s="32">
        <v>46292.4</v>
      </c>
      <c r="BP13" s="32">
        <v>46569.599999999999</v>
      </c>
      <c r="BQ13" s="32">
        <v>46569.599999999999</v>
      </c>
      <c r="BR13" s="32">
        <v>53222.400000000001</v>
      </c>
      <c r="BS13" s="32">
        <v>33264</v>
      </c>
      <c r="BT13" s="32">
        <v>46569.599999999999</v>
      </c>
      <c r="BU13" s="32">
        <v>46569.599999999999</v>
      </c>
      <c r="BV13" s="32">
        <v>45183.6</v>
      </c>
      <c r="BW13" s="32">
        <v>46569.599999999999</v>
      </c>
      <c r="BX13" s="32">
        <v>46569.599999999999</v>
      </c>
      <c r="BY13" s="31">
        <f t="shared" ref="BY13:BY14" si="114">MAX(Q13+BA13,BM13)</f>
        <v>46569.599999999999</v>
      </c>
      <c r="BZ13" s="31">
        <f t="shared" ref="BZ13:BZ17" si="115">MAX(R13+BB13,BN13)</f>
        <v>46569.599999999999</v>
      </c>
      <c r="CA13" s="31">
        <f t="shared" ref="CA13:CA17" si="116">MAX(S13+BC13,BO13)</f>
        <v>46292.4</v>
      </c>
      <c r="CB13" s="31">
        <f t="shared" ref="CB13:CB17" si="117">MAX(T13+BD13,BP13)</f>
        <v>46569.599999999999</v>
      </c>
      <c r="CC13" s="31">
        <f t="shared" ref="CC13:CC17" si="118">MAX(U13+BE13,BQ13)</f>
        <v>46569.599999999999</v>
      </c>
      <c r="CD13" s="31">
        <f t="shared" ref="CD13:CD17" si="119">MAX(V13+BF13,BR13)</f>
        <v>53222.400000000001</v>
      </c>
      <c r="CE13" s="31">
        <f t="shared" ref="CE13:CE17" si="120">MAX(W13+BG13,BS13)</f>
        <v>33264</v>
      </c>
      <c r="CF13" s="31">
        <f t="shared" ref="CF13:CF17" si="121">MAX(X13+BH13,BT13)</f>
        <v>46569.599999999999</v>
      </c>
      <c r="CG13" s="31">
        <f t="shared" ref="CG13:CG17" si="122">MAX(Y13+BI13,BU13)</f>
        <v>46569.599999999999</v>
      </c>
      <c r="CH13" s="31">
        <f t="shared" ref="CH13:CH17" si="123">MAX(Z13+BJ13,BV13)</f>
        <v>45183.6</v>
      </c>
      <c r="CI13" s="31">
        <f t="shared" ref="CI13:CI17" si="124">MAX(AA13+BK13,BW13)</f>
        <v>46569.599999999999</v>
      </c>
      <c r="CJ13" s="31">
        <f t="shared" ref="CJ13:CJ17" si="125">MAX(AB13+BL13,BX13)</f>
        <v>46569.599999999999</v>
      </c>
      <c r="CK13" s="6">
        <f t="shared" ca="1" si="12"/>
        <v>-5.3600000000000002E-2</v>
      </c>
      <c r="CL13" s="6">
        <f t="shared" ca="1" si="12"/>
        <v>-5.3600000000000002E-2</v>
      </c>
      <c r="CM13" s="6">
        <f t="shared" ca="1" si="12"/>
        <v>-5.3600000000000002E-2</v>
      </c>
      <c r="CN13" s="6">
        <f t="shared" ca="1" si="12"/>
        <v>-5.3600000000000002E-2</v>
      </c>
      <c r="CO13" s="6">
        <f t="shared" ca="1" si="12"/>
        <v>-5.3600000000000002E-2</v>
      </c>
      <c r="CP13" s="6">
        <f t="shared" ca="1" si="12"/>
        <v>-5.3600000000000002E-2</v>
      </c>
      <c r="CQ13" s="6">
        <f t="shared" ca="1" si="12"/>
        <v>-5.3600000000000002E-2</v>
      </c>
      <c r="CR13" s="6">
        <f t="shared" ca="1" si="12"/>
        <v>-5.3600000000000002E-2</v>
      </c>
      <c r="CS13" s="6">
        <f t="shared" ca="1" si="12"/>
        <v>-5.3600000000000002E-2</v>
      </c>
      <c r="CT13" s="6">
        <f t="shared" ca="1" si="12"/>
        <v>-5.3600000000000002E-2</v>
      </c>
      <c r="CU13" s="6">
        <f t="shared" ca="1" si="12"/>
        <v>-5.3600000000000002E-2</v>
      </c>
      <c r="CV13" s="6">
        <f t="shared" ca="1" si="12"/>
        <v>-5.3600000000000002E-2</v>
      </c>
      <c r="CW13" s="31">
        <f t="shared" ref="CW13:CW15" ca="1" si="126">ROUND(AC13*CK13,2)</f>
        <v>-2047.39</v>
      </c>
      <c r="CX13" s="31">
        <f t="shared" ref="CX13:CX17" ca="1" si="127">ROUND(AD13*CL13,2)</f>
        <v>-6867.12</v>
      </c>
      <c r="CY13" s="31">
        <f t="shared" ref="CY13:CY17" ca="1" si="128">ROUND(AE13*CM13,2)</f>
        <v>-14.41</v>
      </c>
      <c r="CZ13" s="31">
        <f t="shared" ref="CZ13:CZ17" ca="1" si="129">ROUND(AF13*CN13,2)</f>
        <v>0</v>
      </c>
      <c r="DA13" s="31">
        <f t="shared" ref="DA13:DA17" ca="1" si="130">ROUND(AG13*CO13,2)</f>
        <v>-1081.8499999999999</v>
      </c>
      <c r="DB13" s="31">
        <f t="shared" ref="DB13:DB17" ca="1" si="131">ROUND(AH13*CP13,2)</f>
        <v>0</v>
      </c>
      <c r="DC13" s="31">
        <f t="shared" ref="DC13:DC17" ca="1" si="132">ROUND(AI13*CQ13,2)</f>
        <v>0</v>
      </c>
      <c r="DD13" s="31">
        <f t="shared" ref="DD13:DD17" ca="1" si="133">ROUND(AJ13*CR13,2)</f>
        <v>0</v>
      </c>
      <c r="DE13" s="31">
        <f t="shared" ref="DE13:DE17" ca="1" si="134">ROUND(AK13*CS13,2)</f>
        <v>-79.349999999999994</v>
      </c>
      <c r="DF13" s="31">
        <f t="shared" ref="DF13:DF17" ca="1" si="135">ROUND(AL13*CT13,2)</f>
        <v>0</v>
      </c>
      <c r="DG13" s="31">
        <f t="shared" ref="DG13:DG17" ca="1" si="136">ROUND(AM13*CU13,2)</f>
        <v>0</v>
      </c>
      <c r="DH13" s="31">
        <f t="shared" ref="DH13:DH17" ca="1" si="137">ROUND(AN13*CV13,2)</f>
        <v>0</v>
      </c>
      <c r="DI13" s="32">
        <f t="shared" ref="DI13:DI15" ca="1" si="138">MAX(Q13+CW13,BM13)</f>
        <v>46569.599999999999</v>
      </c>
      <c r="DJ13" s="32">
        <f t="shared" ref="DJ13:DJ17" ca="1" si="139">MAX(R13+CX13,BN13)</f>
        <v>46569.599999999999</v>
      </c>
      <c r="DK13" s="32">
        <f t="shared" ref="DK13:DK17" ca="1" si="140">MAX(S13+CY13,BO13)</f>
        <v>46292.4</v>
      </c>
      <c r="DL13" s="32">
        <f t="shared" ref="DL13:DL17" ca="1" si="141">MAX(T13+CZ13,BP13)</f>
        <v>46569.599999999999</v>
      </c>
      <c r="DM13" s="32">
        <f t="shared" ref="DM13:DM17" ca="1" si="142">MAX(U13+DA13,BQ13)</f>
        <v>46569.599999999999</v>
      </c>
      <c r="DN13" s="32">
        <f t="shared" ref="DN13:DN17" ca="1" si="143">MAX(V13+DB13,BR13)</f>
        <v>53222.400000000001</v>
      </c>
      <c r="DO13" s="32">
        <f t="shared" ref="DO13:DO17" ca="1" si="144">MAX(W13+DC13,BS13)</f>
        <v>33264</v>
      </c>
      <c r="DP13" s="32">
        <f t="shared" ref="DP13:DP17" ca="1" si="145">MAX(X13+DD13,BT13)</f>
        <v>46569.599999999999</v>
      </c>
      <c r="DQ13" s="32">
        <f t="shared" ref="DQ13:DQ17" ca="1" si="146">MAX(Y13+DE13,BU13)</f>
        <v>46569.599999999999</v>
      </c>
      <c r="DR13" s="32">
        <f t="shared" ref="DR13:DR17" ca="1" si="147">MAX(Z13+DF13,BV13)</f>
        <v>45183.6</v>
      </c>
      <c r="DS13" s="32">
        <f t="shared" ref="DS13:DS17" ca="1" si="148">MAX(AA13+DG13,BW13)</f>
        <v>46569.599999999999</v>
      </c>
      <c r="DT13" s="32">
        <f t="shared" ref="DT13:DT17" ca="1" si="149">MAX(AB13+DH13,BX13)</f>
        <v>46569.599999999999</v>
      </c>
      <c r="DU13" s="31">
        <f t="shared" ref="DU13:DU17" ca="1" si="150">DI13-BY13</f>
        <v>0</v>
      </c>
      <c r="DV13" s="31">
        <f t="shared" ca="1" si="92"/>
        <v>0</v>
      </c>
      <c r="DW13" s="31">
        <f t="shared" ca="1" si="93"/>
        <v>0</v>
      </c>
      <c r="DX13" s="31">
        <f t="shared" ca="1" si="94"/>
        <v>0</v>
      </c>
      <c r="DY13" s="31">
        <f t="shared" ca="1" si="95"/>
        <v>0</v>
      </c>
      <c r="DZ13" s="31">
        <f t="shared" ca="1" si="96"/>
        <v>0</v>
      </c>
      <c r="EA13" s="31">
        <f t="shared" ca="1" si="97"/>
        <v>0</v>
      </c>
      <c r="EB13" s="31">
        <f t="shared" ca="1" si="98"/>
        <v>0</v>
      </c>
      <c r="EC13" s="31">
        <f t="shared" ca="1" si="99"/>
        <v>0</v>
      </c>
      <c r="ED13" s="31">
        <f t="shared" ca="1" si="100"/>
        <v>0</v>
      </c>
      <c r="EE13" s="31">
        <f t="shared" ca="1" si="101"/>
        <v>0</v>
      </c>
      <c r="EF13" s="31">
        <f t="shared" ca="1" si="102"/>
        <v>0</v>
      </c>
      <c r="EG13" s="32">
        <f t="shared" ref="EG13:EG15" ca="1" si="151">DU13+BA13</f>
        <v>-1451.51</v>
      </c>
      <c r="EH13" s="32">
        <f t="shared" ref="EH13:EH17" ca="1" si="152">DV13+BB13</f>
        <v>-4868.4799999999996</v>
      </c>
      <c r="EI13" s="32">
        <f t="shared" ref="EI13:EI17" ca="1" si="153">DW13+BC13</f>
        <v>-10.210000000000001</v>
      </c>
      <c r="EJ13" s="32">
        <f t="shared" ref="EJ13:EJ17" ca="1" si="154">DX13+BD13</f>
        <v>0</v>
      </c>
      <c r="EK13" s="32">
        <f t="shared" ref="EK13:EK17" ca="1" si="155">DY13+BE13</f>
        <v>-766.99</v>
      </c>
      <c r="EL13" s="32">
        <f t="shared" ref="EL13:EL17" ca="1" si="156">DZ13+BF13</f>
        <v>0</v>
      </c>
      <c r="EM13" s="32">
        <f t="shared" ref="EM13:EM17" ca="1" si="157">EA13+BG13</f>
        <v>0</v>
      </c>
      <c r="EN13" s="32">
        <f t="shared" ref="EN13:EN17" ca="1" si="158">EB13+BH13</f>
        <v>0</v>
      </c>
      <c r="EO13" s="32">
        <f t="shared" ref="EO13:EO17" ca="1" si="159">EC13+BI13</f>
        <v>-56.25</v>
      </c>
      <c r="EP13" s="32">
        <f t="shared" ref="EP13:EP17" ca="1" si="160">ED13+BJ13</f>
        <v>0</v>
      </c>
      <c r="EQ13" s="32">
        <f t="shared" ref="EQ13:EQ17" ca="1" si="161">EE13+BK13</f>
        <v>0</v>
      </c>
      <c r="ER13" s="32">
        <f t="shared" ref="ER13:ER17" ca="1" si="162">EF13+BL13</f>
        <v>0</v>
      </c>
    </row>
    <row r="14" spans="1:148" x14ac:dyDescent="0.25">
      <c r="A14" t="s">
        <v>471</v>
      </c>
      <c r="B14" s="1" t="s">
        <v>536</v>
      </c>
      <c r="C14" t="s">
        <v>512</v>
      </c>
      <c r="D14" t="str">
        <f t="shared" ca="1" si="77"/>
        <v>Syncrude Industrial System DOS</v>
      </c>
      <c r="E14" s="51">
        <v>3429.3440000000001</v>
      </c>
      <c r="F14" s="51">
        <v>2821.8319999999999</v>
      </c>
      <c r="G14" s="51">
        <v>0</v>
      </c>
      <c r="H14" s="51">
        <v>0</v>
      </c>
      <c r="I14" s="51">
        <v>1220.2560000000001</v>
      </c>
      <c r="J14" s="51">
        <v>0</v>
      </c>
      <c r="K14" s="51">
        <v>9.4215</v>
      </c>
      <c r="L14" s="51">
        <v>0</v>
      </c>
      <c r="M14" s="51">
        <v>32.503999999999998</v>
      </c>
      <c r="N14" s="51">
        <v>0</v>
      </c>
      <c r="O14" s="51">
        <v>0</v>
      </c>
      <c r="P14" s="51">
        <v>0</v>
      </c>
      <c r="Q14" s="32">
        <v>18106.939999999999</v>
      </c>
      <c r="R14" s="32">
        <v>14899.27</v>
      </c>
      <c r="S14" s="32">
        <v>0</v>
      </c>
      <c r="T14" s="32">
        <v>0</v>
      </c>
      <c r="U14" s="32">
        <v>6442.95</v>
      </c>
      <c r="V14" s="32">
        <v>0</v>
      </c>
      <c r="W14" s="32">
        <v>49.75</v>
      </c>
      <c r="X14" s="32">
        <v>0</v>
      </c>
      <c r="Y14" s="32">
        <v>171.62</v>
      </c>
      <c r="Z14" s="32">
        <v>0</v>
      </c>
      <c r="AA14" s="32">
        <v>0</v>
      </c>
      <c r="AB14" s="32">
        <v>0</v>
      </c>
      <c r="AC14" s="31">
        <v>142774.37</v>
      </c>
      <c r="AD14" s="31">
        <v>123224.88</v>
      </c>
      <c r="AE14" s="31">
        <v>0</v>
      </c>
      <c r="AF14" s="31">
        <v>0</v>
      </c>
      <c r="AG14" s="31">
        <v>337140.62</v>
      </c>
      <c r="AH14" s="31">
        <v>0</v>
      </c>
      <c r="AI14" s="31">
        <v>419.26</v>
      </c>
      <c r="AJ14" s="31">
        <v>0</v>
      </c>
      <c r="AK14" s="31">
        <v>661.51</v>
      </c>
      <c r="AL14" s="31">
        <v>0</v>
      </c>
      <c r="AM14" s="31">
        <v>0</v>
      </c>
      <c r="AN14" s="31">
        <v>0</v>
      </c>
      <c r="AO14" s="42">
        <v>-3.8</v>
      </c>
      <c r="AP14" s="42">
        <v>-3.8</v>
      </c>
      <c r="AQ14" s="42">
        <v>-3.8</v>
      </c>
      <c r="AR14" s="42">
        <v>-3.8</v>
      </c>
      <c r="AS14" s="42">
        <v>-3.8</v>
      </c>
      <c r="AT14" s="42">
        <v>-3.8</v>
      </c>
      <c r="AU14" s="42">
        <v>-3.8</v>
      </c>
      <c r="AV14" s="42">
        <v>-3.8</v>
      </c>
      <c r="AW14" s="42">
        <v>-3.8</v>
      </c>
      <c r="AX14" s="42">
        <v>-3.8</v>
      </c>
      <c r="AY14" s="42">
        <v>-3.8</v>
      </c>
      <c r="AZ14" s="42">
        <v>-3.8</v>
      </c>
      <c r="BA14" s="31">
        <v>-5425.43</v>
      </c>
      <c r="BB14" s="31">
        <v>-4682.55</v>
      </c>
      <c r="BC14" s="31">
        <v>0</v>
      </c>
      <c r="BD14" s="31">
        <v>0</v>
      </c>
      <c r="BE14" s="31">
        <v>-12811.35</v>
      </c>
      <c r="BF14" s="31">
        <v>0</v>
      </c>
      <c r="BG14" s="31">
        <v>-15.93</v>
      </c>
      <c r="BH14" s="31">
        <v>0</v>
      </c>
      <c r="BI14" s="31">
        <v>-25.14</v>
      </c>
      <c r="BJ14" s="31">
        <v>0</v>
      </c>
      <c r="BK14" s="31">
        <v>0</v>
      </c>
      <c r="BL14" s="31">
        <v>0</v>
      </c>
      <c r="BM14" s="32">
        <v>43797.599999999999</v>
      </c>
      <c r="BN14" s="32">
        <v>46569.599999999999</v>
      </c>
      <c r="BO14" s="32">
        <v>46569.599999999999</v>
      </c>
      <c r="BP14" s="32">
        <v>46569.599999999999</v>
      </c>
      <c r="BQ14" s="32">
        <v>46569.599999999999</v>
      </c>
      <c r="BR14" s="32">
        <v>46569.599999999999</v>
      </c>
      <c r="BS14" s="32">
        <v>46569.599999999999</v>
      </c>
      <c r="BT14" s="32">
        <v>46569.599999999999</v>
      </c>
      <c r="BU14" s="32">
        <v>46569.599999999999</v>
      </c>
      <c r="BV14" s="32">
        <v>46569.599999999999</v>
      </c>
      <c r="BW14" s="32">
        <v>46569.599999999999</v>
      </c>
      <c r="BX14" s="32">
        <v>46569.599999999999</v>
      </c>
      <c r="BY14" s="31">
        <f t="shared" si="114"/>
        <v>43797.599999999999</v>
      </c>
      <c r="BZ14" s="31">
        <f t="shared" si="115"/>
        <v>46569.599999999999</v>
      </c>
      <c r="CA14" s="31">
        <f t="shared" si="116"/>
        <v>46569.599999999999</v>
      </c>
      <c r="CB14" s="31">
        <f t="shared" si="117"/>
        <v>46569.599999999999</v>
      </c>
      <c r="CC14" s="31">
        <f t="shared" si="118"/>
        <v>46569.599999999999</v>
      </c>
      <c r="CD14" s="31">
        <f t="shared" si="119"/>
        <v>46569.599999999999</v>
      </c>
      <c r="CE14" s="31">
        <f t="shared" si="120"/>
        <v>46569.599999999999</v>
      </c>
      <c r="CF14" s="31">
        <f t="shared" si="121"/>
        <v>46569.599999999999</v>
      </c>
      <c r="CG14" s="31">
        <f t="shared" si="122"/>
        <v>46569.599999999999</v>
      </c>
      <c r="CH14" s="31">
        <f t="shared" si="123"/>
        <v>46569.599999999999</v>
      </c>
      <c r="CI14" s="31">
        <f t="shared" si="124"/>
        <v>46569.599999999999</v>
      </c>
      <c r="CJ14" s="31">
        <f t="shared" si="125"/>
        <v>46569.599999999999</v>
      </c>
      <c r="CK14" s="6">
        <f t="shared" ca="1" si="12"/>
        <v>-5.3600000000000002E-2</v>
      </c>
      <c r="CL14" s="6">
        <f t="shared" ca="1" si="12"/>
        <v>-5.3600000000000002E-2</v>
      </c>
      <c r="CM14" s="6">
        <f t="shared" ca="1" si="12"/>
        <v>-5.3600000000000002E-2</v>
      </c>
      <c r="CN14" s="6">
        <f t="shared" ca="1" si="12"/>
        <v>-5.3600000000000002E-2</v>
      </c>
      <c r="CO14" s="6">
        <f t="shared" ca="1" si="12"/>
        <v>-5.3600000000000002E-2</v>
      </c>
      <c r="CP14" s="6">
        <f t="shared" ca="1" si="12"/>
        <v>-5.3600000000000002E-2</v>
      </c>
      <c r="CQ14" s="6">
        <f t="shared" ca="1" si="12"/>
        <v>-5.3600000000000002E-2</v>
      </c>
      <c r="CR14" s="6">
        <f t="shared" ca="1" si="12"/>
        <v>-5.3600000000000002E-2</v>
      </c>
      <c r="CS14" s="6">
        <f t="shared" ca="1" si="12"/>
        <v>-5.3600000000000002E-2</v>
      </c>
      <c r="CT14" s="6">
        <f t="shared" ca="1" si="12"/>
        <v>-5.3600000000000002E-2</v>
      </c>
      <c r="CU14" s="6">
        <f t="shared" ca="1" si="12"/>
        <v>-5.3600000000000002E-2</v>
      </c>
      <c r="CV14" s="6">
        <f t="shared" ca="1" si="12"/>
        <v>-5.3600000000000002E-2</v>
      </c>
      <c r="CW14" s="31">
        <f t="shared" ca="1" si="126"/>
        <v>-7652.71</v>
      </c>
      <c r="CX14" s="31">
        <f t="shared" ca="1" si="127"/>
        <v>-6604.85</v>
      </c>
      <c r="CY14" s="31">
        <f t="shared" ca="1" si="128"/>
        <v>0</v>
      </c>
      <c r="CZ14" s="31">
        <f t="shared" ca="1" si="129"/>
        <v>0</v>
      </c>
      <c r="DA14" s="31">
        <f t="shared" ca="1" si="130"/>
        <v>-18070.740000000002</v>
      </c>
      <c r="DB14" s="31">
        <f t="shared" ca="1" si="131"/>
        <v>0</v>
      </c>
      <c r="DC14" s="31">
        <f t="shared" ca="1" si="132"/>
        <v>-22.47</v>
      </c>
      <c r="DD14" s="31">
        <f t="shared" ca="1" si="133"/>
        <v>0</v>
      </c>
      <c r="DE14" s="31">
        <f t="shared" ca="1" si="134"/>
        <v>-35.46</v>
      </c>
      <c r="DF14" s="31">
        <f t="shared" ca="1" si="135"/>
        <v>0</v>
      </c>
      <c r="DG14" s="31">
        <f t="shared" ca="1" si="136"/>
        <v>0</v>
      </c>
      <c r="DH14" s="31">
        <f t="shared" ca="1" si="137"/>
        <v>0</v>
      </c>
      <c r="DI14" s="32">
        <f t="shared" ca="1" si="138"/>
        <v>43797.599999999999</v>
      </c>
      <c r="DJ14" s="32">
        <f t="shared" ca="1" si="139"/>
        <v>46569.599999999999</v>
      </c>
      <c r="DK14" s="32">
        <f t="shared" ca="1" si="140"/>
        <v>46569.599999999999</v>
      </c>
      <c r="DL14" s="32">
        <f t="shared" ca="1" si="141"/>
        <v>46569.599999999999</v>
      </c>
      <c r="DM14" s="32">
        <f t="shared" ca="1" si="142"/>
        <v>46569.599999999999</v>
      </c>
      <c r="DN14" s="32">
        <f t="shared" ca="1" si="143"/>
        <v>46569.599999999999</v>
      </c>
      <c r="DO14" s="32">
        <f t="shared" ca="1" si="144"/>
        <v>46569.599999999999</v>
      </c>
      <c r="DP14" s="32">
        <f t="shared" ca="1" si="145"/>
        <v>46569.599999999999</v>
      </c>
      <c r="DQ14" s="32">
        <f t="shared" ca="1" si="146"/>
        <v>46569.599999999999</v>
      </c>
      <c r="DR14" s="32">
        <f t="shared" ca="1" si="147"/>
        <v>46569.599999999999</v>
      </c>
      <c r="DS14" s="32">
        <f t="shared" ca="1" si="148"/>
        <v>46569.599999999999</v>
      </c>
      <c r="DT14" s="32">
        <f t="shared" ca="1" si="149"/>
        <v>46569.599999999999</v>
      </c>
      <c r="DU14" s="31">
        <f t="shared" ca="1" si="150"/>
        <v>0</v>
      </c>
      <c r="DV14" s="31">
        <f t="shared" ca="1" si="92"/>
        <v>0</v>
      </c>
      <c r="DW14" s="31">
        <f t="shared" ca="1" si="93"/>
        <v>0</v>
      </c>
      <c r="DX14" s="31">
        <f t="shared" ca="1" si="94"/>
        <v>0</v>
      </c>
      <c r="DY14" s="31">
        <f t="shared" ca="1" si="95"/>
        <v>0</v>
      </c>
      <c r="DZ14" s="31">
        <f t="shared" ca="1" si="96"/>
        <v>0</v>
      </c>
      <c r="EA14" s="31">
        <f t="shared" ca="1" si="97"/>
        <v>0</v>
      </c>
      <c r="EB14" s="31">
        <f t="shared" ca="1" si="98"/>
        <v>0</v>
      </c>
      <c r="EC14" s="31">
        <f t="shared" ca="1" si="99"/>
        <v>0</v>
      </c>
      <c r="ED14" s="31">
        <f t="shared" ca="1" si="100"/>
        <v>0</v>
      </c>
      <c r="EE14" s="31">
        <f t="shared" ca="1" si="101"/>
        <v>0</v>
      </c>
      <c r="EF14" s="31">
        <f t="shared" ca="1" si="102"/>
        <v>0</v>
      </c>
      <c r="EG14" s="32">
        <f t="shared" ca="1" si="151"/>
        <v>-5425.43</v>
      </c>
      <c r="EH14" s="32">
        <f t="shared" ca="1" si="152"/>
        <v>-4682.55</v>
      </c>
      <c r="EI14" s="32">
        <f t="shared" ca="1" si="153"/>
        <v>0</v>
      </c>
      <c r="EJ14" s="32">
        <f t="shared" ca="1" si="154"/>
        <v>0</v>
      </c>
      <c r="EK14" s="32">
        <f t="shared" ca="1" si="155"/>
        <v>-12811.35</v>
      </c>
      <c r="EL14" s="32">
        <f t="shared" ca="1" si="156"/>
        <v>0</v>
      </c>
      <c r="EM14" s="32">
        <f t="shared" ca="1" si="157"/>
        <v>-15.93</v>
      </c>
      <c r="EN14" s="32">
        <f t="shared" ca="1" si="158"/>
        <v>0</v>
      </c>
      <c r="EO14" s="32">
        <f t="shared" ca="1" si="159"/>
        <v>-25.14</v>
      </c>
      <c r="EP14" s="32">
        <f t="shared" ca="1" si="160"/>
        <v>0</v>
      </c>
      <c r="EQ14" s="32">
        <f t="shared" ca="1" si="161"/>
        <v>0</v>
      </c>
      <c r="ER14" s="32">
        <f t="shared" ca="1" si="162"/>
        <v>0</v>
      </c>
    </row>
    <row r="15" spans="1:148" x14ac:dyDescent="0.25">
      <c r="A15" t="s">
        <v>471</v>
      </c>
      <c r="B15" s="1" t="s">
        <v>536</v>
      </c>
      <c r="C15" t="s">
        <v>513</v>
      </c>
      <c r="D15" t="str">
        <f t="shared" ca="1" si="77"/>
        <v>Syncrude Industrial System DOS</v>
      </c>
      <c r="E15" s="51">
        <v>2359.6320000000001</v>
      </c>
      <c r="F15" s="51">
        <v>246.15199999999999</v>
      </c>
      <c r="G15" s="51">
        <v>0</v>
      </c>
      <c r="H15" s="51">
        <v>0</v>
      </c>
      <c r="I15" s="51">
        <v>0</v>
      </c>
      <c r="J15" s="51">
        <v>1106.8931</v>
      </c>
      <c r="K15" s="51">
        <v>0.72799999999999998</v>
      </c>
      <c r="L15" s="51">
        <v>0</v>
      </c>
      <c r="M15" s="51">
        <v>260.67200000000003</v>
      </c>
      <c r="N15" s="51">
        <v>2.6960000000000002</v>
      </c>
      <c r="O15" s="51">
        <v>0</v>
      </c>
      <c r="P15" s="51">
        <v>0</v>
      </c>
      <c r="Q15" s="32">
        <v>12458.86</v>
      </c>
      <c r="R15" s="32">
        <v>1299.68</v>
      </c>
      <c r="S15" s="32">
        <v>0</v>
      </c>
      <c r="T15" s="32">
        <v>0</v>
      </c>
      <c r="U15" s="32">
        <v>0</v>
      </c>
      <c r="V15" s="32">
        <v>5844.4</v>
      </c>
      <c r="W15" s="32">
        <v>3.84</v>
      </c>
      <c r="X15" s="32">
        <v>0</v>
      </c>
      <c r="Y15" s="32">
        <v>1376.35</v>
      </c>
      <c r="Z15" s="32">
        <v>14.23</v>
      </c>
      <c r="AA15" s="32">
        <v>0</v>
      </c>
      <c r="AB15" s="32">
        <v>0</v>
      </c>
      <c r="AC15" s="31">
        <v>104627.1</v>
      </c>
      <c r="AD15" s="31">
        <v>10772.46</v>
      </c>
      <c r="AE15" s="31">
        <v>0</v>
      </c>
      <c r="AF15" s="31">
        <v>0</v>
      </c>
      <c r="AG15" s="31">
        <v>0</v>
      </c>
      <c r="AH15" s="31">
        <v>58191.69</v>
      </c>
      <c r="AI15" s="31">
        <v>35.86</v>
      </c>
      <c r="AJ15" s="31">
        <v>0</v>
      </c>
      <c r="AK15" s="31">
        <v>5665.05</v>
      </c>
      <c r="AL15" s="31">
        <v>74.760000000000005</v>
      </c>
      <c r="AM15" s="31">
        <v>0</v>
      </c>
      <c r="AN15" s="31">
        <v>0</v>
      </c>
      <c r="AO15" s="42">
        <v>-3.8</v>
      </c>
      <c r="AP15" s="42">
        <v>-3.8</v>
      </c>
      <c r="AQ15" s="42">
        <v>-3.8</v>
      </c>
      <c r="AR15" s="42">
        <v>-3.8</v>
      </c>
      <c r="AS15" s="42">
        <v>-3.8</v>
      </c>
      <c r="AT15" s="42">
        <v>-3.8</v>
      </c>
      <c r="AU15" s="42">
        <v>-3.8</v>
      </c>
      <c r="AV15" s="42">
        <v>-3.8</v>
      </c>
      <c r="AW15" s="42">
        <v>-3.8</v>
      </c>
      <c r="AX15" s="42">
        <v>-3.8</v>
      </c>
      <c r="AY15" s="42">
        <v>-3.8</v>
      </c>
      <c r="AZ15" s="42">
        <v>-3.8</v>
      </c>
      <c r="BA15" s="31">
        <v>-3975.83</v>
      </c>
      <c r="BB15" s="31">
        <v>-409.36</v>
      </c>
      <c r="BC15" s="31">
        <v>0</v>
      </c>
      <c r="BD15" s="31">
        <v>0</v>
      </c>
      <c r="BE15" s="31">
        <v>0</v>
      </c>
      <c r="BF15" s="31">
        <v>-2211.2800000000002</v>
      </c>
      <c r="BG15" s="31">
        <v>-1.36</v>
      </c>
      <c r="BH15" s="31">
        <v>0</v>
      </c>
      <c r="BI15" s="31">
        <v>-215.27</v>
      </c>
      <c r="BJ15" s="31">
        <v>-2.84</v>
      </c>
      <c r="BK15" s="31">
        <v>0</v>
      </c>
      <c r="BL15" s="31">
        <v>0</v>
      </c>
      <c r="BM15" s="32">
        <v>46569.599999999999</v>
      </c>
      <c r="BN15" s="32">
        <v>39916.800000000003</v>
      </c>
      <c r="BO15" s="32">
        <v>42134.400000000001</v>
      </c>
      <c r="BP15" s="32">
        <v>46569.599999999999</v>
      </c>
      <c r="BQ15" s="32">
        <v>46569.599999999999</v>
      </c>
      <c r="BR15" s="32">
        <v>53222.400000000001</v>
      </c>
      <c r="BS15" s="32">
        <v>46569.599999999999</v>
      </c>
      <c r="BT15" s="32">
        <v>46569.599999999999</v>
      </c>
      <c r="BU15" s="32">
        <v>59875.199999999997</v>
      </c>
      <c r="BV15" s="32">
        <v>46569.599999999999</v>
      </c>
      <c r="BW15" s="32">
        <v>53222.400000000001</v>
      </c>
      <c r="BX15" s="32">
        <v>46569.599999999999</v>
      </c>
      <c r="BY15" s="31">
        <f t="shared" ref="BY15:BY17" si="163">MAX(Q15+BA15,BM15)</f>
        <v>46569.599999999999</v>
      </c>
      <c r="BZ15" s="31">
        <f t="shared" si="115"/>
        <v>39916.800000000003</v>
      </c>
      <c r="CA15" s="31">
        <f t="shared" si="116"/>
        <v>42134.400000000001</v>
      </c>
      <c r="CB15" s="31">
        <f t="shared" si="117"/>
        <v>46569.599999999999</v>
      </c>
      <c r="CC15" s="31">
        <f t="shared" si="118"/>
        <v>46569.599999999999</v>
      </c>
      <c r="CD15" s="31">
        <f t="shared" si="119"/>
        <v>53222.400000000001</v>
      </c>
      <c r="CE15" s="31">
        <f t="shared" si="120"/>
        <v>46569.599999999999</v>
      </c>
      <c r="CF15" s="31">
        <f t="shared" si="121"/>
        <v>46569.599999999999</v>
      </c>
      <c r="CG15" s="31">
        <f t="shared" si="122"/>
        <v>59875.199999999997</v>
      </c>
      <c r="CH15" s="31">
        <f t="shared" si="123"/>
        <v>46569.599999999999</v>
      </c>
      <c r="CI15" s="31">
        <f t="shared" si="124"/>
        <v>53222.400000000001</v>
      </c>
      <c r="CJ15" s="31">
        <f t="shared" si="125"/>
        <v>46569.599999999999</v>
      </c>
      <c r="CK15" s="6">
        <f t="shared" ca="1" si="12"/>
        <v>-5.3600000000000002E-2</v>
      </c>
      <c r="CL15" s="6">
        <f t="shared" ca="1" si="12"/>
        <v>-5.3600000000000002E-2</v>
      </c>
      <c r="CM15" s="6">
        <f t="shared" ca="1" si="12"/>
        <v>-5.3600000000000002E-2</v>
      </c>
      <c r="CN15" s="6">
        <f t="shared" ca="1" si="12"/>
        <v>-5.3600000000000002E-2</v>
      </c>
      <c r="CO15" s="6">
        <f t="shared" ca="1" si="12"/>
        <v>-5.3600000000000002E-2</v>
      </c>
      <c r="CP15" s="6">
        <f t="shared" ca="1" si="12"/>
        <v>-5.3600000000000002E-2</v>
      </c>
      <c r="CQ15" s="6">
        <f t="shared" ca="1" si="12"/>
        <v>-5.3600000000000002E-2</v>
      </c>
      <c r="CR15" s="6">
        <f t="shared" ca="1" si="12"/>
        <v>-5.3600000000000002E-2</v>
      </c>
      <c r="CS15" s="6">
        <f t="shared" ca="1" si="12"/>
        <v>-5.3600000000000002E-2</v>
      </c>
      <c r="CT15" s="6">
        <f t="shared" ca="1" si="12"/>
        <v>-5.3600000000000002E-2</v>
      </c>
      <c r="CU15" s="6">
        <f t="shared" ca="1" si="12"/>
        <v>-5.3600000000000002E-2</v>
      </c>
      <c r="CV15" s="6">
        <f t="shared" ca="1" si="12"/>
        <v>-5.3600000000000002E-2</v>
      </c>
      <c r="CW15" s="31">
        <f t="shared" ca="1" si="126"/>
        <v>-5608.01</v>
      </c>
      <c r="CX15" s="31">
        <f t="shared" ca="1" si="127"/>
        <v>-577.4</v>
      </c>
      <c r="CY15" s="31">
        <f t="shared" ca="1" si="128"/>
        <v>0</v>
      </c>
      <c r="CZ15" s="31">
        <f t="shared" ca="1" si="129"/>
        <v>0</v>
      </c>
      <c r="DA15" s="31">
        <f t="shared" ca="1" si="130"/>
        <v>0</v>
      </c>
      <c r="DB15" s="31">
        <f t="shared" ca="1" si="131"/>
        <v>-3119.07</v>
      </c>
      <c r="DC15" s="31">
        <f t="shared" ca="1" si="132"/>
        <v>-1.92</v>
      </c>
      <c r="DD15" s="31">
        <f t="shared" ca="1" si="133"/>
        <v>0</v>
      </c>
      <c r="DE15" s="31">
        <f t="shared" ca="1" si="134"/>
        <v>-303.64999999999998</v>
      </c>
      <c r="DF15" s="31">
        <f t="shared" ca="1" si="135"/>
        <v>-4.01</v>
      </c>
      <c r="DG15" s="31">
        <f t="shared" ca="1" si="136"/>
        <v>0</v>
      </c>
      <c r="DH15" s="31">
        <f t="shared" ca="1" si="137"/>
        <v>0</v>
      </c>
      <c r="DI15" s="32">
        <f t="shared" ca="1" si="138"/>
        <v>46569.599999999999</v>
      </c>
      <c r="DJ15" s="32">
        <f t="shared" ca="1" si="139"/>
        <v>39916.800000000003</v>
      </c>
      <c r="DK15" s="32">
        <f t="shared" ca="1" si="140"/>
        <v>42134.400000000001</v>
      </c>
      <c r="DL15" s="32">
        <f t="shared" ca="1" si="141"/>
        <v>46569.599999999999</v>
      </c>
      <c r="DM15" s="32">
        <f t="shared" ca="1" si="142"/>
        <v>46569.599999999999</v>
      </c>
      <c r="DN15" s="32">
        <f t="shared" ca="1" si="143"/>
        <v>53222.400000000001</v>
      </c>
      <c r="DO15" s="32">
        <f t="shared" ca="1" si="144"/>
        <v>46569.599999999999</v>
      </c>
      <c r="DP15" s="32">
        <f t="shared" ca="1" si="145"/>
        <v>46569.599999999999</v>
      </c>
      <c r="DQ15" s="32">
        <f t="shared" ca="1" si="146"/>
        <v>59875.199999999997</v>
      </c>
      <c r="DR15" s="32">
        <f t="shared" ca="1" si="147"/>
        <v>46569.599999999999</v>
      </c>
      <c r="DS15" s="32">
        <f t="shared" ca="1" si="148"/>
        <v>53222.400000000001</v>
      </c>
      <c r="DT15" s="32">
        <f t="shared" ca="1" si="149"/>
        <v>46569.599999999999</v>
      </c>
      <c r="DU15" s="31">
        <f t="shared" ca="1" si="150"/>
        <v>0</v>
      </c>
      <c r="DV15" s="31">
        <f t="shared" ca="1" si="92"/>
        <v>0</v>
      </c>
      <c r="DW15" s="31">
        <f t="shared" ca="1" si="93"/>
        <v>0</v>
      </c>
      <c r="DX15" s="31">
        <f t="shared" ca="1" si="94"/>
        <v>0</v>
      </c>
      <c r="DY15" s="31">
        <f t="shared" ca="1" si="95"/>
        <v>0</v>
      </c>
      <c r="DZ15" s="31">
        <f t="shared" ca="1" si="96"/>
        <v>0</v>
      </c>
      <c r="EA15" s="31">
        <f t="shared" ca="1" si="97"/>
        <v>0</v>
      </c>
      <c r="EB15" s="31">
        <f t="shared" ca="1" si="98"/>
        <v>0</v>
      </c>
      <c r="EC15" s="31">
        <f t="shared" ca="1" si="99"/>
        <v>0</v>
      </c>
      <c r="ED15" s="31">
        <f t="shared" ca="1" si="100"/>
        <v>0</v>
      </c>
      <c r="EE15" s="31">
        <f t="shared" ca="1" si="101"/>
        <v>0</v>
      </c>
      <c r="EF15" s="31">
        <f t="shared" ca="1" si="102"/>
        <v>0</v>
      </c>
      <c r="EG15" s="32">
        <f t="shared" ca="1" si="151"/>
        <v>-3975.83</v>
      </c>
      <c r="EH15" s="32">
        <f t="shared" ca="1" si="152"/>
        <v>-409.36</v>
      </c>
      <c r="EI15" s="32">
        <f t="shared" ca="1" si="153"/>
        <v>0</v>
      </c>
      <c r="EJ15" s="32">
        <f t="shared" ca="1" si="154"/>
        <v>0</v>
      </c>
      <c r="EK15" s="32">
        <f t="shared" ca="1" si="155"/>
        <v>0</v>
      </c>
      <c r="EL15" s="32">
        <f t="shared" ca="1" si="156"/>
        <v>-2211.2800000000002</v>
      </c>
      <c r="EM15" s="32">
        <f t="shared" ca="1" si="157"/>
        <v>-1.36</v>
      </c>
      <c r="EN15" s="32">
        <f t="shared" ca="1" si="158"/>
        <v>0</v>
      </c>
      <c r="EO15" s="32">
        <f t="shared" ca="1" si="159"/>
        <v>-215.27</v>
      </c>
      <c r="EP15" s="32">
        <f t="shared" ca="1" si="160"/>
        <v>-2.84</v>
      </c>
      <c r="EQ15" s="32">
        <f t="shared" ca="1" si="161"/>
        <v>0</v>
      </c>
      <c r="ER15" s="32">
        <f t="shared" ca="1" si="162"/>
        <v>0</v>
      </c>
    </row>
    <row r="16" spans="1:148" x14ac:dyDescent="0.25">
      <c r="A16" t="s">
        <v>471</v>
      </c>
      <c r="B16" s="1" t="s">
        <v>536</v>
      </c>
      <c r="C16" t="s">
        <v>514</v>
      </c>
      <c r="D16" t="str">
        <f t="shared" ca="1" si="77"/>
        <v>Syncrude Industrial System DOS</v>
      </c>
      <c r="E16" s="51">
        <v>2131.96</v>
      </c>
      <c r="G16" s="51">
        <v>2.552</v>
      </c>
      <c r="H16" s="51">
        <v>0</v>
      </c>
      <c r="I16" s="51">
        <v>0</v>
      </c>
      <c r="K16" s="51">
        <v>0.68</v>
      </c>
      <c r="L16" s="51">
        <v>0</v>
      </c>
      <c r="M16" s="51">
        <v>0</v>
      </c>
      <c r="N16" s="51">
        <v>0</v>
      </c>
      <c r="P16" s="51">
        <v>0</v>
      </c>
      <c r="Q16" s="32">
        <v>11256.75</v>
      </c>
      <c r="R16" s="32"/>
      <c r="S16" s="32">
        <v>13.47</v>
      </c>
      <c r="T16" s="32">
        <v>0</v>
      </c>
      <c r="U16" s="32">
        <v>0</v>
      </c>
      <c r="V16" s="32"/>
      <c r="W16" s="32">
        <v>3.59</v>
      </c>
      <c r="X16" s="32">
        <v>0</v>
      </c>
      <c r="Y16" s="32">
        <v>0</v>
      </c>
      <c r="Z16" s="32">
        <v>0</v>
      </c>
      <c r="AA16" s="32"/>
      <c r="AB16" s="32">
        <v>0</v>
      </c>
      <c r="AC16" s="31">
        <v>98947.57</v>
      </c>
      <c r="AD16" s="31"/>
      <c r="AE16" s="31">
        <v>34.99</v>
      </c>
      <c r="AF16" s="31">
        <v>0</v>
      </c>
      <c r="AG16" s="31">
        <v>0</v>
      </c>
      <c r="AH16" s="31"/>
      <c r="AI16" s="31">
        <v>15.8</v>
      </c>
      <c r="AJ16" s="31">
        <v>0</v>
      </c>
      <c r="AK16" s="31">
        <v>0</v>
      </c>
      <c r="AL16" s="31">
        <v>0</v>
      </c>
      <c r="AM16" s="31"/>
      <c r="AN16" s="31">
        <v>0</v>
      </c>
      <c r="AO16" s="42">
        <v>-3.8</v>
      </c>
      <c r="AP16" s="42">
        <v>-3.8</v>
      </c>
      <c r="AQ16" s="42">
        <v>-3.8</v>
      </c>
      <c r="AR16" s="42">
        <v>-3.8</v>
      </c>
      <c r="AS16" s="42">
        <v>-3.8</v>
      </c>
      <c r="AT16" s="42">
        <v>-3.8</v>
      </c>
      <c r="AU16" s="42">
        <v>-3.8</v>
      </c>
      <c r="AV16" s="42">
        <v>-3.8</v>
      </c>
      <c r="AW16" s="42">
        <v>-3.8</v>
      </c>
      <c r="AX16" s="42">
        <v>-3.8</v>
      </c>
      <c r="AY16" s="42">
        <v>-3.8</v>
      </c>
      <c r="AZ16" s="42">
        <v>-3.8</v>
      </c>
      <c r="BA16" s="31">
        <v>-3760.01</v>
      </c>
      <c r="BB16" s="31"/>
      <c r="BC16" s="31">
        <v>-1.33</v>
      </c>
      <c r="BD16" s="31">
        <v>0</v>
      </c>
      <c r="BE16" s="31">
        <v>0</v>
      </c>
      <c r="BF16" s="31"/>
      <c r="BG16" s="31">
        <v>-0.6</v>
      </c>
      <c r="BH16" s="31">
        <v>0</v>
      </c>
      <c r="BI16" s="31">
        <v>0</v>
      </c>
      <c r="BJ16" s="31">
        <v>0</v>
      </c>
      <c r="BK16" s="31"/>
      <c r="BL16" s="31">
        <v>0</v>
      </c>
      <c r="BM16" s="32">
        <v>39916.800000000003</v>
      </c>
      <c r="BN16" s="32"/>
      <c r="BO16" s="32">
        <v>13305.6</v>
      </c>
      <c r="BP16" s="32">
        <v>26611.200000000001</v>
      </c>
      <c r="BQ16" s="32">
        <v>39916.800000000003</v>
      </c>
      <c r="BR16" s="32"/>
      <c r="BS16" s="32">
        <v>26611.200000000001</v>
      </c>
      <c r="BT16" s="32">
        <v>43520.4</v>
      </c>
      <c r="BU16" s="32">
        <v>6652.8</v>
      </c>
      <c r="BV16" s="32">
        <v>39916.800000000003</v>
      </c>
      <c r="BW16" s="32"/>
      <c r="BX16" s="32">
        <v>26611.200000000001</v>
      </c>
      <c r="BY16" s="31">
        <f t="shared" si="163"/>
        <v>39916.800000000003</v>
      </c>
      <c r="BZ16" s="31">
        <f t="shared" si="115"/>
        <v>0</v>
      </c>
      <c r="CA16" s="31">
        <f t="shared" si="116"/>
        <v>13305.6</v>
      </c>
      <c r="CB16" s="31">
        <f t="shared" si="117"/>
        <v>26611.200000000001</v>
      </c>
      <c r="CC16" s="31">
        <f t="shared" si="118"/>
        <v>39916.800000000003</v>
      </c>
      <c r="CD16" s="31">
        <f t="shared" si="119"/>
        <v>0</v>
      </c>
      <c r="CE16" s="31">
        <f t="shared" si="120"/>
        <v>26611.200000000001</v>
      </c>
      <c r="CF16" s="31">
        <f t="shared" si="121"/>
        <v>43520.4</v>
      </c>
      <c r="CG16" s="31">
        <f t="shared" si="122"/>
        <v>6652.8</v>
      </c>
      <c r="CH16" s="31">
        <f t="shared" si="123"/>
        <v>39916.800000000003</v>
      </c>
      <c r="CI16" s="31">
        <f t="shared" si="124"/>
        <v>0</v>
      </c>
      <c r="CJ16" s="31">
        <f t="shared" si="125"/>
        <v>26611.200000000001</v>
      </c>
      <c r="CK16" s="6">
        <f t="shared" ca="1" si="12"/>
        <v>-5.3600000000000002E-2</v>
      </c>
      <c r="CL16" s="6">
        <f t="shared" ca="1" si="12"/>
        <v>-5.3600000000000002E-2</v>
      </c>
      <c r="CM16" s="6">
        <f t="shared" ca="1" si="12"/>
        <v>-5.3600000000000002E-2</v>
      </c>
      <c r="CN16" s="6">
        <f t="shared" ca="1" si="12"/>
        <v>-5.3600000000000002E-2</v>
      </c>
      <c r="CO16" s="6">
        <f t="shared" ca="1" si="12"/>
        <v>-5.3600000000000002E-2</v>
      </c>
      <c r="CP16" s="6">
        <f t="shared" ca="1" si="12"/>
        <v>-5.3600000000000002E-2</v>
      </c>
      <c r="CQ16" s="6">
        <f t="shared" ca="1" si="12"/>
        <v>-5.3600000000000002E-2</v>
      </c>
      <c r="CR16" s="6">
        <f t="shared" ca="1" si="12"/>
        <v>-5.3600000000000002E-2</v>
      </c>
      <c r="CS16" s="6">
        <f t="shared" ca="1" si="12"/>
        <v>-5.3600000000000002E-2</v>
      </c>
      <c r="CT16" s="6">
        <f t="shared" ca="1" si="12"/>
        <v>-5.3600000000000002E-2</v>
      </c>
      <c r="CU16" s="6">
        <f t="shared" ca="1" si="12"/>
        <v>-5.3600000000000002E-2</v>
      </c>
      <c r="CV16" s="6">
        <f t="shared" ca="1" si="12"/>
        <v>-5.3600000000000002E-2</v>
      </c>
      <c r="CW16" s="31">
        <f t="shared" ref="CW16:CW17" ca="1" si="164">ROUND(AC16*CK16,2)</f>
        <v>-5303.59</v>
      </c>
      <c r="CX16" s="31">
        <f t="shared" ca="1" si="127"/>
        <v>0</v>
      </c>
      <c r="CY16" s="31">
        <f t="shared" ca="1" si="128"/>
        <v>-1.88</v>
      </c>
      <c r="CZ16" s="31">
        <f t="shared" ca="1" si="129"/>
        <v>0</v>
      </c>
      <c r="DA16" s="31">
        <f t="shared" ca="1" si="130"/>
        <v>0</v>
      </c>
      <c r="DB16" s="31">
        <f t="shared" ca="1" si="131"/>
        <v>0</v>
      </c>
      <c r="DC16" s="31">
        <f t="shared" ca="1" si="132"/>
        <v>-0.85</v>
      </c>
      <c r="DD16" s="31">
        <f t="shared" ca="1" si="133"/>
        <v>0</v>
      </c>
      <c r="DE16" s="31">
        <f t="shared" ca="1" si="134"/>
        <v>0</v>
      </c>
      <c r="DF16" s="31">
        <f t="shared" ca="1" si="135"/>
        <v>0</v>
      </c>
      <c r="DG16" s="31">
        <f t="shared" ca="1" si="136"/>
        <v>0</v>
      </c>
      <c r="DH16" s="31">
        <f t="shared" ca="1" si="137"/>
        <v>0</v>
      </c>
      <c r="DI16" s="32">
        <f t="shared" ref="DI16:DI17" ca="1" si="165">MAX(Q16+CW16,BM16)</f>
        <v>39916.800000000003</v>
      </c>
      <c r="DJ16" s="32">
        <f t="shared" ca="1" si="139"/>
        <v>0</v>
      </c>
      <c r="DK16" s="32">
        <f t="shared" ca="1" si="140"/>
        <v>13305.6</v>
      </c>
      <c r="DL16" s="32">
        <f t="shared" ca="1" si="141"/>
        <v>26611.200000000001</v>
      </c>
      <c r="DM16" s="32">
        <f t="shared" ca="1" si="142"/>
        <v>39916.800000000003</v>
      </c>
      <c r="DN16" s="32">
        <f t="shared" ca="1" si="143"/>
        <v>0</v>
      </c>
      <c r="DO16" s="32">
        <f t="shared" ca="1" si="144"/>
        <v>26611.200000000001</v>
      </c>
      <c r="DP16" s="32">
        <f t="shared" ca="1" si="145"/>
        <v>43520.4</v>
      </c>
      <c r="DQ16" s="32">
        <f t="shared" ca="1" si="146"/>
        <v>6652.8</v>
      </c>
      <c r="DR16" s="32">
        <f t="shared" ca="1" si="147"/>
        <v>39916.800000000003</v>
      </c>
      <c r="DS16" s="32">
        <f t="shared" ca="1" si="148"/>
        <v>0</v>
      </c>
      <c r="DT16" s="32">
        <f t="shared" ca="1" si="149"/>
        <v>26611.200000000001</v>
      </c>
      <c r="DU16" s="31">
        <f t="shared" ca="1" si="150"/>
        <v>0</v>
      </c>
      <c r="DV16" s="31">
        <f t="shared" ca="1" si="92"/>
        <v>0</v>
      </c>
      <c r="DW16" s="31">
        <f t="shared" ca="1" si="93"/>
        <v>0</v>
      </c>
      <c r="DX16" s="31">
        <f t="shared" ca="1" si="94"/>
        <v>0</v>
      </c>
      <c r="DY16" s="31">
        <f t="shared" ca="1" si="95"/>
        <v>0</v>
      </c>
      <c r="DZ16" s="31">
        <f t="shared" ca="1" si="96"/>
        <v>0</v>
      </c>
      <c r="EA16" s="31">
        <f t="shared" ca="1" si="97"/>
        <v>0</v>
      </c>
      <c r="EB16" s="31">
        <f t="shared" ca="1" si="98"/>
        <v>0</v>
      </c>
      <c r="EC16" s="31">
        <f t="shared" ca="1" si="99"/>
        <v>0</v>
      </c>
      <c r="ED16" s="31">
        <f t="shared" ca="1" si="100"/>
        <v>0</v>
      </c>
      <c r="EE16" s="31">
        <f t="shared" ca="1" si="101"/>
        <v>0</v>
      </c>
      <c r="EF16" s="31">
        <f t="shared" ca="1" si="102"/>
        <v>0</v>
      </c>
      <c r="EG16" s="32">
        <f t="shared" ref="EG16:EG17" ca="1" si="166">DU16+BA16</f>
        <v>-3760.01</v>
      </c>
      <c r="EH16" s="32">
        <f t="shared" ca="1" si="152"/>
        <v>0</v>
      </c>
      <c r="EI16" s="32">
        <f t="shared" ca="1" si="153"/>
        <v>-1.33</v>
      </c>
      <c r="EJ16" s="32">
        <f t="shared" ca="1" si="154"/>
        <v>0</v>
      </c>
      <c r="EK16" s="32">
        <f t="shared" ca="1" si="155"/>
        <v>0</v>
      </c>
      <c r="EL16" s="32">
        <f t="shared" ca="1" si="156"/>
        <v>0</v>
      </c>
      <c r="EM16" s="32">
        <f t="shared" ca="1" si="157"/>
        <v>-0.6</v>
      </c>
      <c r="EN16" s="32">
        <f t="shared" ca="1" si="158"/>
        <v>0</v>
      </c>
      <c r="EO16" s="32">
        <f t="shared" ca="1" si="159"/>
        <v>0</v>
      </c>
      <c r="EP16" s="32">
        <f t="shared" ca="1" si="160"/>
        <v>0</v>
      </c>
      <c r="EQ16" s="32">
        <f t="shared" ca="1" si="161"/>
        <v>0</v>
      </c>
      <c r="ER16" s="32">
        <f t="shared" ca="1" si="162"/>
        <v>0</v>
      </c>
    </row>
    <row r="17" spans="1:148" x14ac:dyDescent="0.25">
      <c r="A17" t="s">
        <v>471</v>
      </c>
      <c r="B17" s="1" t="s">
        <v>536</v>
      </c>
      <c r="C17" t="s">
        <v>539</v>
      </c>
      <c r="D17" t="str">
        <f t="shared" ca="1" si="77"/>
        <v>Syncrude Industrial System DOS</v>
      </c>
      <c r="K17" s="51">
        <v>0</v>
      </c>
      <c r="L17" s="51">
        <v>0</v>
      </c>
      <c r="Q17" s="32"/>
      <c r="R17" s="32"/>
      <c r="S17" s="32"/>
      <c r="T17" s="32"/>
      <c r="U17" s="32"/>
      <c r="V17" s="32"/>
      <c r="W17" s="32">
        <v>0</v>
      </c>
      <c r="X17" s="32">
        <v>0</v>
      </c>
      <c r="Y17" s="32"/>
      <c r="Z17" s="32"/>
      <c r="AA17" s="32"/>
      <c r="AB17" s="32"/>
      <c r="AC17" s="31"/>
      <c r="AD17" s="31"/>
      <c r="AE17" s="31"/>
      <c r="AF17" s="31"/>
      <c r="AG17" s="31"/>
      <c r="AH17" s="31"/>
      <c r="AI17" s="31">
        <v>0</v>
      </c>
      <c r="AJ17" s="31">
        <v>0</v>
      </c>
      <c r="AK17" s="31"/>
      <c r="AL17" s="31"/>
      <c r="AM17" s="31"/>
      <c r="AN17" s="31"/>
      <c r="AO17" s="42">
        <v>-3.8</v>
      </c>
      <c r="AP17" s="42">
        <v>-3.8</v>
      </c>
      <c r="AQ17" s="42">
        <v>-3.8</v>
      </c>
      <c r="AR17" s="42">
        <v>-3.8</v>
      </c>
      <c r="AS17" s="42">
        <v>-3.8</v>
      </c>
      <c r="AT17" s="42">
        <v>-3.8</v>
      </c>
      <c r="AU17" s="42">
        <v>-3.8</v>
      </c>
      <c r="AV17" s="42">
        <v>-3.8</v>
      </c>
      <c r="AW17" s="42">
        <v>-3.8</v>
      </c>
      <c r="AX17" s="42">
        <v>-3.8</v>
      </c>
      <c r="AY17" s="42">
        <v>-3.8</v>
      </c>
      <c r="AZ17" s="42">
        <v>-3.8</v>
      </c>
      <c r="BA17" s="31"/>
      <c r="BB17" s="31"/>
      <c r="BC17" s="31"/>
      <c r="BD17" s="31"/>
      <c r="BE17" s="31"/>
      <c r="BF17" s="31"/>
      <c r="BG17" s="31">
        <v>0</v>
      </c>
      <c r="BH17" s="31">
        <v>0</v>
      </c>
      <c r="BI17" s="31"/>
      <c r="BJ17" s="31"/>
      <c r="BK17" s="31"/>
      <c r="BL17" s="31"/>
      <c r="BM17" s="32"/>
      <c r="BN17" s="32"/>
      <c r="BO17" s="32"/>
      <c r="BP17" s="32"/>
      <c r="BQ17" s="32"/>
      <c r="BR17" s="32"/>
      <c r="BS17" s="32">
        <v>6652.8</v>
      </c>
      <c r="BT17" s="32">
        <v>6652.8</v>
      </c>
      <c r="BU17" s="32"/>
      <c r="BV17" s="32"/>
      <c r="BW17" s="32"/>
      <c r="BX17" s="32"/>
      <c r="BY17" s="31">
        <f t="shared" si="163"/>
        <v>0</v>
      </c>
      <c r="BZ17" s="31">
        <f t="shared" si="115"/>
        <v>0</v>
      </c>
      <c r="CA17" s="31">
        <f t="shared" si="116"/>
        <v>0</v>
      </c>
      <c r="CB17" s="31">
        <f t="shared" si="117"/>
        <v>0</v>
      </c>
      <c r="CC17" s="31">
        <f t="shared" si="118"/>
        <v>0</v>
      </c>
      <c r="CD17" s="31">
        <f t="shared" si="119"/>
        <v>0</v>
      </c>
      <c r="CE17" s="31">
        <f t="shared" si="120"/>
        <v>6652.8</v>
      </c>
      <c r="CF17" s="31">
        <f t="shared" si="121"/>
        <v>6652.8</v>
      </c>
      <c r="CG17" s="31">
        <f t="shared" si="122"/>
        <v>0</v>
      </c>
      <c r="CH17" s="31">
        <f t="shared" si="123"/>
        <v>0</v>
      </c>
      <c r="CI17" s="31">
        <f t="shared" si="124"/>
        <v>0</v>
      </c>
      <c r="CJ17" s="31">
        <f t="shared" si="125"/>
        <v>0</v>
      </c>
      <c r="CK17" s="6">
        <f t="shared" ca="1" si="12"/>
        <v>-5.3600000000000002E-2</v>
      </c>
      <c r="CL17" s="6">
        <f t="shared" ca="1" si="12"/>
        <v>-5.3600000000000002E-2</v>
      </c>
      <c r="CM17" s="6">
        <f t="shared" ca="1" si="12"/>
        <v>-5.3600000000000002E-2</v>
      </c>
      <c r="CN17" s="6">
        <f t="shared" ca="1" si="12"/>
        <v>-5.3600000000000002E-2</v>
      </c>
      <c r="CO17" s="6">
        <f t="shared" ca="1" si="12"/>
        <v>-5.3600000000000002E-2</v>
      </c>
      <c r="CP17" s="6">
        <f t="shared" ca="1" si="12"/>
        <v>-5.3600000000000002E-2</v>
      </c>
      <c r="CQ17" s="6">
        <f t="shared" ca="1" si="12"/>
        <v>-5.3600000000000002E-2</v>
      </c>
      <c r="CR17" s="6">
        <f t="shared" ca="1" si="12"/>
        <v>-5.3600000000000002E-2</v>
      </c>
      <c r="CS17" s="6">
        <f t="shared" ca="1" si="12"/>
        <v>-5.3600000000000002E-2</v>
      </c>
      <c r="CT17" s="6">
        <f t="shared" ca="1" si="12"/>
        <v>-5.3600000000000002E-2</v>
      </c>
      <c r="CU17" s="6">
        <f t="shared" ca="1" si="12"/>
        <v>-5.3600000000000002E-2</v>
      </c>
      <c r="CV17" s="6">
        <f t="shared" ca="1" si="12"/>
        <v>-5.3600000000000002E-2</v>
      </c>
      <c r="CW17" s="31">
        <f t="shared" ca="1" si="164"/>
        <v>0</v>
      </c>
      <c r="CX17" s="31">
        <f t="shared" ca="1" si="127"/>
        <v>0</v>
      </c>
      <c r="CY17" s="31">
        <f t="shared" ca="1" si="128"/>
        <v>0</v>
      </c>
      <c r="CZ17" s="31">
        <f t="shared" ca="1" si="129"/>
        <v>0</v>
      </c>
      <c r="DA17" s="31">
        <f t="shared" ca="1" si="130"/>
        <v>0</v>
      </c>
      <c r="DB17" s="31">
        <f t="shared" ca="1" si="131"/>
        <v>0</v>
      </c>
      <c r="DC17" s="31">
        <f t="shared" ca="1" si="132"/>
        <v>0</v>
      </c>
      <c r="DD17" s="31">
        <f t="shared" ca="1" si="133"/>
        <v>0</v>
      </c>
      <c r="DE17" s="31">
        <f t="shared" ca="1" si="134"/>
        <v>0</v>
      </c>
      <c r="DF17" s="31">
        <f t="shared" ca="1" si="135"/>
        <v>0</v>
      </c>
      <c r="DG17" s="31">
        <f t="shared" ca="1" si="136"/>
        <v>0</v>
      </c>
      <c r="DH17" s="31">
        <f t="shared" ca="1" si="137"/>
        <v>0</v>
      </c>
      <c r="DI17" s="32">
        <f t="shared" ca="1" si="165"/>
        <v>0</v>
      </c>
      <c r="DJ17" s="32">
        <f t="shared" ca="1" si="139"/>
        <v>0</v>
      </c>
      <c r="DK17" s="32">
        <f t="shared" ca="1" si="140"/>
        <v>0</v>
      </c>
      <c r="DL17" s="32">
        <f t="shared" ca="1" si="141"/>
        <v>0</v>
      </c>
      <c r="DM17" s="32">
        <f t="shared" ca="1" si="142"/>
        <v>0</v>
      </c>
      <c r="DN17" s="32">
        <f t="shared" ca="1" si="143"/>
        <v>0</v>
      </c>
      <c r="DO17" s="32">
        <f t="shared" ca="1" si="144"/>
        <v>6652.8</v>
      </c>
      <c r="DP17" s="32">
        <f t="shared" ca="1" si="145"/>
        <v>6652.8</v>
      </c>
      <c r="DQ17" s="32">
        <f t="shared" ca="1" si="146"/>
        <v>0</v>
      </c>
      <c r="DR17" s="32">
        <f t="shared" ca="1" si="147"/>
        <v>0</v>
      </c>
      <c r="DS17" s="32">
        <f t="shared" ca="1" si="148"/>
        <v>0</v>
      </c>
      <c r="DT17" s="32">
        <f t="shared" ca="1" si="149"/>
        <v>0</v>
      </c>
      <c r="DU17" s="31">
        <f t="shared" ca="1" si="150"/>
        <v>0</v>
      </c>
      <c r="DV17" s="31">
        <f t="shared" ca="1" si="92"/>
        <v>0</v>
      </c>
      <c r="DW17" s="31">
        <f t="shared" ca="1" si="93"/>
        <v>0</v>
      </c>
      <c r="DX17" s="31">
        <f t="shared" ca="1" si="94"/>
        <v>0</v>
      </c>
      <c r="DY17" s="31">
        <f t="shared" ca="1" si="95"/>
        <v>0</v>
      </c>
      <c r="DZ17" s="31">
        <f t="shared" ca="1" si="96"/>
        <v>0</v>
      </c>
      <c r="EA17" s="31">
        <f t="shared" ca="1" si="97"/>
        <v>0</v>
      </c>
      <c r="EB17" s="31">
        <f t="shared" ca="1" si="98"/>
        <v>0</v>
      </c>
      <c r="EC17" s="31">
        <f t="shared" ca="1" si="99"/>
        <v>0</v>
      </c>
      <c r="ED17" s="31">
        <f t="shared" ca="1" si="100"/>
        <v>0</v>
      </c>
      <c r="EE17" s="31">
        <f t="shared" ca="1" si="101"/>
        <v>0</v>
      </c>
      <c r="EF17" s="31">
        <f t="shared" ca="1" si="102"/>
        <v>0</v>
      </c>
      <c r="EG17" s="32">
        <f t="shared" ca="1" si="166"/>
        <v>0</v>
      </c>
      <c r="EH17" s="32">
        <f t="shared" ca="1" si="152"/>
        <v>0</v>
      </c>
      <c r="EI17" s="32">
        <f t="shared" ca="1" si="153"/>
        <v>0</v>
      </c>
      <c r="EJ17" s="32">
        <f t="shared" ca="1" si="154"/>
        <v>0</v>
      </c>
      <c r="EK17" s="32">
        <f t="shared" ca="1" si="155"/>
        <v>0</v>
      </c>
      <c r="EL17" s="32">
        <f t="shared" ca="1" si="156"/>
        <v>0</v>
      </c>
      <c r="EM17" s="32">
        <f t="shared" ca="1" si="157"/>
        <v>0</v>
      </c>
      <c r="EN17" s="32">
        <f t="shared" ca="1" si="158"/>
        <v>0</v>
      </c>
      <c r="EO17" s="32">
        <f t="shared" ca="1" si="159"/>
        <v>0</v>
      </c>
      <c r="EP17" s="32">
        <f t="shared" ca="1" si="160"/>
        <v>0</v>
      </c>
      <c r="EQ17" s="32">
        <f t="shared" ca="1" si="161"/>
        <v>0</v>
      </c>
      <c r="ER17" s="32">
        <f t="shared" ca="1" si="162"/>
        <v>0</v>
      </c>
    </row>
    <row r="18" spans="1:148" x14ac:dyDescent="0.25">
      <c r="A18" t="s">
        <v>471</v>
      </c>
      <c r="B18" s="1" t="s">
        <v>536</v>
      </c>
      <c r="C18" t="str">
        <f t="shared" ref="C18" ca="1" si="167">VLOOKUP($B18,LocationLookup,2,FALSE)</f>
        <v>341S025</v>
      </c>
      <c r="D18" t="str">
        <f t="shared" ref="D18" ca="1" si="168">VLOOKUP($C18,LossFactorLookup,2,FALSE)</f>
        <v>Syncrude Industrial System DOS</v>
      </c>
      <c r="E18" s="65">
        <f>SUM(E12:E17)</f>
        <v>8824.0879999999997</v>
      </c>
      <c r="F18" s="65">
        <f t="shared" ref="F18:P18" si="169">SUM(F12:F17)</f>
        <v>10173.700000000001</v>
      </c>
      <c r="G18" s="65">
        <f t="shared" si="169"/>
        <v>6.98</v>
      </c>
      <c r="H18" s="65">
        <f t="shared" si="169"/>
        <v>0</v>
      </c>
      <c r="I18" s="65">
        <f t="shared" si="169"/>
        <v>1731.328</v>
      </c>
      <c r="J18" s="65">
        <f t="shared" si="169"/>
        <v>1508.3791000000001</v>
      </c>
      <c r="K18" s="65">
        <f t="shared" si="169"/>
        <v>12.253499999999999</v>
      </c>
      <c r="L18" s="65">
        <f t="shared" si="169"/>
        <v>0</v>
      </c>
      <c r="M18" s="65">
        <f t="shared" si="169"/>
        <v>432.06400000000002</v>
      </c>
      <c r="N18" s="65">
        <f t="shared" si="169"/>
        <v>2.6960000000000002</v>
      </c>
      <c r="O18" s="65">
        <f t="shared" si="169"/>
        <v>0</v>
      </c>
      <c r="P18" s="65">
        <f t="shared" si="169"/>
        <v>59.089599999999997</v>
      </c>
      <c r="Q18" s="32"/>
      <c r="R18" s="32"/>
      <c r="S18" s="32"/>
      <c r="T18" s="32"/>
      <c r="U18" s="32"/>
      <c r="V18" s="32"/>
      <c r="W18" s="32"/>
      <c r="X18" s="32"/>
      <c r="Y18" s="32"/>
      <c r="Z18" s="32"/>
      <c r="AA18" s="32"/>
      <c r="AB18" s="32"/>
      <c r="AC18" s="67">
        <f t="shared" ref="AC18:AG18" si="170">SUM(AC12:AC17)</f>
        <v>384546.66</v>
      </c>
      <c r="AD18" s="67">
        <f t="shared" si="170"/>
        <v>469244.98000000004</v>
      </c>
      <c r="AE18" s="67">
        <f t="shared" si="170"/>
        <v>303.78000000000003</v>
      </c>
      <c r="AF18" s="67">
        <f t="shared" si="170"/>
        <v>0</v>
      </c>
      <c r="AG18" s="67">
        <f t="shared" si="170"/>
        <v>357324.45</v>
      </c>
      <c r="AH18" s="67">
        <f>SUM(AH12:AH17)</f>
        <v>85737.05</v>
      </c>
      <c r="AI18" s="67">
        <f t="shared" ref="AI18:AN18" si="171">SUM(AI12:AI17)</f>
        <v>502.72</v>
      </c>
      <c r="AJ18" s="67">
        <f t="shared" si="171"/>
        <v>0</v>
      </c>
      <c r="AK18" s="67">
        <f t="shared" si="171"/>
        <v>10296.299999999999</v>
      </c>
      <c r="AL18" s="67">
        <f t="shared" si="171"/>
        <v>74.760000000000005</v>
      </c>
      <c r="AM18" s="67">
        <f t="shared" si="171"/>
        <v>0</v>
      </c>
      <c r="AN18" s="67">
        <f t="shared" si="171"/>
        <v>6517.28</v>
      </c>
      <c r="AO18" s="43">
        <f>AVERAGE(AO12:AO17)</f>
        <v>-3.8000000000000003</v>
      </c>
      <c r="AP18" s="43">
        <f t="shared" ref="AP18:AZ18" si="172">AVERAGE(AP12:AP17)</f>
        <v>-3.8000000000000003</v>
      </c>
      <c r="AQ18" s="43">
        <f t="shared" si="172"/>
        <v>-3.8000000000000003</v>
      </c>
      <c r="AR18" s="43">
        <f t="shared" si="172"/>
        <v>-3.8000000000000003</v>
      </c>
      <c r="AS18" s="43">
        <f t="shared" si="172"/>
        <v>-3.8000000000000003</v>
      </c>
      <c r="AT18" s="43">
        <f t="shared" si="172"/>
        <v>-3.8000000000000003</v>
      </c>
      <c r="AU18" s="43">
        <f t="shared" si="172"/>
        <v>-3.8000000000000003</v>
      </c>
      <c r="AV18" s="43">
        <f t="shared" si="172"/>
        <v>-3.8000000000000003</v>
      </c>
      <c r="AW18" s="43">
        <f t="shared" si="172"/>
        <v>-3.8000000000000003</v>
      </c>
      <c r="AX18" s="43">
        <f t="shared" si="172"/>
        <v>-3.8000000000000003</v>
      </c>
      <c r="AY18" s="43">
        <f t="shared" si="172"/>
        <v>-3.8000000000000003</v>
      </c>
      <c r="AZ18" s="43">
        <f t="shared" si="172"/>
        <v>-3.8000000000000003</v>
      </c>
      <c r="BA18" s="67">
        <f t="shared" ref="BA18:BE18" si="173">SUM(BA12:BA17)</f>
        <v>-14612.78</v>
      </c>
      <c r="BB18" s="67">
        <f t="shared" si="173"/>
        <v>-17831.32</v>
      </c>
      <c r="BC18" s="67">
        <f t="shared" si="173"/>
        <v>-11.540000000000001</v>
      </c>
      <c r="BD18" s="67">
        <f t="shared" si="173"/>
        <v>0</v>
      </c>
      <c r="BE18" s="67">
        <f t="shared" si="173"/>
        <v>-13578.34</v>
      </c>
      <c r="BF18" s="67">
        <f>SUM(BF12:BF17)</f>
        <v>-3258</v>
      </c>
      <c r="BG18" s="67">
        <f t="shared" ref="BG18:BL18" si="174">SUM(BG12:BG17)</f>
        <v>-19.100000000000001</v>
      </c>
      <c r="BH18" s="67">
        <f t="shared" si="174"/>
        <v>0</v>
      </c>
      <c r="BI18" s="67">
        <f t="shared" si="174"/>
        <v>-391.26</v>
      </c>
      <c r="BJ18" s="67">
        <f t="shared" si="174"/>
        <v>-2.84</v>
      </c>
      <c r="BK18" s="67">
        <f t="shared" si="174"/>
        <v>0</v>
      </c>
      <c r="BL18" s="67">
        <f t="shared" si="174"/>
        <v>-247.66</v>
      </c>
      <c r="BM18" s="32"/>
      <c r="BN18" s="32"/>
      <c r="BO18" s="32"/>
      <c r="BP18" s="32"/>
      <c r="BQ18" s="32"/>
      <c r="BR18" s="32"/>
      <c r="BS18" s="32"/>
      <c r="BT18" s="32"/>
      <c r="BU18" s="32"/>
      <c r="BV18" s="32"/>
      <c r="BW18" s="32"/>
      <c r="BX18" s="32"/>
      <c r="BY18" s="67">
        <f t="shared" ref="BY18:CC18" si="175">SUM(BY12:BY17)</f>
        <v>203464.8</v>
      </c>
      <c r="BZ18" s="67">
        <f t="shared" si="175"/>
        <v>186278.40000000002</v>
      </c>
      <c r="CA18" s="67">
        <f t="shared" si="175"/>
        <v>201524.4</v>
      </c>
      <c r="CB18" s="67">
        <f t="shared" si="175"/>
        <v>199584.00000000003</v>
      </c>
      <c r="CC18" s="67">
        <f t="shared" si="175"/>
        <v>199584</v>
      </c>
      <c r="CD18" s="67">
        <f>SUM(CD12:CD17)</f>
        <v>199584</v>
      </c>
      <c r="CE18" s="67">
        <f t="shared" ref="CE18:CJ18" si="176">SUM(CE12:CE17)</f>
        <v>206236.80000000002</v>
      </c>
      <c r="CF18" s="67">
        <f t="shared" si="176"/>
        <v>203187.59999999998</v>
      </c>
      <c r="CG18" s="67">
        <f t="shared" si="176"/>
        <v>199584</v>
      </c>
      <c r="CH18" s="67">
        <f t="shared" si="176"/>
        <v>204850.8</v>
      </c>
      <c r="CI18" s="67">
        <f t="shared" si="176"/>
        <v>199861.19999999998</v>
      </c>
      <c r="CJ18" s="67">
        <f t="shared" si="176"/>
        <v>206236.80000000002</v>
      </c>
      <c r="CK18" s="70">
        <f t="shared" ca="1" si="12"/>
        <v>-5.3600000000000002E-2</v>
      </c>
      <c r="CL18" s="70">
        <f t="shared" ca="1" si="12"/>
        <v>-5.3600000000000002E-2</v>
      </c>
      <c r="CM18" s="70">
        <f t="shared" ca="1" si="12"/>
        <v>-5.3600000000000002E-2</v>
      </c>
      <c r="CN18" s="70">
        <f t="shared" ca="1" si="12"/>
        <v>-5.3600000000000002E-2</v>
      </c>
      <c r="CO18" s="70">
        <f t="shared" ca="1" si="12"/>
        <v>-5.3600000000000002E-2</v>
      </c>
      <c r="CP18" s="70">
        <f t="shared" ca="1" si="12"/>
        <v>-5.3600000000000002E-2</v>
      </c>
      <c r="CQ18" s="70">
        <f t="shared" ca="1" si="12"/>
        <v>-5.3600000000000002E-2</v>
      </c>
      <c r="CR18" s="70">
        <f t="shared" ca="1" si="12"/>
        <v>-5.3600000000000002E-2</v>
      </c>
      <c r="CS18" s="70">
        <f t="shared" ca="1" si="12"/>
        <v>-5.3600000000000002E-2</v>
      </c>
      <c r="CT18" s="70">
        <f t="shared" ca="1" si="12"/>
        <v>-5.3600000000000002E-2</v>
      </c>
      <c r="CU18" s="70">
        <f t="shared" ca="1" si="12"/>
        <v>-5.3600000000000002E-2</v>
      </c>
      <c r="CV18" s="70">
        <f t="shared" ca="1" si="12"/>
        <v>-5.3600000000000002E-2</v>
      </c>
      <c r="CW18" s="67">
        <f t="shared" ref="CW18:DA18" ca="1" si="177">SUM(CW12:CW17)</f>
        <v>-20611.7</v>
      </c>
      <c r="CX18" s="67">
        <f t="shared" ca="1" si="177"/>
        <v>-25151.520000000004</v>
      </c>
      <c r="CY18" s="67">
        <f t="shared" ca="1" si="177"/>
        <v>-16.29</v>
      </c>
      <c r="CZ18" s="67">
        <f t="shared" ca="1" si="177"/>
        <v>0</v>
      </c>
      <c r="DA18" s="67">
        <f t="shared" ca="1" si="177"/>
        <v>-19152.59</v>
      </c>
      <c r="DB18" s="67">
        <f ca="1">SUM(DB12:DB17)</f>
        <v>-4595.5</v>
      </c>
      <c r="DC18" s="67">
        <f t="shared" ref="DC18:DH18" ca="1" si="178">SUM(DC12:DC17)</f>
        <v>-26.939999999999998</v>
      </c>
      <c r="DD18" s="67">
        <f t="shared" ca="1" si="178"/>
        <v>0</v>
      </c>
      <c r="DE18" s="67">
        <f t="shared" ca="1" si="178"/>
        <v>-551.89</v>
      </c>
      <c r="DF18" s="67">
        <f t="shared" ca="1" si="178"/>
        <v>-4.01</v>
      </c>
      <c r="DG18" s="67">
        <f t="shared" ca="1" si="178"/>
        <v>0</v>
      </c>
      <c r="DH18" s="67">
        <f t="shared" ca="1" si="178"/>
        <v>-349.33</v>
      </c>
      <c r="DI18" s="69">
        <f t="shared" ref="DI18:DM18" ca="1" si="179">SUM(DI12:DI17)</f>
        <v>203464.8</v>
      </c>
      <c r="DJ18" s="69">
        <f t="shared" ca="1" si="179"/>
        <v>186278.40000000002</v>
      </c>
      <c r="DK18" s="69">
        <f t="shared" ca="1" si="179"/>
        <v>201524.4</v>
      </c>
      <c r="DL18" s="69">
        <f t="shared" ca="1" si="179"/>
        <v>199584.00000000003</v>
      </c>
      <c r="DM18" s="69">
        <f t="shared" ca="1" si="179"/>
        <v>199584</v>
      </c>
      <c r="DN18" s="69">
        <f ca="1">SUM(DN12:DN17)</f>
        <v>199584</v>
      </c>
      <c r="DO18" s="69">
        <f t="shared" ref="DO18:DY18" ca="1" si="180">SUM(DO12:DO17)</f>
        <v>206236.80000000002</v>
      </c>
      <c r="DP18" s="69">
        <f t="shared" ca="1" si="180"/>
        <v>203187.59999999998</v>
      </c>
      <c r="DQ18" s="69">
        <f t="shared" ca="1" si="180"/>
        <v>199584</v>
      </c>
      <c r="DR18" s="69">
        <f t="shared" ca="1" si="180"/>
        <v>204850.8</v>
      </c>
      <c r="DS18" s="69">
        <f t="shared" ca="1" si="180"/>
        <v>199861.19999999998</v>
      </c>
      <c r="DT18" s="69">
        <f t="shared" ca="1" si="180"/>
        <v>206236.80000000002</v>
      </c>
      <c r="DU18" s="67">
        <f t="shared" ca="1" si="180"/>
        <v>0</v>
      </c>
      <c r="DV18" s="67">
        <f t="shared" ca="1" si="180"/>
        <v>0</v>
      </c>
      <c r="DW18" s="67">
        <f t="shared" ca="1" si="180"/>
        <v>0</v>
      </c>
      <c r="DX18" s="67">
        <f t="shared" ca="1" si="180"/>
        <v>0</v>
      </c>
      <c r="DY18" s="67">
        <f t="shared" ca="1" si="180"/>
        <v>0</v>
      </c>
      <c r="DZ18" s="67">
        <f ca="1">SUM(DZ12:DZ17)</f>
        <v>0</v>
      </c>
      <c r="EA18" s="67">
        <f t="shared" ref="EA18:EF18" ca="1" si="181">SUM(EA12:EA17)</f>
        <v>0</v>
      </c>
      <c r="EB18" s="67">
        <f t="shared" ca="1" si="181"/>
        <v>0</v>
      </c>
      <c r="EC18" s="67">
        <f t="shared" ca="1" si="181"/>
        <v>0</v>
      </c>
      <c r="ED18" s="67">
        <f t="shared" ca="1" si="181"/>
        <v>0</v>
      </c>
      <c r="EE18" s="67">
        <f t="shared" ca="1" si="181"/>
        <v>0</v>
      </c>
      <c r="EF18" s="67">
        <f t="shared" ca="1" si="181"/>
        <v>0</v>
      </c>
      <c r="EG18" s="69">
        <f t="shared" ref="EG18" ca="1" si="182">SUM(EG12:EG17)</f>
        <v>-14612.78</v>
      </c>
      <c r="EH18" s="69">
        <f t="shared" ref="EH18" ca="1" si="183">SUM(EH12:EH17)</f>
        <v>-17831.32</v>
      </c>
      <c r="EI18" s="69">
        <f t="shared" ref="EI18" ca="1" si="184">SUM(EI12:EI17)</f>
        <v>-11.540000000000001</v>
      </c>
      <c r="EJ18" s="69">
        <f t="shared" ref="EJ18" ca="1" si="185">SUM(EJ12:EJ17)</f>
        <v>0</v>
      </c>
      <c r="EK18" s="69">
        <f t="shared" ref="EK18" ca="1" si="186">SUM(EK12:EK17)</f>
        <v>-13578.34</v>
      </c>
      <c r="EL18" s="69">
        <f ca="1">SUM(EL12:EL17)</f>
        <v>-3258</v>
      </c>
      <c r="EM18" s="69">
        <f t="shared" ref="EM18" ca="1" si="187">SUM(EM12:EM17)</f>
        <v>-19.100000000000001</v>
      </c>
      <c r="EN18" s="69">
        <f t="shared" ref="EN18" ca="1" si="188">SUM(EN12:EN17)</f>
        <v>0</v>
      </c>
      <c r="EO18" s="69">
        <f t="shared" ref="EO18" ca="1" si="189">SUM(EO12:EO17)</f>
        <v>-391.26</v>
      </c>
      <c r="EP18" s="69">
        <f t="shared" ref="EP18" ca="1" si="190">SUM(EP12:EP17)</f>
        <v>-2.84</v>
      </c>
      <c r="EQ18" s="69">
        <f t="shared" ref="EQ18" ca="1" si="191">SUM(EQ12:EQ17)</f>
        <v>0</v>
      </c>
      <c r="ER18" s="69">
        <f t="shared" ref="ER18" ca="1" si="192">SUM(ER12:ER17)</f>
        <v>-247.66</v>
      </c>
    </row>
    <row r="20" spans="1:148" x14ac:dyDescent="0.25">
      <c r="A20" t="s">
        <v>517</v>
      </c>
    </row>
    <row r="21" spans="1:148" x14ac:dyDescent="0.25">
      <c r="A21" t="s">
        <v>526</v>
      </c>
    </row>
    <row r="22" spans="1:148" x14ac:dyDescent="0.25">
      <c r="A22" t="s">
        <v>518</v>
      </c>
    </row>
    <row r="23" spans="1:148" x14ac:dyDescent="0.25">
      <c r="A23" t="s">
        <v>519</v>
      </c>
    </row>
    <row r="24" spans="1:148" x14ac:dyDescent="0.25">
      <c r="A24" t="s">
        <v>520</v>
      </c>
    </row>
    <row r="25" spans="1:148" x14ac:dyDescent="0.25">
      <c r="A25" t="s">
        <v>521</v>
      </c>
    </row>
    <row r="26" spans="1:148" x14ac:dyDescent="0.25">
      <c r="A26" t="s">
        <v>522</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 Sep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FAE15-8A36-418C-9A1C-86172142F123}">
  <dimension ref="A1:G22"/>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73" t="s">
        <v>164</v>
      </c>
      <c r="B1" s="74" t="s">
        <v>165</v>
      </c>
      <c r="C1" s="74" t="s">
        <v>166</v>
      </c>
      <c r="D1" s="75" t="s">
        <v>529</v>
      </c>
      <c r="E1" s="76" t="s">
        <v>530</v>
      </c>
      <c r="F1" s="74" t="s">
        <v>531</v>
      </c>
      <c r="G1" s="74" t="s">
        <v>532</v>
      </c>
    </row>
    <row r="2" spans="1:7" x14ac:dyDescent="0.25">
      <c r="A2" s="13" t="s">
        <v>167</v>
      </c>
      <c r="B2" s="14" t="s">
        <v>168</v>
      </c>
      <c r="C2" s="14" t="s">
        <v>169</v>
      </c>
      <c r="D2" s="46" t="s">
        <v>533</v>
      </c>
      <c r="E2" s="49" t="s">
        <v>534</v>
      </c>
      <c r="F2" s="14" t="s">
        <v>170</v>
      </c>
      <c r="G2" s="14" t="s">
        <v>171</v>
      </c>
    </row>
    <row r="3" spans="1:7" x14ac:dyDescent="0.25">
      <c r="A3" s="15">
        <v>44228</v>
      </c>
      <c r="B3" s="16">
        <v>5.0000000000000001E-3</v>
      </c>
      <c r="C3" s="16">
        <f t="shared" ref="C3:C13" si="0">B3+1.5%</f>
        <v>0.02</v>
      </c>
      <c r="D3" s="47">
        <f>C3/365</f>
        <v>5.4794520547945207E-5</v>
      </c>
      <c r="E3" s="50">
        <f t="shared" ref="E3:E13" si="1">DAY(DATE(YEAR(A3),MONTH(A3)+1,0))</f>
        <v>28</v>
      </c>
      <c r="F3" s="16">
        <f t="shared" ref="F3:F13" si="2">D3*E3</f>
        <v>1.5342465753424659E-3</v>
      </c>
      <c r="G3" s="16">
        <f>SUM(F3:F$13)-F$13</f>
        <v>1.66027397260274E-2</v>
      </c>
    </row>
    <row r="4" spans="1:7" x14ac:dyDescent="0.25">
      <c r="A4" s="15">
        <v>44256</v>
      </c>
      <c r="B4" s="16">
        <v>5.0000000000000001E-3</v>
      </c>
      <c r="C4" s="16">
        <f t="shared" si="0"/>
        <v>0.02</v>
      </c>
      <c r="D4" s="47">
        <f>C4/365</f>
        <v>5.4794520547945207E-5</v>
      </c>
      <c r="E4" s="50">
        <f t="shared" si="1"/>
        <v>31</v>
      </c>
      <c r="F4" s="16">
        <f t="shared" si="2"/>
        <v>1.6986301369863014E-3</v>
      </c>
      <c r="G4" s="16">
        <f>SUM(F4:F$13)-F$13</f>
        <v>1.5068493150684934E-2</v>
      </c>
    </row>
    <row r="5" spans="1:7" x14ac:dyDescent="0.25">
      <c r="A5" s="15">
        <v>44287</v>
      </c>
      <c r="B5" s="16">
        <v>5.0000000000000001E-3</v>
      </c>
      <c r="C5" s="16">
        <f t="shared" si="0"/>
        <v>0.02</v>
      </c>
      <c r="D5" s="47">
        <f>C5/365</f>
        <v>5.4794520547945207E-5</v>
      </c>
      <c r="E5" s="50">
        <f t="shared" si="1"/>
        <v>30</v>
      </c>
      <c r="F5" s="16">
        <f t="shared" si="2"/>
        <v>1.6438356164383563E-3</v>
      </c>
      <c r="G5" s="16">
        <f>SUM(F5:F$13)-F$13</f>
        <v>1.3369863013698632E-2</v>
      </c>
    </row>
    <row r="6" spans="1:7" x14ac:dyDescent="0.25">
      <c r="A6" s="15">
        <v>44317</v>
      </c>
      <c r="B6" s="16">
        <v>5.0000000000000001E-3</v>
      </c>
      <c r="C6" s="16">
        <f t="shared" si="0"/>
        <v>0.02</v>
      </c>
      <c r="D6" s="47">
        <f>C6/365</f>
        <v>5.4794520547945207E-5</v>
      </c>
      <c r="E6" s="50">
        <f t="shared" si="1"/>
        <v>31</v>
      </c>
      <c r="F6" s="16">
        <f t="shared" si="2"/>
        <v>1.6986301369863014E-3</v>
      </c>
      <c r="G6" s="16">
        <f>SUM(F6:F$13)-F$13</f>
        <v>1.1726027397260275E-2</v>
      </c>
    </row>
    <row r="7" spans="1:7" x14ac:dyDescent="0.25">
      <c r="A7" s="15">
        <v>44348</v>
      </c>
      <c r="B7" s="16">
        <v>5.0000000000000001E-3</v>
      </c>
      <c r="C7" s="16">
        <f t="shared" si="0"/>
        <v>0.02</v>
      </c>
      <c r="D7" s="47">
        <f t="shared" ref="D7:D13" si="3">C7/365</f>
        <v>5.4794520547945207E-5</v>
      </c>
      <c r="E7" s="50">
        <f t="shared" si="1"/>
        <v>30</v>
      </c>
      <c r="F7" s="16">
        <f t="shared" si="2"/>
        <v>1.6438356164383563E-3</v>
      </c>
      <c r="G7" s="16">
        <f>SUM(F7:F$13)-F$13</f>
        <v>1.0027397260273975E-2</v>
      </c>
    </row>
    <row r="8" spans="1:7" x14ac:dyDescent="0.25">
      <c r="A8" s="15">
        <v>44378</v>
      </c>
      <c r="B8" s="16">
        <v>5.0000000000000001E-3</v>
      </c>
      <c r="C8" s="16">
        <f t="shared" si="0"/>
        <v>0.02</v>
      </c>
      <c r="D8" s="47">
        <f t="shared" si="3"/>
        <v>5.4794520547945207E-5</v>
      </c>
      <c r="E8" s="50">
        <f t="shared" si="1"/>
        <v>31</v>
      </c>
      <c r="F8" s="16">
        <f t="shared" si="2"/>
        <v>1.6986301369863014E-3</v>
      </c>
      <c r="G8" s="16">
        <f>SUM(F8:F$13)-F$13</f>
        <v>8.3835616438356162E-3</v>
      </c>
    </row>
    <row r="9" spans="1:7" x14ac:dyDescent="0.25">
      <c r="A9" s="15">
        <v>44409</v>
      </c>
      <c r="B9" s="16">
        <v>5.0000000000000001E-3</v>
      </c>
      <c r="C9" s="16">
        <f t="shared" si="0"/>
        <v>0.02</v>
      </c>
      <c r="D9" s="47">
        <f t="shared" si="3"/>
        <v>5.4794520547945207E-5</v>
      </c>
      <c r="E9" s="50">
        <f t="shared" si="1"/>
        <v>31</v>
      </c>
      <c r="F9" s="16">
        <f t="shared" si="2"/>
        <v>1.6986301369863014E-3</v>
      </c>
      <c r="G9" s="16">
        <f>SUM(F9:F$13)-F$13</f>
        <v>6.6849315068493167E-3</v>
      </c>
    </row>
    <row r="10" spans="1:7" x14ac:dyDescent="0.25">
      <c r="A10" s="15">
        <v>44440</v>
      </c>
      <c r="B10" s="18">
        <f>B6</f>
        <v>5.0000000000000001E-3</v>
      </c>
      <c r="C10" s="16">
        <f t="shared" si="0"/>
        <v>0.02</v>
      </c>
      <c r="D10" s="47">
        <f t="shared" si="3"/>
        <v>5.4794520547945207E-5</v>
      </c>
      <c r="E10" s="50">
        <f t="shared" si="1"/>
        <v>30</v>
      </c>
      <c r="F10" s="16">
        <f t="shared" si="2"/>
        <v>1.6438356164383563E-3</v>
      </c>
      <c r="G10" s="16">
        <f>SUM(F10:F$13)-F$13</f>
        <v>4.9863013698630138E-3</v>
      </c>
    </row>
    <row r="11" spans="1:7" x14ac:dyDescent="0.25">
      <c r="A11" s="15">
        <v>44470</v>
      </c>
      <c r="B11" s="18">
        <f t="shared" ref="B9:B13" si="4">B10</f>
        <v>5.0000000000000001E-3</v>
      </c>
      <c r="C11" s="16">
        <f t="shared" si="0"/>
        <v>0.02</v>
      </c>
      <c r="D11" s="47">
        <f t="shared" si="3"/>
        <v>5.4794520547945207E-5</v>
      </c>
      <c r="E11" s="50">
        <f t="shared" si="1"/>
        <v>31</v>
      </c>
      <c r="F11" s="16">
        <f t="shared" si="2"/>
        <v>1.6986301369863014E-3</v>
      </c>
      <c r="G11" s="16">
        <f>SUM(F11:F$13)-F$13</f>
        <v>3.3424657534246579E-3</v>
      </c>
    </row>
    <row r="12" spans="1:7" x14ac:dyDescent="0.25">
      <c r="A12" s="15">
        <v>44501</v>
      </c>
      <c r="B12" s="18">
        <f t="shared" si="4"/>
        <v>5.0000000000000001E-3</v>
      </c>
      <c r="C12" s="16">
        <f t="shared" si="0"/>
        <v>0.02</v>
      </c>
      <c r="D12" s="47">
        <f t="shared" si="3"/>
        <v>5.4794520547945207E-5</v>
      </c>
      <c r="E12" s="50">
        <f t="shared" si="1"/>
        <v>30</v>
      </c>
      <c r="F12" s="16">
        <f t="shared" si="2"/>
        <v>1.6438356164383563E-3</v>
      </c>
      <c r="G12" s="16">
        <f>SUM(F12:F$13)-F$13</f>
        <v>1.6438356164383565E-3</v>
      </c>
    </row>
    <row r="13" spans="1:7" x14ac:dyDescent="0.25">
      <c r="A13" s="15">
        <v>44531</v>
      </c>
      <c r="B13" s="18">
        <f t="shared" si="4"/>
        <v>5.0000000000000001E-3</v>
      </c>
      <c r="C13" s="16">
        <f t="shared" si="0"/>
        <v>0.02</v>
      </c>
      <c r="D13" s="47">
        <f t="shared" si="3"/>
        <v>5.4794520547945207E-5</v>
      </c>
      <c r="E13" s="50">
        <f t="shared" si="1"/>
        <v>31</v>
      </c>
      <c r="F13" s="16">
        <f t="shared" si="2"/>
        <v>1.6986301369863014E-3</v>
      </c>
      <c r="G13" s="16">
        <f>SUM(F13:F$13)-F$13</f>
        <v>0</v>
      </c>
    </row>
    <row r="15" spans="1:7" x14ac:dyDescent="0.25">
      <c r="A15" s="19" t="s">
        <v>584</v>
      </c>
    </row>
    <row r="16" spans="1:7" x14ac:dyDescent="0.25">
      <c r="A16" s="19"/>
    </row>
    <row r="17" spans="1:5" x14ac:dyDescent="0.25">
      <c r="A17" s="19" t="s">
        <v>436</v>
      </c>
    </row>
    <row r="18" spans="1:5" x14ac:dyDescent="0.25">
      <c r="A18" s="27" t="s">
        <v>435</v>
      </c>
    </row>
    <row r="19" spans="1:5" s="16" customFormat="1" x14ac:dyDescent="0.25">
      <c r="A19" s="26"/>
      <c r="D19" s="47"/>
      <c r="E19" s="50"/>
    </row>
    <row r="20" spans="1:5" s="16" customFormat="1" x14ac:dyDescent="0.25">
      <c r="A20" s="19" t="s">
        <v>172</v>
      </c>
      <c r="D20" s="47"/>
      <c r="E20" s="50"/>
    </row>
    <row r="21" spans="1:5" s="16" customFormat="1" x14ac:dyDescent="0.25">
      <c r="A21" s="19" t="s">
        <v>173</v>
      </c>
      <c r="D21" s="47"/>
      <c r="E21" s="50"/>
    </row>
    <row r="22" spans="1:5" s="16" customFormat="1" x14ac:dyDescent="0.25">
      <c r="A22" s="19" t="s">
        <v>174</v>
      </c>
      <c r="D22" s="47"/>
      <c r="E22" s="50"/>
    </row>
  </sheetData>
  <hyperlinks>
    <hyperlink ref="A18" r:id="rId1" xr:uid="{C15B03A9-B037-4A0D-B773-52CDAE5A6BF3}"/>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1 Sep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3"/>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529</v>
      </c>
      <c r="E1" s="48" t="s">
        <v>530</v>
      </c>
      <c r="F1" s="12" t="s">
        <v>531</v>
      </c>
      <c r="G1" s="12" t="s">
        <v>532</v>
      </c>
    </row>
    <row r="2" spans="1:7" x14ac:dyDescent="0.25">
      <c r="A2" s="13" t="s">
        <v>167</v>
      </c>
      <c r="B2" s="14" t="s">
        <v>168</v>
      </c>
      <c r="C2" s="14" t="s">
        <v>169</v>
      </c>
      <c r="D2" s="46" t="s">
        <v>533</v>
      </c>
      <c r="E2" s="49" t="s">
        <v>534</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SUM(F3:F$184)-F$184</f>
        <v>0.483541301744143</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SUM(F4:F$184)-F$184</f>
        <v>0.4790823976345539</v>
      </c>
    </row>
    <row r="5" spans="1:7" x14ac:dyDescent="0.25">
      <c r="A5" s="15">
        <v>38777</v>
      </c>
      <c r="B5" s="16">
        <v>0.04</v>
      </c>
      <c r="C5" s="16">
        <f t="shared" si="0"/>
        <v>5.5E-2</v>
      </c>
      <c r="D5" s="47">
        <f t="shared" si="1"/>
        <v>1.5068493150684933E-4</v>
      </c>
      <c r="E5" s="50">
        <f t="shared" si="2"/>
        <v>31</v>
      </c>
      <c r="F5" s="16">
        <f t="shared" si="3"/>
        <v>4.6712328767123295E-3</v>
      </c>
      <c r="G5" s="16">
        <f>SUM(F5:F$184)-F$184</f>
        <v>0.47505500037427989</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SUM(F6:F$184)-F$184</f>
        <v>0.4703837674975675</v>
      </c>
    </row>
    <row r="7" spans="1:7" x14ac:dyDescent="0.25">
      <c r="A7" s="15">
        <v>38838</v>
      </c>
      <c r="B7" s="16">
        <v>4.4999999999999998E-2</v>
      </c>
      <c r="C7" s="16">
        <f t="shared" si="0"/>
        <v>0.06</v>
      </c>
      <c r="D7" s="47">
        <f t="shared" si="1"/>
        <v>1.6438356164383562E-4</v>
      </c>
      <c r="E7" s="50">
        <f t="shared" si="2"/>
        <v>31</v>
      </c>
      <c r="F7" s="16">
        <f t="shared" si="3"/>
        <v>5.0958904109589045E-3</v>
      </c>
      <c r="G7" s="16">
        <f>SUM(F7:F$184)-F$184</f>
        <v>0.46565774010030714</v>
      </c>
    </row>
    <row r="8" spans="1:7" x14ac:dyDescent="0.25">
      <c r="A8" s="15">
        <v>38869</v>
      </c>
      <c r="B8" s="16">
        <v>4.4999999999999998E-2</v>
      </c>
      <c r="C8" s="16">
        <f t="shared" si="0"/>
        <v>0.06</v>
      </c>
      <c r="D8" s="47">
        <f t="shared" si="1"/>
        <v>1.6438356164383562E-4</v>
      </c>
      <c r="E8" s="50">
        <f t="shared" si="2"/>
        <v>30</v>
      </c>
      <c r="F8" s="16">
        <f t="shared" si="3"/>
        <v>4.9315068493150684E-3</v>
      </c>
      <c r="G8" s="16">
        <f>SUM(F8:F$184)-F$184</f>
        <v>0.46056184968934827</v>
      </c>
    </row>
    <row r="9" spans="1:7" x14ac:dyDescent="0.25">
      <c r="A9" s="15">
        <v>38899</v>
      </c>
      <c r="B9" s="16">
        <v>4.4999999999999998E-2</v>
      </c>
      <c r="C9" s="16">
        <f t="shared" si="0"/>
        <v>0.06</v>
      </c>
      <c r="D9" s="47">
        <f t="shared" si="1"/>
        <v>1.6438356164383562E-4</v>
      </c>
      <c r="E9" s="50">
        <f t="shared" si="2"/>
        <v>31</v>
      </c>
      <c r="F9" s="16">
        <f t="shared" si="3"/>
        <v>5.0958904109589045E-3</v>
      </c>
      <c r="G9" s="16">
        <f>SUM(F9:F$184)-F$184</f>
        <v>0.45563034284003318</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SUM(F10:F$184)-F$184</f>
        <v>0.45053445242907419</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SUM(F11:F$184)-F$184</f>
        <v>0.44543856201811527</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SUM(F12:F$184)-F$184</f>
        <v>0.44050705516880023</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SUM(F13:F$184)-F$184</f>
        <v>0.43541116475784136</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SUM(F14:F$184)-F$184</f>
        <v>0.43047965790852627</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SUM(F15:F$184)-F$184</f>
        <v>0.42538376749756734</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SUM(F16:F$184)-F$184</f>
        <v>0.42028787708660847</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SUM(F17:F$184)-F$184</f>
        <v>0.4156851373605811</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SUM(F18:F$184)-F$184</f>
        <v>0.41058924694962218</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SUM(F19:F$184)-F$184</f>
        <v>0.40565774010030708</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SUM(F20:F$184)-F$184</f>
        <v>0.40056184968934821</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SUM(F21:F$184)-F$184</f>
        <v>0.39563034284003312</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SUM(F22:F$184)-F$184</f>
        <v>0.3903221236619509</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SUM(F23:F$184)-F$184</f>
        <v>0.38501390448386869</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SUM(F24:F$184)-F$184</f>
        <v>0.37987691818249886</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SUM(F25:F$184)-F$184</f>
        <v>0.37456869900441675</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SUM(F26:F$184)-F$184</f>
        <v>0.36943171270304692</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SUM(F27:F$184)-F$184</f>
        <v>0.36433582229208805</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SUM(F28:F$184)-F$184</f>
        <v>0.35946560371285302</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SUM(F29:F$184)-F$184</f>
        <v>0.35490959278389123</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SUM(F30:F$184)-F$184</f>
        <v>0.35046287147241578</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SUM(F31:F$184)-F$184</f>
        <v>0.34656942884946496</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SUM(F32:F$184)-F$184</f>
        <v>0.34254620480574904</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SUM(F33:F$184)-F$184</f>
        <v>0.33865276218279822</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SUM(F34:F$184)-F$184</f>
        <v>0.33462953813908236</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SUM(F35:F$184)-F$184</f>
        <v>0.3306063140953665</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SUM(F36:F$184)-F$184</f>
        <v>0.32671287147241568</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SUM(F37:F$184)-F$184</f>
        <v>0.32332489333033915</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SUM(F38:F$184)-F$184</f>
        <v>0.32004620480574897</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SUM(F39:F$184)-F$184</f>
        <v>0.31729347256531182</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SUM(F40:F$184)-F$184</f>
        <v>0.31495785612695559</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SUM(F41:F$184)-F$184</f>
        <v>0.31284826708585972</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SUM(F42:F$184)-F$184</f>
        <v>0.31093730818175014</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SUM(F43:F$184)-F$184</f>
        <v>0.3092934725653117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SUM(F44:F$184)-F$184</f>
        <v>0.30759484242832541</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SUM(F45:F$184)-F$184</f>
        <v>0.30595100681188703</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SUM(F46:F$184)-F$184</f>
        <v>0.30425237667490074</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SUM(F47:F$184)-F$184</f>
        <v>0.30255374653791445</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SUM(F48:F$184)-F$184</f>
        <v>0.30090991092147606</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SUM(F49:F$184)-F$184</f>
        <v>0.29921128078448977</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SUM(F50:F$184)-F$184</f>
        <v>0.29756744516805139</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SUM(F51:F$184)-F$184</f>
        <v>0.2958688150310651</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SUM(F52:F$184)-F$184</f>
        <v>0.29417018489407881</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SUM(F53:F$184)-F$184</f>
        <v>0.29263593831873635</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SUM(F54:F$184)-F$184</f>
        <v>0.29093730818175007</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SUM(F55:F$184)-F$184</f>
        <v>0.28929347256531168</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SUM(F56:F$184)-F$184</f>
        <v>0.28759484242832539</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SUM(F57:F$184)-F$184</f>
        <v>0.28574552735983222</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SUM(F58:F$184)-F$184</f>
        <v>0.28362223968859934</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SUM(F59:F$184)-F$184</f>
        <v>0.28149895201736647</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SUM(F60:F$184)-F$184</f>
        <v>0.27923867804476371</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SUM(F61:F$184)-F$184</f>
        <v>0.27690306160640754</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SUM(F62:F$184)-F$184</f>
        <v>0.27464278763380484</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SUM(F63:F$184)-F$184</f>
        <v>0.27230717119544862</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SUM(F64:F$184)-F$184</f>
        <v>0.2699715547570925</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SUM(F65:F$184)-F$184</f>
        <v>0.26786196571599658</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SUM(F66:F$184)-F$184</f>
        <v>0.26552634927764046</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SUM(F67:F$184)-F$184</f>
        <v>0.26326607530503771</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SUM(F68:F$184)-F$184</f>
        <v>0.26093045886668154</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SUM(F69:F$184)-F$184</f>
        <v>0.25867018489407884</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SUM(F70:F$184)-F$184</f>
        <v>0.25633456845572267</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SUM(F71:F$184)-F$184</f>
        <v>0.2539989520173665</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SUM(F72:F$184)-F$184</f>
        <v>0.2517386780447638</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SUM(F73:F$184)-F$184</f>
        <v>0.24940306160640763</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SUM(F74:F$184)-F$184</f>
        <v>0.24714278763380484</v>
      </c>
    </row>
    <row r="75" spans="1:7" x14ac:dyDescent="0.25">
      <c r="A75" s="15">
        <v>40909</v>
      </c>
      <c r="B75" s="16">
        <v>1.2500000000000001E-2</v>
      </c>
      <c r="C75" s="16">
        <f t="shared" si="5"/>
        <v>2.75E-2</v>
      </c>
      <c r="D75" s="47">
        <f>C75/366</f>
        <v>7.5136612021857923E-5</v>
      </c>
      <c r="E75" s="50">
        <f t="shared" si="7"/>
        <v>31</v>
      </c>
      <c r="F75" s="16">
        <f t="shared" si="8"/>
        <v>2.3292349726775955E-3</v>
      </c>
      <c r="G75" s="16">
        <f>SUM(F75:F$184)-F$184</f>
        <v>0.24480717119544868</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SUM(F76:F$184)-F$184</f>
        <v>0.24247793622277111</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SUM(F77:F$184)-F$184</f>
        <v>0.24029897447413723</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SUM(F78:F$184)-F$184</f>
        <v>0.23796973950145964</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SUM(F79:F$184)-F$184</f>
        <v>0.23571564114080387</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SUM(F80:F$184)-F$184</f>
        <v>0.23338640616812628</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SUM(F81:F$184)-F$184</f>
        <v>0.23113230780747054</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SUM(F82:F$184)-F$184</f>
        <v>0.22880307283479295</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SUM(F83:F$184)-F$184</f>
        <v>0.22647383786211536</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SUM(F84:F$184)-F$184</f>
        <v>0.22421973950145963</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SUM(F85:F$184)-F$184</f>
        <v>0.22189050452878201</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SUM(F86:F$184)-F$184</f>
        <v>0.2196364061681263</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SUM(F87:F$184)-F$184</f>
        <v>0.21730717119544871</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SUM(F88:F$184)-F$184</f>
        <v>0.21497155475709254</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SUM(F89:F$184)-F$184</f>
        <v>0.21286196571599664</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SUM(F90:F$184)-F$184</f>
        <v>0.21052634927764047</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SUM(F91:F$184)-F$184</f>
        <v>0.20826607530503771</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SUM(F92:F$184)-F$184</f>
        <v>0.20593045886668154</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SUM(F93:F$184)-F$184</f>
        <v>0.20367018489407882</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SUM(F94:F$184)-F$184</f>
        <v>0.20133456845572265</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SUM(F95:F$184)-F$184</f>
        <v>0.1989989520173665</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SUM(F96:F$184)-F$184</f>
        <v>0.19673867804476378</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SUM(F97:F$184)-F$184</f>
        <v>0.19440306160640761</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SUM(F98:F$184)-F$184</f>
        <v>0.19214278763380485</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SUM(F99:F$184)-F$184</f>
        <v>0.18980717119544868</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SUM(F100:F$184)-F$184</f>
        <v>0.18747155475709251</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SUM(F101:F$184)-F$184</f>
        <v>0.18536196571599661</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SUM(F102:F$184)-F$184</f>
        <v>0.18302634927764044</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SUM(F103:F$184)-F$184</f>
        <v>0.18076607530503772</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SUM(F104:F$184)-F$184</f>
        <v>0.17843045886668155</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SUM(F105:F$184)-F$184</f>
        <v>0.17617018489407882</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SUM(F106:F$184)-F$184</f>
        <v>0.17383456845572262</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SUM(F107:F$184)-F$184</f>
        <v>0.17149895201736648</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SUM(F108:F$184)-F$184</f>
        <v>0.16923867804476375</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SUM(F109:F$184)-F$184</f>
        <v>0.16690306160640761</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SUM(F110:F$184)-F$184</f>
        <v>0.16464278763380485</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SUM(F111:F$184)-F$184</f>
        <v>0.16230717119544869</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SUM(F112:F$184)-F$184</f>
        <v>0.16018388352421581</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SUM(F113:F$184)-F$184</f>
        <v>0.15826607530503772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SUM(F114:F$184)-F$184</f>
        <v>0.15614278763380485</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SUM(F115:F$184)-F$184</f>
        <v>0.15408799311325691</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SUM(F116:F$184)-F$184</f>
        <v>0.15196470544202403</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SUM(F117:F$184)-F$184</f>
        <v>0.1499099109214761</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SUM(F118:F$184)-F$184</f>
        <v>0.14799895201736649</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SUM(F119:F$184)-F$184</f>
        <v>0.1460879931132569</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SUM(F120:F$184)-F$184</f>
        <v>0.14423867804476376</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SUM(F121:F$184)-F$184</f>
        <v>0.14232771914065415</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SUM(F122:F$184)-F$184</f>
        <v>0.140478404072161</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SUM(F123:F$184)-F$184</f>
        <v>0.13856744516805139</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SUM(F124:F$184)-F$184</f>
        <v>0.13666170746313336</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SUM(F125:F$184)-F$184</f>
        <v>0.13487892057788747</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SUM(F126:F$184)-F$184</f>
        <v>0.13297318287296944</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SUM(F127:F$184)-F$184</f>
        <v>0.13112892057788747</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SUM(F128:F$184)-F$184</f>
        <v>0.12922318287296947</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SUM(F129:F$184)-F$184</f>
        <v>0.12737892057788749</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SUM(F130:F$184)-F$184</f>
        <v>0.12547318287296946</v>
      </c>
    </row>
    <row r="131" spans="1:7" x14ac:dyDescent="0.25">
      <c r="A131" s="15">
        <v>42614</v>
      </c>
      <c r="B131" s="16">
        <v>7.4999999999999997E-3</v>
      </c>
      <c r="C131" s="16">
        <f t="shared" ref="C131:C184" si="11">B131+1.5%</f>
        <v>2.2499999999999999E-2</v>
      </c>
      <c r="D131" s="47">
        <f t="shared" si="10"/>
        <v>6.1475409836065574E-5</v>
      </c>
      <c r="E131" s="50">
        <f t="shared" si="7"/>
        <v>30</v>
      </c>
      <c r="F131" s="16">
        <f t="shared" si="8"/>
        <v>1.8442622950819673E-3</v>
      </c>
      <c r="G131" s="16">
        <f>SUM(F131:F$184)-F$184</f>
        <v>0.12356744516805145</v>
      </c>
    </row>
    <row r="132" spans="1:7" x14ac:dyDescent="0.25">
      <c r="A132" s="15">
        <v>42644</v>
      </c>
      <c r="B132" s="16">
        <v>7.4999999999999997E-3</v>
      </c>
      <c r="C132" s="16">
        <f t="shared" si="11"/>
        <v>2.2499999999999999E-2</v>
      </c>
      <c r="D132" s="47">
        <f t="shared" si="10"/>
        <v>6.1475409836065574E-5</v>
      </c>
      <c r="E132" s="50">
        <f t="shared" ref="E132:E184" si="12">DAY(DATE(YEAR(A132),MONTH(A132)+1,0))</f>
        <v>31</v>
      </c>
      <c r="F132" s="16">
        <f t="shared" ref="F132:F184" si="13">D132*E132</f>
        <v>1.9057377049180328E-3</v>
      </c>
      <c r="G132" s="16">
        <f>SUM(F132:F$184)-F$184</f>
        <v>0.12172318287296949</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SUM(F133:F$184)-F$184</f>
        <v>0.11981744516805146</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SUM(F134:F$184)-F$184</f>
        <v>0.1179731828729695</v>
      </c>
    </row>
    <row r="135" spans="1:7" x14ac:dyDescent="0.25">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SUM(F135:F$184)-F$184</f>
        <v>0.11606744516805147</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SUM(F136:F$184)-F$184</f>
        <v>0.11415648626394188</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SUM(F137:F$184)-F$184</f>
        <v>0.11243045886668161</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SUM(F138:F$184)-F$184</f>
        <v>0.11051949996257202</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SUM(F139:F$184)-F$184</f>
        <v>0.10867018489407887</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SUM(F140:F$184)-F$184</f>
        <v>0.10675922598996927</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SUM(F141:F$184)-F$184</f>
        <v>0.10490991092147613</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SUM(F142:F$184)-F$184</f>
        <v>0.10278662325024324</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SUM(F143:F$184)-F$184</f>
        <v>0.10066333557901037</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SUM(F144:F$184)-F$184</f>
        <v>9.8403061606407632E-2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SUM(F145:F$184)-F$184</f>
        <v>9.6067445168051463E-2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SUM(F146:F$184)-F$184</f>
        <v>9.3807171195448721E-2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SUM(F147:F$184)-F$184</f>
        <v>9.1471554757092566E-2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SUM(F148:F$184)-F$184</f>
        <v>8.8923609551613103E-2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SUM(F149:F$184)-F$184</f>
        <v>8.6622239688599417E-2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SUM(F150:F$184)-F$184</f>
        <v>8.4074294483119955E-2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SUM(F151:F$184)-F$184</f>
        <v>8.1608541058462436E-2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SUM(F152:F$184)-F$184</f>
        <v>7.9060595852982987E-2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SUM(F153:F$184)-F$184</f>
        <v>7.6594842428325455E-2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SUM(F154:F$184)-F$184</f>
        <v>7.3834568455722727E-2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SUM(F155:F$184)-F$184</f>
        <v>7.1074294483119985E-2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SUM(F156:F$184)-F$184</f>
        <v>6.8403061606407661E-2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SUM(F157:F$184)-F$184</f>
        <v>6.543045886668164E-2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SUM(F158:F$184)-F$184</f>
        <v>6.2553746537914512E-2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SUM(F159:F$184)-F$184</f>
        <v>5.9581143798188498E-2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SUM(F160:F$184)-F$184</f>
        <v>5.6608541058462476E-2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SUM(F161:F$184)-F$184</f>
        <v>5.3923609551613155E-2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SUM(F162:F$184)-F$184</f>
        <v>5.0951006811887127E-2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SUM(F163:F$184)-F$184</f>
        <v>4.8074294483120006E-2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SUM(F164:F$184)-F$184</f>
        <v>4.5101691743393978E-2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SUM(F165:F$184)-F$184</f>
        <v>4.222497941462685E-2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SUM(F166:F$184)-F$184</f>
        <v>3.9252376674900821E-2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SUM(F167:F$184)-F$184</f>
        <v>3.6279773935174793E-2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SUM(F168:F$184)-F$184</f>
        <v>3.3403061606407672E-2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SUM(F169:F$184)-F$184</f>
        <v>3.0430458866681644E-2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SUM(F170:F$184)-F$184</f>
        <v>2.7553746537914522E-2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SUM(F171:F$184)-F$184</f>
        <v>2.4581143798188487E-2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SUM(F172:F$184)-F$184</f>
        <v>2.161666292387155E-2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SUM(F173:F$184)-F$184</f>
        <v>1.8843438880155702E-2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SUM(F174:F$184)-F$184</f>
        <v>1.6725952541357891E-2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SUM(F175:F$184)-F$184</f>
        <v>1.5086608279062807E-2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SUM(F176:F$184)-F$184</f>
        <v>1.3392619208024554E-2</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SUM(F177:F$184)-F$184</f>
        <v>1.1753274945729471E-2</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SUM(F178:F$184)-F$184</f>
        <v>1.005928587469122E-2</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SUM(F179:F$184)-F$184</f>
        <v>8.3652968036529683E-3</v>
      </c>
    </row>
    <row r="180" spans="1:7" x14ac:dyDescent="0.25">
      <c r="A180" s="15">
        <v>44105</v>
      </c>
      <c r="B180" s="17">
        <v>5.0000000000000001E-3</v>
      </c>
      <c r="C180" s="16">
        <f t="shared" si="11"/>
        <v>0.02</v>
      </c>
      <c r="D180" s="47">
        <f t="shared" si="15"/>
        <v>5.4644808743169399E-5</v>
      </c>
      <c r="E180" s="50">
        <f t="shared" si="12"/>
        <v>31</v>
      </c>
      <c r="F180" s="16">
        <f t="shared" si="13"/>
        <v>1.6939890710382514E-3</v>
      </c>
      <c r="G180" s="16">
        <f>SUM(F180:F$184)-F$184</f>
        <v>6.7259525413578859E-3</v>
      </c>
    </row>
    <row r="181" spans="1:7" x14ac:dyDescent="0.25">
      <c r="A181" s="15">
        <v>44136</v>
      </c>
      <c r="B181" s="17">
        <v>5.0000000000000001E-3</v>
      </c>
      <c r="C181" s="16">
        <f t="shared" si="11"/>
        <v>0.02</v>
      </c>
      <c r="D181" s="47">
        <f t="shared" si="15"/>
        <v>5.4644808743169399E-5</v>
      </c>
      <c r="E181" s="50">
        <f t="shared" si="12"/>
        <v>30</v>
      </c>
      <c r="F181" s="16">
        <f t="shared" si="13"/>
        <v>1.639344262295082E-3</v>
      </c>
      <c r="G181" s="16">
        <f>SUM(F181:F$184)-F$184</f>
        <v>5.0319634703196343E-3</v>
      </c>
    </row>
    <row r="182" spans="1:7" x14ac:dyDescent="0.25">
      <c r="A182" s="15">
        <v>44166</v>
      </c>
      <c r="B182" s="18">
        <f t="shared" ref="B182:B184" si="16">B181</f>
        <v>5.0000000000000001E-3</v>
      </c>
      <c r="C182" s="16">
        <f t="shared" si="11"/>
        <v>0.02</v>
      </c>
      <c r="D182" s="47">
        <f t="shared" si="15"/>
        <v>5.4644808743169399E-5</v>
      </c>
      <c r="E182" s="50">
        <f t="shared" si="12"/>
        <v>31</v>
      </c>
      <c r="F182" s="16">
        <f t="shared" si="13"/>
        <v>1.6939890710382514E-3</v>
      </c>
      <c r="G182" s="16">
        <f>SUM(F182:F$184)-F$184</f>
        <v>3.3926192080245528E-3</v>
      </c>
    </row>
    <row r="183" spans="1:7" x14ac:dyDescent="0.25">
      <c r="A183" s="15">
        <v>44197</v>
      </c>
      <c r="B183" s="18">
        <f t="shared" si="16"/>
        <v>5.0000000000000001E-3</v>
      </c>
      <c r="C183" s="16">
        <f t="shared" si="11"/>
        <v>0.02</v>
      </c>
      <c r="D183" s="47">
        <f t="shared" ref="D183:D184" si="17">C183/365</f>
        <v>5.4794520547945207E-5</v>
      </c>
      <c r="E183" s="50">
        <f t="shared" si="12"/>
        <v>31</v>
      </c>
      <c r="F183" s="16">
        <f t="shared" si="13"/>
        <v>1.6986301369863014E-3</v>
      </c>
      <c r="G183" s="16">
        <f>SUM(F183:F$184)-F$184</f>
        <v>1.6986301369863012E-3</v>
      </c>
    </row>
    <row r="184" spans="1:7" x14ac:dyDescent="0.25">
      <c r="A184" s="15">
        <v>44228</v>
      </c>
      <c r="B184" s="18">
        <f t="shared" si="16"/>
        <v>5.0000000000000001E-3</v>
      </c>
      <c r="C184" s="16">
        <f t="shared" si="11"/>
        <v>0.02</v>
      </c>
      <c r="D184" s="47">
        <f t="shared" si="17"/>
        <v>5.4794520547945207E-5</v>
      </c>
      <c r="E184" s="50">
        <f t="shared" si="12"/>
        <v>28</v>
      </c>
      <c r="F184" s="16">
        <f t="shared" si="13"/>
        <v>1.5342465753424659E-3</v>
      </c>
      <c r="G184" s="16">
        <f>SUM(F184:F$184)-F$184</f>
        <v>0</v>
      </c>
    </row>
    <row r="186" spans="1:7" x14ac:dyDescent="0.25">
      <c r="A186" s="19" t="s">
        <v>549</v>
      </c>
    </row>
    <row r="187" spans="1:7" x14ac:dyDescent="0.25">
      <c r="A187" s="19"/>
    </row>
    <row r="188" spans="1:7" x14ac:dyDescent="0.25">
      <c r="A188" s="19" t="s">
        <v>436</v>
      </c>
    </row>
    <row r="189" spans="1:7" x14ac:dyDescent="0.25">
      <c r="A189" s="27" t="s">
        <v>435</v>
      </c>
    </row>
    <row r="190" spans="1:7" x14ac:dyDescent="0.25">
      <c r="A190" s="26"/>
    </row>
    <row r="191" spans="1:7" x14ac:dyDescent="0.25">
      <c r="A191" s="19" t="s">
        <v>172</v>
      </c>
    </row>
    <row r="192" spans="1:7" x14ac:dyDescent="0.25">
      <c r="A192" s="19" t="s">
        <v>173</v>
      </c>
    </row>
    <row r="193" spans="1:1" x14ac:dyDescent="0.25">
      <c r="A193" s="19" t="s">
        <v>174</v>
      </c>
    </row>
  </sheetData>
  <hyperlinks>
    <hyperlink ref="A189" r:id="rId1" xr:uid="{00000000-0004-0000-0200-000000000000}"/>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1 Sep 2021&amp;C&amp;9Page &amp;P of &amp;N&amp;R&amp;9Public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3.1699999999999999E-2</v>
      </c>
      <c r="H2" s="1" t="s">
        <v>193</v>
      </c>
      <c r="I2" s="1" t="s">
        <v>194</v>
      </c>
    </row>
    <row r="3" spans="1:9" x14ac:dyDescent="0.25">
      <c r="A3" s="1" t="s">
        <v>178</v>
      </c>
      <c r="B3" s="1" t="s">
        <v>178</v>
      </c>
      <c r="D3" s="1" t="s">
        <v>156</v>
      </c>
      <c r="E3" s="1" t="s">
        <v>179</v>
      </c>
      <c r="F3" s="28">
        <v>-1.5800000000000002E-2</v>
      </c>
      <c r="H3" s="1" t="s">
        <v>197</v>
      </c>
      <c r="I3" s="1" t="s">
        <v>198</v>
      </c>
    </row>
    <row r="4" spans="1:9" x14ac:dyDescent="0.25">
      <c r="A4" s="1" t="s">
        <v>156</v>
      </c>
      <c r="B4" s="1" t="s">
        <v>156</v>
      </c>
      <c r="D4" s="1" t="s">
        <v>149</v>
      </c>
      <c r="E4" s="1" t="s">
        <v>180</v>
      </c>
      <c r="F4" s="28">
        <v>4.1399999999999999E-2</v>
      </c>
      <c r="H4" t="s">
        <v>536</v>
      </c>
      <c r="I4" t="s">
        <v>537</v>
      </c>
    </row>
    <row r="5" spans="1:9" x14ac:dyDescent="0.25">
      <c r="A5" s="1" t="s">
        <v>181</v>
      </c>
      <c r="B5" s="1" t="s">
        <v>181</v>
      </c>
      <c r="D5" s="1" t="s">
        <v>150</v>
      </c>
      <c r="E5" s="1" t="s">
        <v>182</v>
      </c>
      <c r="F5" s="28">
        <v>-1.83E-2</v>
      </c>
    </row>
    <row r="6" spans="1:9" x14ac:dyDescent="0.25">
      <c r="A6" s="1" t="s">
        <v>183</v>
      </c>
      <c r="B6" s="1" t="s">
        <v>183</v>
      </c>
      <c r="D6" s="1" t="s">
        <v>152</v>
      </c>
      <c r="E6" s="1" t="s">
        <v>185</v>
      </c>
      <c r="F6" s="28">
        <v>5.21E-2</v>
      </c>
    </row>
    <row r="7" spans="1:9" x14ac:dyDescent="0.25">
      <c r="A7" s="1" t="s">
        <v>184</v>
      </c>
      <c r="B7" s="1" t="s">
        <v>184</v>
      </c>
      <c r="D7" s="1" t="s">
        <v>153</v>
      </c>
      <c r="E7" s="1" t="s">
        <v>187</v>
      </c>
      <c r="F7" s="28">
        <v>-5.1000000000000004E-3</v>
      </c>
    </row>
    <row r="8" spans="1:9" x14ac:dyDescent="0.25">
      <c r="A8" s="1" t="s">
        <v>186</v>
      </c>
      <c r="B8" s="1" t="s">
        <v>186</v>
      </c>
      <c r="D8" s="1" t="s">
        <v>154</v>
      </c>
      <c r="E8" s="1" t="s">
        <v>188</v>
      </c>
      <c r="F8" s="28">
        <v>6.5100000000000005E-2</v>
      </c>
    </row>
    <row r="9" spans="1:9" x14ac:dyDescent="0.25">
      <c r="A9" s="1" t="s">
        <v>149</v>
      </c>
      <c r="B9" s="1" t="s">
        <v>149</v>
      </c>
      <c r="D9" s="1" t="s">
        <v>199</v>
      </c>
      <c r="E9" s="1" t="s">
        <v>540</v>
      </c>
      <c r="F9" s="28">
        <v>2.76E-2</v>
      </c>
    </row>
    <row r="10" spans="1:9" x14ac:dyDescent="0.25">
      <c r="A10" s="1" t="s">
        <v>189</v>
      </c>
      <c r="B10" s="1" t="s">
        <v>189</v>
      </c>
      <c r="D10" s="1" t="s">
        <v>190</v>
      </c>
      <c r="E10" s="1" t="s">
        <v>191</v>
      </c>
      <c r="F10" s="28">
        <v>1.4500000000000001E-2</v>
      </c>
    </row>
    <row r="11" spans="1:9" x14ac:dyDescent="0.25">
      <c r="A11" s="1" t="s">
        <v>150</v>
      </c>
      <c r="B11" s="1" t="s">
        <v>150</v>
      </c>
      <c r="D11" s="1" t="s">
        <v>193</v>
      </c>
      <c r="E11" s="1" t="s">
        <v>194</v>
      </c>
      <c r="F11" s="28">
        <v>0.12</v>
      </c>
    </row>
    <row r="12" spans="1:9" x14ac:dyDescent="0.25">
      <c r="A12" s="1" t="s">
        <v>192</v>
      </c>
      <c r="B12" s="1" t="s">
        <v>192</v>
      </c>
      <c r="D12" s="1" t="s">
        <v>536</v>
      </c>
      <c r="E12" s="1" t="s">
        <v>537</v>
      </c>
      <c r="F12" s="28">
        <v>-5.3600000000000002E-2</v>
      </c>
    </row>
    <row r="13" spans="1:9" x14ac:dyDescent="0.25">
      <c r="A13" s="1" t="s">
        <v>151</v>
      </c>
      <c r="B13" s="1" t="s">
        <v>151</v>
      </c>
      <c r="D13" s="1" t="s">
        <v>62</v>
      </c>
      <c r="E13" s="1" t="s">
        <v>200</v>
      </c>
      <c r="F13" s="28">
        <v>2.0899999999999998E-2</v>
      </c>
    </row>
    <row r="14" spans="1:9" x14ac:dyDescent="0.25">
      <c r="A14" s="1" t="s">
        <v>152</v>
      </c>
      <c r="B14" s="1" t="s">
        <v>152</v>
      </c>
      <c r="D14" s="1" t="s">
        <v>157</v>
      </c>
      <c r="E14" s="1" t="s">
        <v>201</v>
      </c>
      <c r="F14" s="28">
        <v>3.9199999999999999E-2</v>
      </c>
    </row>
    <row r="15" spans="1:9" x14ac:dyDescent="0.25">
      <c r="A15" s="1" t="s">
        <v>196</v>
      </c>
      <c r="B15" s="1" t="s">
        <v>196</v>
      </c>
      <c r="D15" s="1" t="s">
        <v>122</v>
      </c>
      <c r="E15" s="1" t="s">
        <v>203</v>
      </c>
      <c r="F15" s="28">
        <v>-4.1799999999999997E-2</v>
      </c>
    </row>
    <row r="16" spans="1:9" x14ac:dyDescent="0.25">
      <c r="A16" s="1" t="s">
        <v>153</v>
      </c>
      <c r="B16" s="1" t="s">
        <v>153</v>
      </c>
      <c r="D16" s="1" t="s">
        <v>138</v>
      </c>
      <c r="E16" s="1" t="s">
        <v>204</v>
      </c>
      <c r="F16" s="28">
        <v>-7.6200000000000004E-2</v>
      </c>
    </row>
    <row r="17" spans="1:6" x14ac:dyDescent="0.25">
      <c r="A17" s="1" t="s">
        <v>154</v>
      </c>
      <c r="B17" s="1" t="s">
        <v>154</v>
      </c>
      <c r="D17" s="1" t="s">
        <v>139</v>
      </c>
      <c r="E17" s="1" t="s">
        <v>205</v>
      </c>
      <c r="F17" s="28">
        <v>-8.8400000000000006E-2</v>
      </c>
    </row>
    <row r="18" spans="1:6" x14ac:dyDescent="0.25">
      <c r="A18" s="1" t="s">
        <v>199</v>
      </c>
      <c r="B18" s="1" t="s">
        <v>199</v>
      </c>
      <c r="D18" s="1" t="s">
        <v>123</v>
      </c>
      <c r="E18" s="1" t="s">
        <v>206</v>
      </c>
      <c r="F18" s="28">
        <v>-3.09E-2</v>
      </c>
    </row>
    <row r="19" spans="1:6" x14ac:dyDescent="0.25">
      <c r="A19" s="1" t="s">
        <v>190</v>
      </c>
      <c r="B19" s="1" t="s">
        <v>190</v>
      </c>
      <c r="D19" s="1" t="s">
        <v>124</v>
      </c>
      <c r="E19" s="1" t="s">
        <v>207</v>
      </c>
      <c r="F19" s="28">
        <v>-4.4400000000000002E-2</v>
      </c>
    </row>
    <row r="20" spans="1:6" x14ac:dyDescent="0.25">
      <c r="A20" s="1" t="s">
        <v>155</v>
      </c>
      <c r="B20" s="1" t="s">
        <v>155</v>
      </c>
      <c r="D20" s="1" t="s">
        <v>12</v>
      </c>
      <c r="E20" s="1" t="s">
        <v>208</v>
      </c>
      <c r="F20" s="28">
        <v>5.0999999999999997E-2</v>
      </c>
    </row>
    <row r="21" spans="1:6" x14ac:dyDescent="0.25">
      <c r="A21" s="1" t="s">
        <v>193</v>
      </c>
      <c r="B21" s="1" t="s">
        <v>193</v>
      </c>
      <c r="D21" s="1" t="s">
        <v>13</v>
      </c>
      <c r="E21" s="1" t="s">
        <v>209</v>
      </c>
      <c r="F21" s="28">
        <v>4.9700000000000001E-2</v>
      </c>
    </row>
    <row r="22" spans="1:6" x14ac:dyDescent="0.25">
      <c r="A22" s="1" t="s">
        <v>195</v>
      </c>
      <c r="B22" s="1" t="s">
        <v>195</v>
      </c>
      <c r="D22" s="1" t="s">
        <v>25</v>
      </c>
      <c r="E22" s="1" t="s">
        <v>210</v>
      </c>
      <c r="F22" s="28">
        <v>3.2000000000000001E-2</v>
      </c>
    </row>
    <row r="23" spans="1:6" x14ac:dyDescent="0.25">
      <c r="A23" s="1" t="s">
        <v>18</v>
      </c>
      <c r="B23" s="1" t="s">
        <v>18</v>
      </c>
      <c r="D23" s="1" t="s">
        <v>125</v>
      </c>
      <c r="E23" s="1" t="s">
        <v>211</v>
      </c>
      <c r="F23" s="28">
        <v>1.41E-2</v>
      </c>
    </row>
    <row r="24" spans="1:6" x14ac:dyDescent="0.25">
      <c r="A24" s="1" t="s">
        <v>202</v>
      </c>
      <c r="B24" s="1" t="s">
        <v>202</v>
      </c>
      <c r="D24" s="1" t="s">
        <v>158</v>
      </c>
      <c r="E24" s="1" t="s">
        <v>212</v>
      </c>
      <c r="F24" s="28">
        <v>1.21E-2</v>
      </c>
    </row>
    <row r="25" spans="1:6" x14ac:dyDescent="0.25">
      <c r="A25" s="1" t="s">
        <v>19</v>
      </c>
      <c r="B25" s="1" t="s">
        <v>19</v>
      </c>
      <c r="D25" s="1" t="s">
        <v>126</v>
      </c>
      <c r="E25" s="1" t="s">
        <v>213</v>
      </c>
      <c r="F25" s="28">
        <v>-5.7000000000000002E-2</v>
      </c>
    </row>
    <row r="26" spans="1:6" x14ac:dyDescent="0.25">
      <c r="A26" s="1" t="s">
        <v>197</v>
      </c>
      <c r="B26" s="1" t="s">
        <v>197</v>
      </c>
      <c r="D26" s="1" t="s">
        <v>214</v>
      </c>
      <c r="E26" s="1" t="s">
        <v>582</v>
      </c>
      <c r="F26" s="28">
        <v>-3.5099999999999999E-2</v>
      </c>
    </row>
    <row r="27" spans="1:6" x14ac:dyDescent="0.25">
      <c r="A27" s="1" t="s">
        <v>20</v>
      </c>
      <c r="B27" s="1" t="s">
        <v>20</v>
      </c>
      <c r="D27" s="1" t="s">
        <v>44</v>
      </c>
      <c r="E27" s="1" t="s">
        <v>215</v>
      </c>
      <c r="F27" s="28">
        <v>-3.4799999999999998E-2</v>
      </c>
    </row>
    <row r="28" spans="1:6" x14ac:dyDescent="0.25">
      <c r="A28" s="1" t="s">
        <v>536</v>
      </c>
      <c r="B28" s="1" t="s">
        <v>536</v>
      </c>
      <c r="D28" s="1" t="s">
        <v>45</v>
      </c>
      <c r="E28" s="1" t="s">
        <v>216</v>
      </c>
      <c r="F28" s="28">
        <v>8.9599999999999999E-2</v>
      </c>
    </row>
    <row r="29" spans="1:6" x14ac:dyDescent="0.25">
      <c r="A29" s="1" t="s">
        <v>21</v>
      </c>
      <c r="B29" s="1" t="s">
        <v>21</v>
      </c>
      <c r="D29" s="1" t="s">
        <v>159</v>
      </c>
      <c r="E29" s="1" t="s">
        <v>217</v>
      </c>
      <c r="F29" s="28">
        <v>2.86E-2</v>
      </c>
    </row>
    <row r="30" spans="1:6" x14ac:dyDescent="0.25">
      <c r="A30" s="1" t="s">
        <v>17</v>
      </c>
      <c r="B30" s="1" t="s">
        <v>17</v>
      </c>
      <c r="D30" s="1" t="s">
        <v>229</v>
      </c>
      <c r="E30" s="1" t="s">
        <v>481</v>
      </c>
      <c r="F30" s="28">
        <v>0.12</v>
      </c>
    </row>
    <row r="31" spans="1:6" x14ac:dyDescent="0.25">
      <c r="A31" s="1" t="s">
        <v>62</v>
      </c>
      <c r="B31" s="1" t="s">
        <v>62</v>
      </c>
      <c r="D31" s="1" t="s">
        <v>231</v>
      </c>
      <c r="E31" s="1" t="s">
        <v>482</v>
      </c>
      <c r="F31" s="28">
        <v>0.12</v>
      </c>
    </row>
    <row r="32" spans="1:6" x14ac:dyDescent="0.25">
      <c r="A32" s="1" t="s">
        <v>14</v>
      </c>
      <c r="B32" s="1" t="s">
        <v>14</v>
      </c>
      <c r="D32" s="1" t="s">
        <v>160</v>
      </c>
      <c r="E32" s="1" t="s">
        <v>483</v>
      </c>
      <c r="F32" s="28">
        <v>8.6300000000000002E-2</v>
      </c>
    </row>
    <row r="33" spans="1:6" x14ac:dyDescent="0.25">
      <c r="A33" s="1" t="s">
        <v>157</v>
      </c>
      <c r="B33" s="1" t="s">
        <v>157</v>
      </c>
      <c r="D33" s="1" t="s">
        <v>69</v>
      </c>
      <c r="E33" s="1" t="s">
        <v>218</v>
      </c>
      <c r="F33" s="28">
        <v>1.03E-2</v>
      </c>
    </row>
    <row r="34" spans="1:6" x14ac:dyDescent="0.25">
      <c r="A34" s="1" t="s">
        <v>138</v>
      </c>
      <c r="B34" s="1" t="s">
        <v>138</v>
      </c>
      <c r="D34" s="1" t="s">
        <v>70</v>
      </c>
      <c r="E34" s="1" t="s">
        <v>219</v>
      </c>
      <c r="F34" s="28">
        <v>9.7000000000000003E-3</v>
      </c>
    </row>
    <row r="35" spans="1:6" x14ac:dyDescent="0.25">
      <c r="A35" s="1" t="s">
        <v>139</v>
      </c>
      <c r="B35" s="1" t="s">
        <v>139</v>
      </c>
      <c r="D35" s="1" t="s">
        <v>71</v>
      </c>
      <c r="E35" s="1" t="s">
        <v>220</v>
      </c>
      <c r="F35" s="28">
        <v>6.6E-3</v>
      </c>
    </row>
    <row r="36" spans="1:6" x14ac:dyDescent="0.25">
      <c r="A36" s="1" t="s">
        <v>123</v>
      </c>
      <c r="B36" s="1" t="s">
        <v>123</v>
      </c>
      <c r="D36" s="1" t="s">
        <v>55</v>
      </c>
      <c r="E36" s="1" t="s">
        <v>484</v>
      </c>
      <c r="F36" s="28">
        <v>0.1137</v>
      </c>
    </row>
    <row r="37" spans="1:6" x14ac:dyDescent="0.25">
      <c r="A37" s="1" t="s">
        <v>122</v>
      </c>
      <c r="B37" s="1" t="s">
        <v>122</v>
      </c>
      <c r="D37" s="1" t="s">
        <v>57</v>
      </c>
      <c r="E37" s="1" t="s">
        <v>221</v>
      </c>
      <c r="F37" s="28">
        <v>-2.58E-2</v>
      </c>
    </row>
    <row r="38" spans="1:6" x14ac:dyDescent="0.25">
      <c r="A38" s="1" t="s">
        <v>124</v>
      </c>
      <c r="B38" s="1" t="s">
        <v>124</v>
      </c>
      <c r="D38" s="1" t="s">
        <v>58</v>
      </c>
      <c r="E38" s="1" t="s">
        <v>222</v>
      </c>
      <c r="F38" s="28">
        <v>6.2E-2</v>
      </c>
    </row>
    <row r="39" spans="1:6" x14ac:dyDescent="0.25">
      <c r="A39" s="1" t="s">
        <v>126</v>
      </c>
      <c r="B39" s="1" t="s">
        <v>126</v>
      </c>
      <c r="D39" s="1" t="s">
        <v>32</v>
      </c>
      <c r="E39" s="1" t="s">
        <v>223</v>
      </c>
      <c r="F39" s="28">
        <v>5.8999999999999999E-3</v>
      </c>
    </row>
    <row r="40" spans="1:6" x14ac:dyDescent="0.25">
      <c r="A40" s="1" t="s">
        <v>127</v>
      </c>
      <c r="B40" s="1" t="s">
        <v>127</v>
      </c>
      <c r="D40" s="1" t="s">
        <v>78</v>
      </c>
      <c r="E40" s="1" t="s">
        <v>224</v>
      </c>
      <c r="F40" s="28">
        <v>-5.7599999999999998E-2</v>
      </c>
    </row>
    <row r="41" spans="1:6" x14ac:dyDescent="0.25">
      <c r="A41" s="1" t="s">
        <v>128</v>
      </c>
      <c r="B41" s="1" t="s">
        <v>128</v>
      </c>
      <c r="D41" s="1" t="s">
        <v>73</v>
      </c>
      <c r="E41" s="1" t="s">
        <v>225</v>
      </c>
      <c r="F41" s="28">
        <v>7.0199999999999999E-2</v>
      </c>
    </row>
    <row r="42" spans="1:6" x14ac:dyDescent="0.25">
      <c r="A42" s="1" t="s">
        <v>129</v>
      </c>
      <c r="B42" s="1" t="s">
        <v>129</v>
      </c>
      <c r="D42" s="1" t="s">
        <v>59</v>
      </c>
      <c r="E42" s="1" t="s">
        <v>226</v>
      </c>
      <c r="F42" s="28">
        <v>5.4100000000000002E-2</v>
      </c>
    </row>
    <row r="43" spans="1:6" x14ac:dyDescent="0.25">
      <c r="A43" s="1" t="s">
        <v>130</v>
      </c>
      <c r="B43" s="1" t="s">
        <v>130</v>
      </c>
      <c r="D43" s="1" t="s">
        <v>60</v>
      </c>
      <c r="E43" s="1" t="s">
        <v>227</v>
      </c>
      <c r="F43" s="28">
        <v>5.4100000000000002E-2</v>
      </c>
    </row>
    <row r="44" spans="1:6" x14ac:dyDescent="0.25">
      <c r="A44" s="1" t="s">
        <v>131</v>
      </c>
      <c r="B44" s="1" t="s">
        <v>131</v>
      </c>
      <c r="D44" s="1" t="s">
        <v>61</v>
      </c>
      <c r="E44" s="1" t="s">
        <v>228</v>
      </c>
      <c r="F44" s="28">
        <v>5.1700000000000003E-2</v>
      </c>
    </row>
    <row r="45" spans="1:6" x14ac:dyDescent="0.25">
      <c r="A45" s="1" t="s">
        <v>132</v>
      </c>
      <c r="B45" s="1" t="s">
        <v>132</v>
      </c>
      <c r="D45" s="1" t="s">
        <v>106</v>
      </c>
      <c r="E45" s="1" t="s">
        <v>230</v>
      </c>
      <c r="F45" s="28">
        <v>-3.7400000000000003E-2</v>
      </c>
    </row>
    <row r="46" spans="1:6" x14ac:dyDescent="0.25">
      <c r="A46" s="1" t="s">
        <v>133</v>
      </c>
      <c r="B46" s="1" t="s">
        <v>133</v>
      </c>
      <c r="D46" s="1" t="s">
        <v>127</v>
      </c>
      <c r="E46" s="1" t="s">
        <v>232</v>
      </c>
      <c r="F46" s="28">
        <v>-5.28E-2</v>
      </c>
    </row>
    <row r="47" spans="1:6" x14ac:dyDescent="0.25">
      <c r="A47" s="1" t="s">
        <v>134</v>
      </c>
      <c r="B47" s="1" t="s">
        <v>134</v>
      </c>
      <c r="D47" s="1" t="s">
        <v>46</v>
      </c>
      <c r="E47" s="1" t="s">
        <v>233</v>
      </c>
      <c r="F47" s="28">
        <v>6.6799999999999998E-2</v>
      </c>
    </row>
    <row r="48" spans="1:6" x14ac:dyDescent="0.25">
      <c r="A48" s="1" t="s">
        <v>12</v>
      </c>
      <c r="B48" s="1" t="s">
        <v>12</v>
      </c>
      <c r="D48" s="1" t="s">
        <v>47</v>
      </c>
      <c r="E48" s="1" t="s">
        <v>234</v>
      </c>
      <c r="F48" s="28">
        <v>6.8099999999999994E-2</v>
      </c>
    </row>
    <row r="49" spans="1:6" x14ac:dyDescent="0.25">
      <c r="A49" s="1" t="s">
        <v>13</v>
      </c>
      <c r="B49" s="1" t="s">
        <v>13</v>
      </c>
      <c r="D49" s="1" t="s">
        <v>79</v>
      </c>
      <c r="E49" s="1" t="s">
        <v>236</v>
      </c>
      <c r="F49" s="28">
        <v>6.8199999999999997E-2</v>
      </c>
    </row>
    <row r="50" spans="1:6" x14ac:dyDescent="0.25">
      <c r="A50" s="1" t="s">
        <v>25</v>
      </c>
      <c r="B50" s="1" t="s">
        <v>25</v>
      </c>
      <c r="D50" s="1" t="s">
        <v>43</v>
      </c>
      <c r="E50" s="1" t="s">
        <v>509</v>
      </c>
      <c r="F50" s="28">
        <v>-8.8400000000000006E-2</v>
      </c>
    </row>
    <row r="51" spans="1:6" x14ac:dyDescent="0.25">
      <c r="A51" s="1" t="s">
        <v>125</v>
      </c>
      <c r="B51" s="1" t="s">
        <v>125</v>
      </c>
      <c r="D51" s="1" t="s">
        <v>119</v>
      </c>
      <c r="E51" s="1" t="s">
        <v>237</v>
      </c>
      <c r="F51" s="28">
        <v>2.07E-2</v>
      </c>
    </row>
    <row r="52" spans="1:6" x14ac:dyDescent="0.25">
      <c r="A52" s="1" t="s">
        <v>33</v>
      </c>
      <c r="B52" s="1" t="s">
        <v>33</v>
      </c>
      <c r="D52" s="1" t="s">
        <v>92</v>
      </c>
      <c r="E52" s="1" t="s">
        <v>238</v>
      </c>
      <c r="F52" s="28">
        <v>-6.0600000000000001E-2</v>
      </c>
    </row>
    <row r="53" spans="1:6" x14ac:dyDescent="0.25">
      <c r="A53" s="1" t="s">
        <v>158</v>
      </c>
      <c r="B53" s="1" t="s">
        <v>158</v>
      </c>
      <c r="D53" s="1" t="s">
        <v>128</v>
      </c>
      <c r="E53" s="1" t="s">
        <v>239</v>
      </c>
      <c r="F53" s="28">
        <v>-0.05</v>
      </c>
    </row>
    <row r="54" spans="1:6" x14ac:dyDescent="0.25">
      <c r="A54" s="1" t="s">
        <v>34</v>
      </c>
      <c r="B54" s="1" t="s">
        <v>214</v>
      </c>
      <c r="D54" s="1" t="s">
        <v>161</v>
      </c>
      <c r="E54" s="1" t="s">
        <v>240</v>
      </c>
      <c r="F54" s="28">
        <v>4.2000000000000003E-2</v>
      </c>
    </row>
    <row r="55" spans="1:6" x14ac:dyDescent="0.25">
      <c r="A55" s="1" t="s">
        <v>35</v>
      </c>
      <c r="B55" s="1" t="s">
        <v>214</v>
      </c>
      <c r="D55" s="1" t="s">
        <v>162</v>
      </c>
      <c r="E55" s="1" t="s">
        <v>241</v>
      </c>
      <c r="F55" s="28">
        <v>4.9099999999999998E-2</v>
      </c>
    </row>
    <row r="56" spans="1:6" x14ac:dyDescent="0.25">
      <c r="A56" s="1" t="s">
        <v>85</v>
      </c>
      <c r="B56" s="1" t="s">
        <v>85</v>
      </c>
      <c r="D56" s="1" t="s">
        <v>129</v>
      </c>
      <c r="E56" s="1" t="s">
        <v>242</v>
      </c>
      <c r="F56" s="28">
        <v>7.9000000000000008E-3</v>
      </c>
    </row>
    <row r="57" spans="1:6" x14ac:dyDescent="0.25">
      <c r="A57" s="1" t="s">
        <v>72</v>
      </c>
      <c r="B57" s="1" t="s">
        <v>72</v>
      </c>
      <c r="D57" s="1" t="s">
        <v>81</v>
      </c>
      <c r="E57" s="1" t="s">
        <v>243</v>
      </c>
      <c r="F57" s="28">
        <v>5.0799999999999998E-2</v>
      </c>
    </row>
    <row r="58" spans="1:6" x14ac:dyDescent="0.25">
      <c r="A58" s="1" t="s">
        <v>45</v>
      </c>
      <c r="B58" s="1" t="s">
        <v>45</v>
      </c>
      <c r="D58" s="1" t="s">
        <v>130</v>
      </c>
      <c r="E58" s="1" t="s">
        <v>245</v>
      </c>
      <c r="F58" s="28">
        <v>-4.9500000000000002E-2</v>
      </c>
    </row>
    <row r="59" spans="1:6" x14ac:dyDescent="0.25">
      <c r="A59" s="1" t="s">
        <v>159</v>
      </c>
      <c r="B59" s="1" t="s">
        <v>159</v>
      </c>
      <c r="D59" s="1" t="s">
        <v>63</v>
      </c>
      <c r="E59" s="1" t="s">
        <v>246</v>
      </c>
      <c r="F59" s="28">
        <v>7.2800000000000004E-2</v>
      </c>
    </row>
    <row r="60" spans="1:6" x14ac:dyDescent="0.25">
      <c r="A60" s="1" t="s">
        <v>229</v>
      </c>
      <c r="B60" s="1" t="s">
        <v>229</v>
      </c>
      <c r="D60" s="1" t="s">
        <v>64</v>
      </c>
      <c r="E60" s="1" t="s">
        <v>247</v>
      </c>
      <c r="F60" s="28">
        <v>7.2499999999999995E-2</v>
      </c>
    </row>
    <row r="61" spans="1:6" x14ac:dyDescent="0.25">
      <c r="A61" s="1" t="s">
        <v>492</v>
      </c>
      <c r="B61" s="1" t="s">
        <v>229</v>
      </c>
      <c r="D61" s="1" t="s">
        <v>88</v>
      </c>
      <c r="E61" s="1" t="s">
        <v>249</v>
      </c>
      <c r="F61" s="28">
        <v>2.47E-2</v>
      </c>
    </row>
    <row r="62" spans="1:6" x14ac:dyDescent="0.25">
      <c r="A62" s="1" t="s">
        <v>231</v>
      </c>
      <c r="B62" s="1" t="s">
        <v>231</v>
      </c>
      <c r="D62" s="1" t="s">
        <v>91</v>
      </c>
      <c r="E62" s="1" t="s">
        <v>250</v>
      </c>
      <c r="F62" s="28">
        <v>6.9900000000000004E-2</v>
      </c>
    </row>
    <row r="63" spans="1:6" x14ac:dyDescent="0.25">
      <c r="A63" s="1" t="s">
        <v>160</v>
      </c>
      <c r="B63" s="1" t="s">
        <v>160</v>
      </c>
      <c r="D63" s="1" t="s">
        <v>111</v>
      </c>
      <c r="E63" s="1" t="s">
        <v>251</v>
      </c>
      <c r="F63" s="28">
        <v>8.0299999999999996E-2</v>
      </c>
    </row>
    <row r="64" spans="1:6" x14ac:dyDescent="0.25">
      <c r="A64" s="1" t="s">
        <v>48</v>
      </c>
      <c r="B64" s="1" t="s">
        <v>48</v>
      </c>
      <c r="D64" s="1" t="s">
        <v>140</v>
      </c>
      <c r="E64" s="1" t="s">
        <v>252</v>
      </c>
      <c r="F64" s="28">
        <v>6.2600000000000003E-2</v>
      </c>
    </row>
    <row r="65" spans="1:6" x14ac:dyDescent="0.25">
      <c r="A65" s="1" t="s">
        <v>235</v>
      </c>
      <c r="B65" s="1" t="s">
        <v>235</v>
      </c>
      <c r="D65" s="1" t="s">
        <v>83</v>
      </c>
      <c r="E65" s="1" t="s">
        <v>253</v>
      </c>
      <c r="F65" s="28">
        <v>4.9399999999999999E-2</v>
      </c>
    </row>
    <row r="66" spans="1:6" x14ac:dyDescent="0.25">
      <c r="A66" s="1" t="s">
        <v>69</v>
      </c>
      <c r="B66" s="1" t="s">
        <v>69</v>
      </c>
      <c r="D66" s="1" t="s">
        <v>22</v>
      </c>
      <c r="E66" s="1" t="s">
        <v>254</v>
      </c>
      <c r="F66" s="28">
        <v>5.3E-3</v>
      </c>
    </row>
    <row r="67" spans="1:6" x14ac:dyDescent="0.25">
      <c r="A67" s="1" t="s">
        <v>70</v>
      </c>
      <c r="B67" s="1" t="s">
        <v>70</v>
      </c>
      <c r="D67" s="1" t="s">
        <v>101</v>
      </c>
      <c r="E67" s="1" t="s">
        <v>485</v>
      </c>
      <c r="F67" s="28">
        <v>-0.12</v>
      </c>
    </row>
    <row r="68" spans="1:6" x14ac:dyDescent="0.25">
      <c r="A68" s="1" t="s">
        <v>71</v>
      </c>
      <c r="B68" s="1" t="s">
        <v>71</v>
      </c>
      <c r="D68" s="1" t="s">
        <v>82</v>
      </c>
      <c r="E68" s="1" t="s">
        <v>255</v>
      </c>
      <c r="F68" s="28">
        <v>-0.1111</v>
      </c>
    </row>
    <row r="69" spans="1:6" x14ac:dyDescent="0.25">
      <c r="A69" s="1" t="s">
        <v>55</v>
      </c>
      <c r="B69" s="1" t="s">
        <v>55</v>
      </c>
      <c r="D69" s="1" t="s">
        <v>103</v>
      </c>
      <c r="E69" s="1" t="s">
        <v>256</v>
      </c>
      <c r="F69" s="28">
        <v>-3.5999999999999997E-2</v>
      </c>
    </row>
    <row r="70" spans="1:6" x14ac:dyDescent="0.25">
      <c r="A70" s="1" t="s">
        <v>57</v>
      </c>
      <c r="B70" s="1" t="s">
        <v>57</v>
      </c>
      <c r="D70" s="1" t="s">
        <v>104</v>
      </c>
      <c r="E70" s="1" t="s">
        <v>257</v>
      </c>
      <c r="F70" s="28">
        <v>8.5300000000000001E-2</v>
      </c>
    </row>
    <row r="71" spans="1:6" x14ac:dyDescent="0.25">
      <c r="A71" s="1" t="s">
        <v>58</v>
      </c>
      <c r="B71" s="1" t="s">
        <v>58</v>
      </c>
      <c r="D71" s="1" t="s">
        <v>49</v>
      </c>
      <c r="E71" s="1" t="s">
        <v>258</v>
      </c>
      <c r="F71" s="28">
        <v>1.03E-2</v>
      </c>
    </row>
    <row r="72" spans="1:6" x14ac:dyDescent="0.25">
      <c r="A72" s="1" t="s">
        <v>32</v>
      </c>
      <c r="B72" s="1" t="s">
        <v>32</v>
      </c>
      <c r="D72" s="1" t="s">
        <v>50</v>
      </c>
      <c r="E72" s="1" t="s">
        <v>259</v>
      </c>
      <c r="F72" s="28">
        <v>-0.12</v>
      </c>
    </row>
    <row r="73" spans="1:6" x14ac:dyDescent="0.25">
      <c r="A73" s="1" t="s">
        <v>80</v>
      </c>
      <c r="B73" s="1" t="s">
        <v>80</v>
      </c>
      <c r="D73" s="1" t="s">
        <v>56</v>
      </c>
      <c r="E73" s="1" t="s">
        <v>260</v>
      </c>
      <c r="F73" s="28">
        <v>0.10780000000000001</v>
      </c>
    </row>
    <row r="74" spans="1:6" x14ac:dyDescent="0.25">
      <c r="A74" s="1" t="s">
        <v>78</v>
      </c>
      <c r="B74" s="1" t="s">
        <v>78</v>
      </c>
      <c r="D74" s="1" t="s">
        <v>131</v>
      </c>
      <c r="E74" s="1" t="s">
        <v>261</v>
      </c>
      <c r="F74" s="28">
        <v>-2.1499999999999998E-2</v>
      </c>
    </row>
    <row r="75" spans="1:6" x14ac:dyDescent="0.25">
      <c r="A75" s="1" t="s">
        <v>73</v>
      </c>
      <c r="B75" s="1" t="s">
        <v>73</v>
      </c>
      <c r="D75" s="1" t="s">
        <v>11</v>
      </c>
      <c r="E75" s="1" t="s">
        <v>486</v>
      </c>
      <c r="F75" s="28">
        <v>7.1999999999999995E-2</v>
      </c>
    </row>
    <row r="76" spans="1:6" x14ac:dyDescent="0.25">
      <c r="A76" s="1" t="s">
        <v>68</v>
      </c>
      <c r="B76" s="1" t="s">
        <v>68</v>
      </c>
      <c r="D76" s="1" t="s">
        <v>275</v>
      </c>
      <c r="E76" s="1" t="s">
        <v>487</v>
      </c>
      <c r="F76" s="28">
        <v>5.21E-2</v>
      </c>
    </row>
    <row r="77" spans="1:6" x14ac:dyDescent="0.25">
      <c r="A77" s="1" t="s">
        <v>59</v>
      </c>
      <c r="B77" s="1" t="s">
        <v>59</v>
      </c>
      <c r="D77" s="1" t="s">
        <v>277</v>
      </c>
      <c r="E77" s="1" t="s">
        <v>488</v>
      </c>
      <c r="F77" s="28">
        <v>-1.3100000000000001E-2</v>
      </c>
    </row>
    <row r="78" spans="1:6" x14ac:dyDescent="0.25">
      <c r="A78" s="1" t="s">
        <v>60</v>
      </c>
      <c r="B78" s="1" t="s">
        <v>60</v>
      </c>
      <c r="D78" s="1" t="s">
        <v>279</v>
      </c>
      <c r="E78" s="1" t="s">
        <v>489</v>
      </c>
      <c r="F78" s="28">
        <v>5.21E-2</v>
      </c>
    </row>
    <row r="79" spans="1:6" x14ac:dyDescent="0.25">
      <c r="A79" s="1" t="s">
        <v>61</v>
      </c>
      <c r="B79" s="1" t="s">
        <v>61</v>
      </c>
      <c r="D79" s="1" t="s">
        <v>51</v>
      </c>
      <c r="E79" s="1" t="s">
        <v>262</v>
      </c>
      <c r="F79" s="28">
        <v>-4.1799999999999997E-2</v>
      </c>
    </row>
    <row r="80" spans="1:6" x14ac:dyDescent="0.25">
      <c r="A80" s="1" t="s">
        <v>248</v>
      </c>
      <c r="B80" s="1" t="s">
        <v>248</v>
      </c>
      <c r="D80" s="1" t="s">
        <v>52</v>
      </c>
      <c r="E80" s="1" t="s">
        <v>490</v>
      </c>
      <c r="F80" s="28">
        <v>-0.1028</v>
      </c>
    </row>
    <row r="81" spans="1:6" x14ac:dyDescent="0.25">
      <c r="A81" s="1" t="s">
        <v>106</v>
      </c>
      <c r="B81" s="1" t="s">
        <v>106</v>
      </c>
      <c r="D81" s="1" t="s">
        <v>132</v>
      </c>
      <c r="E81" s="1" t="s">
        <v>263</v>
      </c>
      <c r="F81" s="28">
        <v>-5.0799999999999998E-2</v>
      </c>
    </row>
    <row r="82" spans="1:6" x14ac:dyDescent="0.25">
      <c r="A82" s="1" t="s">
        <v>46</v>
      </c>
      <c r="B82" s="1" t="s">
        <v>46</v>
      </c>
      <c r="D82" s="1" t="s">
        <v>112</v>
      </c>
      <c r="E82" s="1" t="s">
        <v>264</v>
      </c>
      <c r="F82" s="28">
        <v>7.6300000000000007E-2</v>
      </c>
    </row>
    <row r="83" spans="1:6" x14ac:dyDescent="0.25">
      <c r="A83" s="1" t="s">
        <v>47</v>
      </c>
      <c r="B83" s="1" t="s">
        <v>47</v>
      </c>
      <c r="D83" s="1" t="s">
        <v>113</v>
      </c>
      <c r="E83" s="1" t="s">
        <v>265</v>
      </c>
      <c r="F83" s="28">
        <v>6.7900000000000002E-2</v>
      </c>
    </row>
    <row r="84" spans="1:6" x14ac:dyDescent="0.25">
      <c r="A84" s="1" t="s">
        <v>79</v>
      </c>
      <c r="B84" s="1" t="s">
        <v>79</v>
      </c>
      <c r="D84" s="1" t="s">
        <v>114</v>
      </c>
      <c r="E84" s="1" t="s">
        <v>266</v>
      </c>
      <c r="F84" s="28">
        <v>-1.54E-2</v>
      </c>
    </row>
    <row r="85" spans="1:6" x14ac:dyDescent="0.25">
      <c r="A85" s="1" t="s">
        <v>43</v>
      </c>
      <c r="B85" s="1" t="s">
        <v>43</v>
      </c>
      <c r="D85" s="1" t="s">
        <v>115</v>
      </c>
      <c r="E85" s="1" t="s">
        <v>267</v>
      </c>
      <c r="F85" s="28">
        <v>-3.5499999999999997E-2</v>
      </c>
    </row>
    <row r="86" spans="1:6" x14ac:dyDescent="0.25">
      <c r="A86" s="1" t="s">
        <v>119</v>
      </c>
      <c r="B86" s="1" t="s">
        <v>119</v>
      </c>
      <c r="D86" s="1" t="s">
        <v>116</v>
      </c>
      <c r="E86" s="1" t="s">
        <v>268</v>
      </c>
      <c r="F86" s="28">
        <v>5.6300000000000003E-2</v>
      </c>
    </row>
    <row r="87" spans="1:6" x14ac:dyDescent="0.25">
      <c r="A87" s="1" t="s">
        <v>84</v>
      </c>
      <c r="B87" s="1" t="s">
        <v>84</v>
      </c>
      <c r="D87" s="1" t="s">
        <v>26</v>
      </c>
      <c r="E87" s="1" t="s">
        <v>269</v>
      </c>
      <c r="F87" s="28">
        <v>0.08</v>
      </c>
    </row>
    <row r="88" spans="1:6" x14ac:dyDescent="0.25">
      <c r="A88" s="1" t="s">
        <v>92</v>
      </c>
      <c r="B88" s="1" t="s">
        <v>92</v>
      </c>
      <c r="D88" s="1" t="s">
        <v>27</v>
      </c>
      <c r="E88" s="1" t="s">
        <v>270</v>
      </c>
      <c r="F88" s="28">
        <v>7.8600000000000003E-2</v>
      </c>
    </row>
    <row r="89" spans="1:6" x14ac:dyDescent="0.25">
      <c r="A89" s="1" t="s">
        <v>161</v>
      </c>
      <c r="B89" s="1" t="s">
        <v>161</v>
      </c>
      <c r="D89" s="1" t="s">
        <v>23</v>
      </c>
      <c r="E89" s="1" t="s">
        <v>271</v>
      </c>
      <c r="F89" s="28">
        <v>7.6600000000000001E-2</v>
      </c>
    </row>
    <row r="90" spans="1:6" x14ac:dyDescent="0.25">
      <c r="A90" s="1" t="s">
        <v>162</v>
      </c>
      <c r="B90" s="1" t="s">
        <v>162</v>
      </c>
      <c r="D90" s="1" t="s">
        <v>24</v>
      </c>
      <c r="E90" s="1" t="s">
        <v>272</v>
      </c>
      <c r="F90" s="28">
        <v>7.7700000000000005E-2</v>
      </c>
    </row>
    <row r="91" spans="1:6" x14ac:dyDescent="0.25">
      <c r="A91" s="1" t="s">
        <v>81</v>
      </c>
      <c r="B91" s="1" t="s">
        <v>81</v>
      </c>
      <c r="D91" s="1" t="s">
        <v>28</v>
      </c>
      <c r="E91" s="1" t="s">
        <v>273</v>
      </c>
      <c r="F91" s="28">
        <v>7.4300000000000005E-2</v>
      </c>
    </row>
    <row r="92" spans="1:6" x14ac:dyDescent="0.25">
      <c r="A92" s="1" t="s">
        <v>244</v>
      </c>
      <c r="B92" s="1" t="s">
        <v>244</v>
      </c>
      <c r="D92" s="1" t="s">
        <v>29</v>
      </c>
      <c r="E92" s="1" t="s">
        <v>274</v>
      </c>
      <c r="F92" s="28">
        <v>7.5899999999999995E-2</v>
      </c>
    </row>
    <row r="93" spans="1:6" x14ac:dyDescent="0.25">
      <c r="A93" s="1" t="s">
        <v>22</v>
      </c>
      <c r="B93" s="1" t="s">
        <v>22</v>
      </c>
      <c r="D93" s="1" t="s">
        <v>30</v>
      </c>
      <c r="E93" s="1" t="s">
        <v>276</v>
      </c>
      <c r="F93" s="28">
        <v>2.0799999999999999E-2</v>
      </c>
    </row>
    <row r="94" spans="1:6" x14ac:dyDescent="0.25">
      <c r="A94" s="1" t="s">
        <v>63</v>
      </c>
      <c r="B94" s="1" t="s">
        <v>63</v>
      </c>
      <c r="D94" s="1" t="s">
        <v>31</v>
      </c>
      <c r="E94" s="1" t="s">
        <v>278</v>
      </c>
      <c r="F94" s="28">
        <v>1.38E-2</v>
      </c>
    </row>
    <row r="95" spans="1:6" x14ac:dyDescent="0.25">
      <c r="A95" s="1" t="s">
        <v>64</v>
      </c>
      <c r="B95" s="1" t="s">
        <v>64</v>
      </c>
      <c r="D95" s="1" t="s">
        <v>117</v>
      </c>
      <c r="E95" s="1" t="s">
        <v>280</v>
      </c>
      <c r="F95" s="28">
        <v>-2.3400000000000001E-2</v>
      </c>
    </row>
    <row r="96" spans="1:6" x14ac:dyDescent="0.25">
      <c r="A96" s="1" t="s">
        <v>121</v>
      </c>
      <c r="B96" s="1" t="s">
        <v>121</v>
      </c>
      <c r="D96" s="1" t="s">
        <v>133</v>
      </c>
      <c r="E96" s="1" t="s">
        <v>282</v>
      </c>
      <c r="F96" s="28">
        <v>-5.9799999999999999E-2</v>
      </c>
    </row>
    <row r="97" spans="1:6" x14ac:dyDescent="0.25">
      <c r="A97" s="1" t="s">
        <v>88</v>
      </c>
      <c r="B97" s="1" t="s">
        <v>88</v>
      </c>
      <c r="D97" s="1" t="s">
        <v>301</v>
      </c>
      <c r="E97" s="1" t="s">
        <v>510</v>
      </c>
      <c r="F97" s="28">
        <v>5.21E-2</v>
      </c>
    </row>
    <row r="98" spans="1:6" x14ac:dyDescent="0.25">
      <c r="A98" s="1" t="s">
        <v>44</v>
      </c>
      <c r="B98" s="1" t="s">
        <v>44</v>
      </c>
      <c r="D98" s="1" t="s">
        <v>302</v>
      </c>
      <c r="E98" s="1" t="s">
        <v>511</v>
      </c>
      <c r="F98" s="28">
        <v>5.21E-2</v>
      </c>
    </row>
    <row r="99" spans="1:6" x14ac:dyDescent="0.25">
      <c r="A99" s="1" t="s">
        <v>91</v>
      </c>
      <c r="B99" s="1" t="s">
        <v>91</v>
      </c>
      <c r="D99" s="1" t="s">
        <v>65</v>
      </c>
      <c r="E99" s="1" t="s">
        <v>283</v>
      </c>
      <c r="F99" s="28">
        <v>-5.8900000000000001E-2</v>
      </c>
    </row>
    <row r="100" spans="1:6" x14ac:dyDescent="0.25">
      <c r="A100" s="1" t="s">
        <v>111</v>
      </c>
      <c r="B100" s="1" t="s">
        <v>111</v>
      </c>
      <c r="D100" s="1" t="s">
        <v>118</v>
      </c>
      <c r="E100" s="1" t="s">
        <v>284</v>
      </c>
      <c r="F100" s="28">
        <v>-2.1700000000000001E-2</v>
      </c>
    </row>
    <row r="101" spans="1:6" x14ac:dyDescent="0.25">
      <c r="A101" s="1" t="s">
        <v>140</v>
      </c>
      <c r="B101" s="1" t="s">
        <v>140</v>
      </c>
      <c r="D101" s="1" t="s">
        <v>303</v>
      </c>
      <c r="E101" s="1" t="s">
        <v>541</v>
      </c>
      <c r="F101" s="28">
        <v>3.5400000000000001E-2</v>
      </c>
    </row>
    <row r="102" spans="1:6" x14ac:dyDescent="0.25">
      <c r="A102" s="1" t="s">
        <v>83</v>
      </c>
      <c r="B102" s="1" t="s">
        <v>83</v>
      </c>
      <c r="D102" s="1" t="s">
        <v>141</v>
      </c>
      <c r="E102" s="1" t="s">
        <v>285</v>
      </c>
      <c r="F102" s="28">
        <v>-5.2600000000000001E-2</v>
      </c>
    </row>
    <row r="103" spans="1:6" x14ac:dyDescent="0.25">
      <c r="A103" s="1" t="s">
        <v>101</v>
      </c>
      <c r="B103" s="1" t="s">
        <v>101</v>
      </c>
      <c r="D103" s="1" t="s">
        <v>142</v>
      </c>
      <c r="E103" s="1" t="s">
        <v>286</v>
      </c>
      <c r="F103" s="28">
        <v>5.6399999999999999E-2</v>
      </c>
    </row>
    <row r="104" spans="1:6" x14ac:dyDescent="0.25">
      <c r="A104" s="1" t="s">
        <v>82</v>
      </c>
      <c r="B104" s="1" t="s">
        <v>82</v>
      </c>
      <c r="D104" s="1" t="s">
        <v>134</v>
      </c>
      <c r="E104" s="1" t="s">
        <v>287</v>
      </c>
      <c r="F104" s="28">
        <v>5.04E-2</v>
      </c>
    </row>
    <row r="105" spans="1:6" x14ac:dyDescent="0.25">
      <c r="A105" s="1" t="s">
        <v>102</v>
      </c>
      <c r="B105" s="1" t="s">
        <v>102</v>
      </c>
      <c r="D105" s="1" t="s">
        <v>53</v>
      </c>
      <c r="E105" s="1" t="s">
        <v>288</v>
      </c>
      <c r="F105" s="28">
        <v>-2.8999999999999998E-3</v>
      </c>
    </row>
    <row r="106" spans="1:6" x14ac:dyDescent="0.25">
      <c r="A106" s="1" t="s">
        <v>103</v>
      </c>
      <c r="B106" s="1" t="s">
        <v>103</v>
      </c>
      <c r="D106" s="1" t="s">
        <v>54</v>
      </c>
      <c r="E106" s="1" t="s">
        <v>289</v>
      </c>
      <c r="F106" s="28">
        <v>-8.0000000000000002E-3</v>
      </c>
    </row>
    <row r="107" spans="1:6" x14ac:dyDescent="0.25">
      <c r="A107" s="1" t="s">
        <v>104</v>
      </c>
      <c r="B107" s="1" t="s">
        <v>104</v>
      </c>
      <c r="D107" s="1" t="s">
        <v>304</v>
      </c>
      <c r="E107" s="1" t="s">
        <v>546</v>
      </c>
      <c r="F107" s="28">
        <v>8.4500000000000006E-2</v>
      </c>
    </row>
    <row r="108" spans="1:6" x14ac:dyDescent="0.25">
      <c r="A108" s="1" t="s">
        <v>49</v>
      </c>
      <c r="B108" s="1" t="s">
        <v>49</v>
      </c>
      <c r="D108" s="1" t="s">
        <v>87</v>
      </c>
      <c r="E108" s="1" t="s">
        <v>290</v>
      </c>
      <c r="F108" s="28">
        <v>-9.7600000000000006E-2</v>
      </c>
    </row>
    <row r="109" spans="1:6" x14ac:dyDescent="0.25">
      <c r="A109" s="1" t="s">
        <v>105</v>
      </c>
      <c r="B109" s="1" t="s">
        <v>105</v>
      </c>
      <c r="D109" s="1" t="s">
        <v>291</v>
      </c>
      <c r="E109" s="1" t="s">
        <v>292</v>
      </c>
      <c r="F109" s="28">
        <v>1.06E-2</v>
      </c>
    </row>
    <row r="110" spans="1:6" x14ac:dyDescent="0.25">
      <c r="A110" s="1" t="s">
        <v>50</v>
      </c>
      <c r="B110" s="1" t="s">
        <v>50</v>
      </c>
      <c r="D110" s="1" t="s">
        <v>293</v>
      </c>
      <c r="E110" s="1" t="s">
        <v>294</v>
      </c>
      <c r="F110" s="28">
        <v>-1.4E-2</v>
      </c>
    </row>
    <row r="111" spans="1:6" x14ac:dyDescent="0.25">
      <c r="A111" s="1" t="s">
        <v>56</v>
      </c>
      <c r="B111" s="1" t="s">
        <v>56</v>
      </c>
      <c r="D111" s="1" t="s">
        <v>297</v>
      </c>
      <c r="E111" s="1" t="s">
        <v>298</v>
      </c>
      <c r="F111" s="28">
        <v>2.3E-2</v>
      </c>
    </row>
    <row r="112" spans="1:6" x14ac:dyDescent="0.25">
      <c r="A112" s="1" t="s">
        <v>11</v>
      </c>
      <c r="B112" s="1" t="s">
        <v>11</v>
      </c>
      <c r="D112" s="1" t="s">
        <v>299</v>
      </c>
      <c r="E112" s="1" t="s">
        <v>300</v>
      </c>
      <c r="F112" s="28">
        <v>7.7999999999999996E-3</v>
      </c>
    </row>
    <row r="113" spans="1:2" x14ac:dyDescent="0.25">
      <c r="A113" s="1" t="s">
        <v>275</v>
      </c>
      <c r="B113" s="1" t="s">
        <v>275</v>
      </c>
    </row>
    <row r="114" spans="1:2" x14ac:dyDescent="0.25">
      <c r="A114" s="1" t="s">
        <v>277</v>
      </c>
      <c r="B114" s="1" t="s">
        <v>277</v>
      </c>
    </row>
    <row r="115" spans="1:2" x14ac:dyDescent="0.25">
      <c r="A115" s="1" t="s">
        <v>279</v>
      </c>
      <c r="B115" s="1" t="s">
        <v>279</v>
      </c>
    </row>
    <row r="116" spans="1:2" x14ac:dyDescent="0.25">
      <c r="A116" s="1" t="s">
        <v>51</v>
      </c>
      <c r="B116" s="1" t="s">
        <v>51</v>
      </c>
    </row>
    <row r="117" spans="1:2" x14ac:dyDescent="0.25">
      <c r="A117" s="1" t="s">
        <v>281</v>
      </c>
      <c r="B117" s="1" t="s">
        <v>281</v>
      </c>
    </row>
    <row r="118" spans="1:2" x14ac:dyDescent="0.25">
      <c r="A118" s="1" t="s">
        <v>52</v>
      </c>
      <c r="B118" s="1" t="s">
        <v>52</v>
      </c>
    </row>
    <row r="119" spans="1:2" x14ac:dyDescent="0.25">
      <c r="A119" s="1" t="s">
        <v>86</v>
      </c>
      <c r="B119" s="1" t="s">
        <v>86</v>
      </c>
    </row>
    <row r="120" spans="1:2" x14ac:dyDescent="0.25">
      <c r="A120" s="1" t="s">
        <v>112</v>
      </c>
      <c r="B120" s="1" t="s">
        <v>112</v>
      </c>
    </row>
    <row r="121" spans="1:2" x14ac:dyDescent="0.25">
      <c r="A121" s="1" t="s">
        <v>114</v>
      </c>
      <c r="B121" s="1" t="s">
        <v>114</v>
      </c>
    </row>
    <row r="122" spans="1:2" x14ac:dyDescent="0.25">
      <c r="A122" s="1" t="s">
        <v>115</v>
      </c>
      <c r="B122" s="1" t="s">
        <v>115</v>
      </c>
    </row>
    <row r="123" spans="1:2" x14ac:dyDescent="0.25">
      <c r="A123" s="1" t="s">
        <v>120</v>
      </c>
      <c r="B123" s="1" t="s">
        <v>120</v>
      </c>
    </row>
    <row r="124" spans="1:2" x14ac:dyDescent="0.25">
      <c r="A124" s="1" t="s">
        <v>26</v>
      </c>
      <c r="B124" s="1" t="s">
        <v>26</v>
      </c>
    </row>
    <row r="125" spans="1:2" x14ac:dyDescent="0.25">
      <c r="A125" s="1" t="s">
        <v>27</v>
      </c>
      <c r="B125" s="1" t="s">
        <v>27</v>
      </c>
    </row>
    <row r="126" spans="1:2" x14ac:dyDescent="0.25">
      <c r="A126" s="1" t="s">
        <v>23</v>
      </c>
      <c r="B126" s="1" t="s">
        <v>23</v>
      </c>
    </row>
    <row r="127" spans="1:2" x14ac:dyDescent="0.25">
      <c r="A127" s="1" t="s">
        <v>24</v>
      </c>
      <c r="B127" s="1" t="s">
        <v>24</v>
      </c>
    </row>
    <row r="128" spans="1:2" x14ac:dyDescent="0.25">
      <c r="A128" s="1" t="s">
        <v>28</v>
      </c>
      <c r="B128" s="1" t="s">
        <v>28</v>
      </c>
    </row>
    <row r="129" spans="1:2" x14ac:dyDescent="0.25">
      <c r="A129" s="1" t="s">
        <v>29</v>
      </c>
      <c r="B129" s="1" t="s">
        <v>29</v>
      </c>
    </row>
    <row r="130" spans="1:2" x14ac:dyDescent="0.25">
      <c r="A130" s="1" t="s">
        <v>30</v>
      </c>
      <c r="B130" s="1" t="s">
        <v>30</v>
      </c>
    </row>
    <row r="131" spans="1:2" x14ac:dyDescent="0.25">
      <c r="A131" s="1" t="s">
        <v>31</v>
      </c>
      <c r="B131" s="1" t="s">
        <v>31</v>
      </c>
    </row>
    <row r="132" spans="1:2" x14ac:dyDescent="0.25">
      <c r="A132" s="1" t="s">
        <v>117</v>
      </c>
      <c r="B132" s="1" t="s">
        <v>117</v>
      </c>
    </row>
    <row r="133" spans="1:2" x14ac:dyDescent="0.25">
      <c r="A133" s="1" t="s">
        <v>116</v>
      </c>
      <c r="B133" s="1" t="s">
        <v>116</v>
      </c>
    </row>
    <row r="134" spans="1:2" x14ac:dyDescent="0.25">
      <c r="A134" s="1" t="s">
        <v>163</v>
      </c>
      <c r="B134" s="1" t="s">
        <v>163</v>
      </c>
    </row>
    <row r="135" spans="1:2" x14ac:dyDescent="0.25">
      <c r="A135" s="1" t="s">
        <v>301</v>
      </c>
      <c r="B135" s="1" t="s">
        <v>301</v>
      </c>
    </row>
    <row r="136" spans="1:2" x14ac:dyDescent="0.25">
      <c r="A136" s="1" t="s">
        <v>302</v>
      </c>
      <c r="B136" s="1" t="s">
        <v>302</v>
      </c>
    </row>
    <row r="137" spans="1:2" x14ac:dyDescent="0.25">
      <c r="A137" s="1" t="s">
        <v>113</v>
      </c>
      <c r="B137" s="1" t="s">
        <v>113</v>
      </c>
    </row>
    <row r="138" spans="1:2" x14ac:dyDescent="0.25">
      <c r="A138" s="1" t="s">
        <v>65</v>
      </c>
      <c r="B138" s="1" t="s">
        <v>65</v>
      </c>
    </row>
    <row r="139" spans="1:2" x14ac:dyDescent="0.25">
      <c r="A139" s="1" t="s">
        <v>118</v>
      </c>
      <c r="B139" s="1" t="s">
        <v>118</v>
      </c>
    </row>
    <row r="140" spans="1:2" x14ac:dyDescent="0.25">
      <c r="A140" s="1" t="s">
        <v>303</v>
      </c>
      <c r="B140" s="1" t="s">
        <v>303</v>
      </c>
    </row>
    <row r="141" spans="1:2" x14ac:dyDescent="0.25">
      <c r="A141" s="1" t="s">
        <v>141</v>
      </c>
      <c r="B141" s="1" t="s">
        <v>141</v>
      </c>
    </row>
    <row r="142" spans="1:2" x14ac:dyDescent="0.25">
      <c r="A142" s="1" t="s">
        <v>142</v>
      </c>
      <c r="B142" s="1" t="s">
        <v>142</v>
      </c>
    </row>
    <row r="143" spans="1:2" x14ac:dyDescent="0.25">
      <c r="A143" s="1" t="s">
        <v>53</v>
      </c>
      <c r="B143" s="1" t="s">
        <v>53</v>
      </c>
    </row>
    <row r="144" spans="1:2" x14ac:dyDescent="0.25">
      <c r="A144" s="1" t="s">
        <v>54</v>
      </c>
      <c r="B144" s="1" t="s">
        <v>54</v>
      </c>
    </row>
    <row r="145" spans="1:2" x14ac:dyDescent="0.25">
      <c r="A145" s="1" t="s">
        <v>304</v>
      </c>
      <c r="B145" s="1" t="s">
        <v>304</v>
      </c>
    </row>
    <row r="146" spans="1:2" x14ac:dyDescent="0.25">
      <c r="A146" s="1" t="s">
        <v>87</v>
      </c>
      <c r="B146" s="1" t="s">
        <v>87</v>
      </c>
    </row>
    <row r="147" spans="1:2" x14ac:dyDescent="0.25">
      <c r="A147" s="1" t="s">
        <v>305</v>
      </c>
      <c r="B147" s="1" t="s">
        <v>305</v>
      </c>
    </row>
    <row r="148" spans="1:2" x14ac:dyDescent="0.25">
      <c r="A148" s="1" t="s">
        <v>306</v>
      </c>
      <c r="B148" s="1" t="s">
        <v>306</v>
      </c>
    </row>
    <row r="149" spans="1:2" x14ac:dyDescent="0.25">
      <c r="A149" s="1" t="s">
        <v>16</v>
      </c>
      <c r="B149" s="1" t="s">
        <v>291</v>
      </c>
    </row>
    <row r="150" spans="1:2" x14ac:dyDescent="0.25">
      <c r="A150" s="1" t="s">
        <v>307</v>
      </c>
      <c r="B150" s="1" t="s">
        <v>295</v>
      </c>
    </row>
    <row r="151" spans="1:2" x14ac:dyDescent="0.25">
      <c r="A151" s="1" t="s">
        <v>308</v>
      </c>
      <c r="B151" s="1" t="s">
        <v>291</v>
      </c>
    </row>
    <row r="152" spans="1:2" x14ac:dyDescent="0.25">
      <c r="A152" s="1" t="s">
        <v>309</v>
      </c>
      <c r="B152" s="1" t="s">
        <v>291</v>
      </c>
    </row>
    <row r="153" spans="1:2" x14ac:dyDescent="0.25">
      <c r="A153" s="1" t="s">
        <v>310</v>
      </c>
      <c r="B153" s="1" t="s">
        <v>297</v>
      </c>
    </row>
    <row r="154" spans="1:2" x14ac:dyDescent="0.25">
      <c r="A154" s="1" t="s">
        <v>311</v>
      </c>
      <c r="B154" s="1" t="s">
        <v>291</v>
      </c>
    </row>
    <row r="155" spans="1:2" x14ac:dyDescent="0.25">
      <c r="A155" s="1" t="s">
        <v>312</v>
      </c>
      <c r="B155" s="1" t="s">
        <v>291</v>
      </c>
    </row>
    <row r="156" spans="1:2" x14ac:dyDescent="0.25">
      <c r="A156" s="1" t="s">
        <v>313</v>
      </c>
      <c r="B156" s="1" t="s">
        <v>295</v>
      </c>
    </row>
    <row r="157" spans="1:2" x14ac:dyDescent="0.25">
      <c r="A157" s="1" t="s">
        <v>314</v>
      </c>
      <c r="B157" s="1" t="s">
        <v>297</v>
      </c>
    </row>
    <row r="158" spans="1:2" x14ac:dyDescent="0.25">
      <c r="A158" s="1" t="s">
        <v>39</v>
      </c>
      <c r="B158" s="1" t="s">
        <v>291</v>
      </c>
    </row>
    <row r="159" spans="1:2" x14ac:dyDescent="0.25">
      <c r="A159" s="1" t="s">
        <v>315</v>
      </c>
      <c r="B159" s="1" t="s">
        <v>295</v>
      </c>
    </row>
    <row r="160" spans="1:2" x14ac:dyDescent="0.25">
      <c r="A160" s="1" t="s">
        <v>40</v>
      </c>
      <c r="B160" s="1" t="s">
        <v>297</v>
      </c>
    </row>
    <row r="161" spans="1:2" x14ac:dyDescent="0.25">
      <c r="A161" s="1" t="s">
        <v>316</v>
      </c>
      <c r="B161" s="1" t="s">
        <v>291</v>
      </c>
    </row>
    <row r="162" spans="1:2" x14ac:dyDescent="0.25">
      <c r="A162" s="1" t="s">
        <v>67</v>
      </c>
      <c r="B162" s="1" t="s">
        <v>291</v>
      </c>
    </row>
    <row r="163" spans="1:2" x14ac:dyDescent="0.25">
      <c r="A163" s="1" t="s">
        <v>317</v>
      </c>
      <c r="B163" s="1" t="s">
        <v>295</v>
      </c>
    </row>
    <row r="164" spans="1:2" x14ac:dyDescent="0.25">
      <c r="A164" s="1" t="s">
        <v>318</v>
      </c>
      <c r="B164" s="1" t="s">
        <v>297</v>
      </c>
    </row>
    <row r="165" spans="1:2" x14ac:dyDescent="0.25">
      <c r="A165" s="1" t="s">
        <v>319</v>
      </c>
      <c r="B165" s="1" t="s">
        <v>291</v>
      </c>
    </row>
    <row r="166" spans="1:2" x14ac:dyDescent="0.25">
      <c r="A166" s="1" t="s">
        <v>320</v>
      </c>
      <c r="B166" s="1" t="s">
        <v>295</v>
      </c>
    </row>
    <row r="167" spans="1:2" x14ac:dyDescent="0.25">
      <c r="A167" s="1" t="s">
        <v>77</v>
      </c>
      <c r="B167" s="1" t="s">
        <v>291</v>
      </c>
    </row>
    <row r="168" spans="1:2" x14ac:dyDescent="0.25">
      <c r="A168" s="1" t="s">
        <v>321</v>
      </c>
      <c r="B168" s="1" t="s">
        <v>295</v>
      </c>
    </row>
    <row r="169" spans="1:2" x14ac:dyDescent="0.25">
      <c r="A169" s="1" t="s">
        <v>322</v>
      </c>
      <c r="B169" s="1" t="s">
        <v>297</v>
      </c>
    </row>
    <row r="170" spans="1:2" x14ac:dyDescent="0.25">
      <c r="A170" s="1" t="s">
        <v>323</v>
      </c>
      <c r="B170" s="1" t="s">
        <v>295</v>
      </c>
    </row>
    <row r="171" spans="1:2" x14ac:dyDescent="0.25">
      <c r="A171" s="1" t="s">
        <v>137</v>
      </c>
      <c r="B171" s="1" t="s">
        <v>291</v>
      </c>
    </row>
    <row r="172" spans="1:2" x14ac:dyDescent="0.25">
      <c r="A172" s="1" t="s">
        <v>324</v>
      </c>
      <c r="B172" s="1" t="s">
        <v>295</v>
      </c>
    </row>
    <row r="173" spans="1:2" x14ac:dyDescent="0.25">
      <c r="A173" s="1" t="s">
        <v>325</v>
      </c>
      <c r="B173" s="1" t="s">
        <v>297</v>
      </c>
    </row>
    <row r="174" spans="1:2" x14ac:dyDescent="0.25">
      <c r="A174" s="1" t="s">
        <v>326</v>
      </c>
      <c r="B174" s="1" t="s">
        <v>291</v>
      </c>
    </row>
    <row r="175" spans="1:2" x14ac:dyDescent="0.25">
      <c r="A175" s="1" t="s">
        <v>327</v>
      </c>
      <c r="B175" s="1" t="s">
        <v>297</v>
      </c>
    </row>
    <row r="176" spans="1:2" x14ac:dyDescent="0.25">
      <c r="A176" s="1" t="s">
        <v>89</v>
      </c>
      <c r="B176" s="1" t="s">
        <v>291</v>
      </c>
    </row>
    <row r="177" spans="1:2" x14ac:dyDescent="0.25">
      <c r="A177" s="1" t="s">
        <v>328</v>
      </c>
      <c r="B177" s="1" t="s">
        <v>295</v>
      </c>
    </row>
    <row r="178" spans="1:2" x14ac:dyDescent="0.25">
      <c r="A178" s="1" t="s">
        <v>329</v>
      </c>
      <c r="B178" s="1" t="s">
        <v>297</v>
      </c>
    </row>
    <row r="179" spans="1:2" x14ac:dyDescent="0.25">
      <c r="A179" s="1" t="s">
        <v>330</v>
      </c>
      <c r="B179" s="1" t="s">
        <v>291</v>
      </c>
    </row>
    <row r="180" spans="1:2" x14ac:dyDescent="0.25">
      <c r="A180" s="1" t="s">
        <v>331</v>
      </c>
      <c r="B180" s="1" t="s">
        <v>297</v>
      </c>
    </row>
    <row r="181" spans="1:2" x14ac:dyDescent="0.25">
      <c r="A181" s="1" t="s">
        <v>332</v>
      </c>
      <c r="B181" s="1" t="s">
        <v>291</v>
      </c>
    </row>
    <row r="182" spans="1:2" x14ac:dyDescent="0.25">
      <c r="A182" s="1" t="s">
        <v>95</v>
      </c>
      <c r="B182" s="1" t="s">
        <v>291</v>
      </c>
    </row>
    <row r="183" spans="1:2" x14ac:dyDescent="0.25">
      <c r="A183" s="1" t="s">
        <v>333</v>
      </c>
      <c r="B183" s="1" t="s">
        <v>295</v>
      </c>
    </row>
    <row r="184" spans="1:2" x14ac:dyDescent="0.25">
      <c r="A184" s="1" t="s">
        <v>96</v>
      </c>
      <c r="B184" s="1" t="s">
        <v>297</v>
      </c>
    </row>
    <row r="185" spans="1:2" x14ac:dyDescent="0.25">
      <c r="A185" s="1" t="s">
        <v>334</v>
      </c>
      <c r="B185" s="1" t="s">
        <v>291</v>
      </c>
    </row>
    <row r="186" spans="1:2" x14ac:dyDescent="0.25">
      <c r="A186" s="1" t="s">
        <v>335</v>
      </c>
      <c r="B186" s="1" t="s">
        <v>295</v>
      </c>
    </row>
    <row r="187" spans="1:2" x14ac:dyDescent="0.25">
      <c r="A187" s="1" t="s">
        <v>336</v>
      </c>
      <c r="B187" s="1" t="s">
        <v>297</v>
      </c>
    </row>
    <row r="188" spans="1:2" x14ac:dyDescent="0.25">
      <c r="A188" s="1" t="s">
        <v>337</v>
      </c>
      <c r="B188" s="1" t="s">
        <v>291</v>
      </c>
    </row>
    <row r="189" spans="1:2" x14ac:dyDescent="0.25">
      <c r="A189" s="1" t="s">
        <v>338</v>
      </c>
      <c r="B189" s="1" t="s">
        <v>291</v>
      </c>
    </row>
    <row r="190" spans="1:2" x14ac:dyDescent="0.25">
      <c r="A190" s="1" t="s">
        <v>339</v>
      </c>
      <c r="B190" s="1" t="s">
        <v>295</v>
      </c>
    </row>
    <row r="191" spans="1:2" x14ac:dyDescent="0.25">
      <c r="A191" s="1" t="s">
        <v>340</v>
      </c>
      <c r="B191" s="1" t="s">
        <v>297</v>
      </c>
    </row>
    <row r="192" spans="1:2" x14ac:dyDescent="0.25">
      <c r="A192" s="1" t="s">
        <v>341</v>
      </c>
      <c r="B192" s="1" t="s">
        <v>291</v>
      </c>
    </row>
    <row r="193" spans="1:2" x14ac:dyDescent="0.25">
      <c r="A193" s="1" t="s">
        <v>342</v>
      </c>
      <c r="B193" s="1" t="s">
        <v>297</v>
      </c>
    </row>
    <row r="194" spans="1:2" x14ac:dyDescent="0.25">
      <c r="A194" s="1" t="s">
        <v>107</v>
      </c>
      <c r="B194" s="1" t="s">
        <v>291</v>
      </c>
    </row>
    <row r="195" spans="1:2" x14ac:dyDescent="0.25">
      <c r="A195" s="1" t="s">
        <v>343</v>
      </c>
      <c r="B195" s="1" t="s">
        <v>297</v>
      </c>
    </row>
    <row r="196" spans="1:2" x14ac:dyDescent="0.25">
      <c r="A196" s="1" t="s">
        <v>344</v>
      </c>
      <c r="B196" s="1" t="s">
        <v>295</v>
      </c>
    </row>
    <row r="197" spans="1:2" x14ac:dyDescent="0.25">
      <c r="A197" s="1" t="s">
        <v>345</v>
      </c>
      <c r="B197" s="1" t="s">
        <v>291</v>
      </c>
    </row>
    <row r="198" spans="1:2" x14ac:dyDescent="0.25">
      <c r="A198" s="1" t="s">
        <v>346</v>
      </c>
      <c r="B198" s="1" t="s">
        <v>295</v>
      </c>
    </row>
    <row r="199" spans="1:2" x14ac:dyDescent="0.25">
      <c r="A199" s="1" t="s">
        <v>347</v>
      </c>
      <c r="B199" s="1" t="s">
        <v>297</v>
      </c>
    </row>
    <row r="200" spans="1:2" x14ac:dyDescent="0.25">
      <c r="A200" s="1" t="s">
        <v>42</v>
      </c>
      <c r="B200" s="1" t="s">
        <v>291</v>
      </c>
    </row>
    <row r="201" spans="1:2" x14ac:dyDescent="0.25">
      <c r="A201" s="1" t="s">
        <v>348</v>
      </c>
      <c r="B201" s="1" t="s">
        <v>295</v>
      </c>
    </row>
    <row r="202" spans="1:2" x14ac:dyDescent="0.25">
      <c r="A202" s="1" t="s">
        <v>349</v>
      </c>
      <c r="B202" s="1" t="s">
        <v>297</v>
      </c>
    </row>
    <row r="203" spans="1:2" x14ac:dyDescent="0.25">
      <c r="A203" s="1" t="s">
        <v>350</v>
      </c>
      <c r="B203" s="1" t="s">
        <v>291</v>
      </c>
    </row>
    <row r="204" spans="1:2" x14ac:dyDescent="0.25">
      <c r="A204" s="1" t="s">
        <v>99</v>
      </c>
      <c r="B204" s="1" t="s">
        <v>291</v>
      </c>
    </row>
    <row r="205" spans="1:2" x14ac:dyDescent="0.25">
      <c r="A205" s="1" t="s">
        <v>100</v>
      </c>
      <c r="B205" s="1" t="s">
        <v>297</v>
      </c>
    </row>
    <row r="206" spans="1:2" x14ac:dyDescent="0.25">
      <c r="A206" s="1" t="s">
        <v>351</v>
      </c>
      <c r="B206" s="1" t="s">
        <v>295</v>
      </c>
    </row>
    <row r="207" spans="1:2" x14ac:dyDescent="0.25">
      <c r="A207" s="1" t="s">
        <v>352</v>
      </c>
      <c r="B207" s="1" t="s">
        <v>291</v>
      </c>
    </row>
    <row r="208" spans="1:2" x14ac:dyDescent="0.25">
      <c r="A208" s="1" t="s">
        <v>145</v>
      </c>
      <c r="B208" s="1" t="s">
        <v>291</v>
      </c>
    </row>
    <row r="209" spans="1:2" x14ac:dyDescent="0.25">
      <c r="A209" s="1" t="s">
        <v>353</v>
      </c>
      <c r="B209" s="1" t="s">
        <v>297</v>
      </c>
    </row>
    <row r="210" spans="1:2" x14ac:dyDescent="0.25">
      <c r="A210" s="1" t="s">
        <v>354</v>
      </c>
      <c r="B210" s="1" t="s">
        <v>295</v>
      </c>
    </row>
    <row r="211" spans="1:2" x14ac:dyDescent="0.25">
      <c r="A211" s="1" t="s">
        <v>355</v>
      </c>
      <c r="B211" s="1" t="s">
        <v>291</v>
      </c>
    </row>
    <row r="212" spans="1:2" x14ac:dyDescent="0.25">
      <c r="A212" s="1" t="s">
        <v>356</v>
      </c>
      <c r="B212" s="1" t="s">
        <v>295</v>
      </c>
    </row>
    <row r="213" spans="1:2" x14ac:dyDescent="0.25">
      <c r="A213" s="1" t="s">
        <v>143</v>
      </c>
      <c r="B213" s="1" t="s">
        <v>297</v>
      </c>
    </row>
    <row r="214" spans="1:2" x14ac:dyDescent="0.25">
      <c r="A214" s="1" t="s">
        <v>357</v>
      </c>
      <c r="B214" s="1" t="s">
        <v>291</v>
      </c>
    </row>
    <row r="215" spans="1:2" x14ac:dyDescent="0.25">
      <c r="A215" s="1" t="s">
        <v>358</v>
      </c>
      <c r="B215" s="1" t="s">
        <v>295</v>
      </c>
    </row>
    <row r="216" spans="1:2" x14ac:dyDescent="0.25">
      <c r="A216" s="1" t="s">
        <v>147</v>
      </c>
      <c r="B216" s="1" t="s">
        <v>297</v>
      </c>
    </row>
    <row r="217" spans="1:2" x14ac:dyDescent="0.25">
      <c r="A217" s="1" t="s">
        <v>359</v>
      </c>
      <c r="B217" s="1" t="s">
        <v>291</v>
      </c>
    </row>
    <row r="218" spans="1:2" x14ac:dyDescent="0.25">
      <c r="A218" s="1" t="s">
        <v>360</v>
      </c>
      <c r="B218" s="1" t="s">
        <v>291</v>
      </c>
    </row>
    <row r="219" spans="1:2" x14ac:dyDescent="0.25">
      <c r="A219" s="1" t="s">
        <v>361</v>
      </c>
      <c r="B219" s="1" t="s">
        <v>297</v>
      </c>
    </row>
    <row r="220" spans="1:2" x14ac:dyDescent="0.25">
      <c r="A220" s="1" t="s">
        <v>15</v>
      </c>
      <c r="B220" s="1" t="s">
        <v>293</v>
      </c>
    </row>
    <row r="221" spans="1:2" x14ac:dyDescent="0.25">
      <c r="A221" s="1" t="s">
        <v>362</v>
      </c>
      <c r="B221" s="1" t="s">
        <v>296</v>
      </c>
    </row>
    <row r="222" spans="1:2" x14ac:dyDescent="0.25">
      <c r="A222" s="1" t="s">
        <v>363</v>
      </c>
      <c r="B222" s="1" t="s">
        <v>293</v>
      </c>
    </row>
    <row r="223" spans="1:2" x14ac:dyDescent="0.25">
      <c r="A223" s="1" t="s">
        <v>364</v>
      </c>
      <c r="B223" s="1" t="s">
        <v>293</v>
      </c>
    </row>
    <row r="224" spans="1:2" x14ac:dyDescent="0.25">
      <c r="A224" s="1" t="s">
        <v>365</v>
      </c>
      <c r="B224" s="1" t="s">
        <v>293</v>
      </c>
    </row>
    <row r="225" spans="1:2" x14ac:dyDescent="0.25">
      <c r="A225" s="1" t="s">
        <v>366</v>
      </c>
      <c r="B225" s="1" t="s">
        <v>299</v>
      </c>
    </row>
    <row r="226" spans="1:2" x14ac:dyDescent="0.25">
      <c r="A226" s="1" t="s">
        <v>367</v>
      </c>
      <c r="B226" s="1" t="s">
        <v>293</v>
      </c>
    </row>
    <row r="227" spans="1:2" x14ac:dyDescent="0.25">
      <c r="A227" s="1" t="s">
        <v>368</v>
      </c>
      <c r="B227" s="1" t="s">
        <v>293</v>
      </c>
    </row>
    <row r="228" spans="1:2" x14ac:dyDescent="0.25">
      <c r="A228" s="1" t="s">
        <v>369</v>
      </c>
      <c r="B228" s="1" t="s">
        <v>293</v>
      </c>
    </row>
    <row r="229" spans="1:2" x14ac:dyDescent="0.25">
      <c r="A229" s="1" t="s">
        <v>370</v>
      </c>
      <c r="B229" s="1" t="s">
        <v>296</v>
      </c>
    </row>
    <row r="230" spans="1:2" x14ac:dyDescent="0.25">
      <c r="A230" s="1" t="s">
        <v>371</v>
      </c>
      <c r="B230" s="1" t="s">
        <v>299</v>
      </c>
    </row>
    <row r="231" spans="1:2" x14ac:dyDescent="0.25">
      <c r="A231" s="1" t="s">
        <v>36</v>
      </c>
      <c r="B231" s="1" t="s">
        <v>293</v>
      </c>
    </row>
    <row r="232" spans="1:2" x14ac:dyDescent="0.25">
      <c r="A232" s="1" t="s">
        <v>37</v>
      </c>
      <c r="B232" s="1" t="s">
        <v>296</v>
      </c>
    </row>
    <row r="233" spans="1:2" x14ac:dyDescent="0.25">
      <c r="A233" s="1" t="s">
        <v>38</v>
      </c>
      <c r="B233" s="1" t="s">
        <v>299</v>
      </c>
    </row>
    <row r="234" spans="1:2" x14ac:dyDescent="0.25">
      <c r="A234" s="1" t="s">
        <v>372</v>
      </c>
      <c r="B234" s="1" t="s">
        <v>293</v>
      </c>
    </row>
    <row r="235" spans="1:2" x14ac:dyDescent="0.25">
      <c r="A235" s="1" t="s">
        <v>373</v>
      </c>
      <c r="B235" s="1" t="s">
        <v>296</v>
      </c>
    </row>
    <row r="236" spans="1:2" x14ac:dyDescent="0.25">
      <c r="A236" s="1" t="s">
        <v>74</v>
      </c>
      <c r="B236" s="1" t="s">
        <v>293</v>
      </c>
    </row>
    <row r="237" spans="1:2" x14ac:dyDescent="0.25">
      <c r="A237" s="1" t="s">
        <v>75</v>
      </c>
      <c r="B237" s="1" t="s">
        <v>296</v>
      </c>
    </row>
    <row r="238" spans="1:2" x14ac:dyDescent="0.25">
      <c r="A238" s="1" t="s">
        <v>76</v>
      </c>
      <c r="B238" s="1" t="s">
        <v>299</v>
      </c>
    </row>
    <row r="239" spans="1:2" x14ac:dyDescent="0.25">
      <c r="A239" s="1" t="s">
        <v>66</v>
      </c>
      <c r="B239" s="1" t="s">
        <v>293</v>
      </c>
    </row>
    <row r="240" spans="1:2" x14ac:dyDescent="0.25">
      <c r="A240" s="1" t="s">
        <v>374</v>
      </c>
      <c r="B240" s="1" t="s">
        <v>296</v>
      </c>
    </row>
    <row r="241" spans="1:2" x14ac:dyDescent="0.25">
      <c r="A241" s="1" t="s">
        <v>375</v>
      </c>
      <c r="B241" s="1" t="s">
        <v>299</v>
      </c>
    </row>
    <row r="242" spans="1:2" x14ac:dyDescent="0.25">
      <c r="A242" s="1" t="s">
        <v>376</v>
      </c>
      <c r="B242" s="1" t="s">
        <v>293</v>
      </c>
    </row>
    <row r="243" spans="1:2" x14ac:dyDescent="0.25">
      <c r="A243" s="1" t="s">
        <v>377</v>
      </c>
      <c r="B243" s="1" t="s">
        <v>296</v>
      </c>
    </row>
    <row r="244" spans="1:2" x14ac:dyDescent="0.25">
      <c r="A244" s="1" t="s">
        <v>378</v>
      </c>
      <c r="B244" s="1" t="s">
        <v>296</v>
      </c>
    </row>
    <row r="245" spans="1:2" x14ac:dyDescent="0.25">
      <c r="A245" s="1" t="s">
        <v>135</v>
      </c>
      <c r="B245" s="1" t="s">
        <v>293</v>
      </c>
    </row>
    <row r="246" spans="1:2" x14ac:dyDescent="0.25">
      <c r="A246" s="1" t="s">
        <v>136</v>
      </c>
      <c r="B246" s="1" t="s">
        <v>296</v>
      </c>
    </row>
    <row r="247" spans="1:2" x14ac:dyDescent="0.25">
      <c r="A247" s="1" t="s">
        <v>379</v>
      </c>
      <c r="B247" s="1" t="s">
        <v>299</v>
      </c>
    </row>
    <row r="248" spans="1:2" x14ac:dyDescent="0.25">
      <c r="A248" s="1" t="s">
        <v>380</v>
      </c>
      <c r="B248" s="1" t="s">
        <v>293</v>
      </c>
    </row>
    <row r="249" spans="1:2" x14ac:dyDescent="0.25">
      <c r="A249" s="1" t="s">
        <v>90</v>
      </c>
      <c r="B249" s="1" t="s">
        <v>299</v>
      </c>
    </row>
    <row r="250" spans="1:2" x14ac:dyDescent="0.25">
      <c r="A250" s="1" t="s">
        <v>381</v>
      </c>
      <c r="B250" s="1" t="s">
        <v>293</v>
      </c>
    </row>
    <row r="251" spans="1:2" x14ac:dyDescent="0.25">
      <c r="A251" s="1" t="s">
        <v>382</v>
      </c>
      <c r="B251" s="1" t="s">
        <v>296</v>
      </c>
    </row>
    <row r="252" spans="1:2" x14ac:dyDescent="0.25">
      <c r="A252" s="1" t="s">
        <v>383</v>
      </c>
      <c r="B252" s="1" t="s">
        <v>299</v>
      </c>
    </row>
    <row r="253" spans="1:2" x14ac:dyDescent="0.25">
      <c r="A253" s="1" t="s">
        <v>384</v>
      </c>
      <c r="B253" s="1" t="s">
        <v>293</v>
      </c>
    </row>
    <row r="254" spans="1:2" x14ac:dyDescent="0.25">
      <c r="A254" s="1" t="s">
        <v>385</v>
      </c>
      <c r="B254" s="1" t="s">
        <v>299</v>
      </c>
    </row>
    <row r="255" spans="1:2" x14ac:dyDescent="0.25">
      <c r="A255" s="1" t="s">
        <v>93</v>
      </c>
      <c r="B255" s="1" t="s">
        <v>293</v>
      </c>
    </row>
    <row r="256" spans="1:2" x14ac:dyDescent="0.25">
      <c r="A256" s="1" t="s">
        <v>94</v>
      </c>
      <c r="B256" s="1" t="s">
        <v>296</v>
      </c>
    </row>
    <row r="257" spans="1:2" x14ac:dyDescent="0.25">
      <c r="A257" s="1" t="s">
        <v>386</v>
      </c>
      <c r="B257" s="1" t="s">
        <v>299</v>
      </c>
    </row>
    <row r="258" spans="1:2" x14ac:dyDescent="0.25">
      <c r="A258" s="1" t="s">
        <v>387</v>
      </c>
      <c r="B258" s="1" t="s">
        <v>293</v>
      </c>
    </row>
    <row r="259" spans="1:2" x14ac:dyDescent="0.25">
      <c r="A259" s="1" t="s">
        <v>388</v>
      </c>
      <c r="B259" s="1" t="s">
        <v>296</v>
      </c>
    </row>
    <row r="260" spans="1:2" x14ac:dyDescent="0.25">
      <c r="A260" s="1" t="s">
        <v>389</v>
      </c>
      <c r="B260" s="1" t="s">
        <v>299</v>
      </c>
    </row>
    <row r="261" spans="1:2" x14ac:dyDescent="0.25">
      <c r="A261" s="1" t="s">
        <v>390</v>
      </c>
      <c r="B261" s="1" t="s">
        <v>296</v>
      </c>
    </row>
    <row r="262" spans="1:2" x14ac:dyDescent="0.25">
      <c r="A262" s="1" t="s">
        <v>391</v>
      </c>
      <c r="B262" s="1" t="s">
        <v>293</v>
      </c>
    </row>
    <row r="263" spans="1:2" x14ac:dyDescent="0.25">
      <c r="A263" s="1" t="s">
        <v>392</v>
      </c>
      <c r="B263" s="1" t="s">
        <v>293</v>
      </c>
    </row>
    <row r="264" spans="1:2" x14ac:dyDescent="0.25">
      <c r="A264" s="1" t="s">
        <v>393</v>
      </c>
      <c r="B264" s="1" t="s">
        <v>296</v>
      </c>
    </row>
    <row r="265" spans="1:2" x14ac:dyDescent="0.25">
      <c r="A265" s="1" t="s">
        <v>394</v>
      </c>
      <c r="B265" s="1" t="s">
        <v>299</v>
      </c>
    </row>
    <row r="266" spans="1:2" x14ac:dyDescent="0.25">
      <c r="A266" s="1" t="s">
        <v>395</v>
      </c>
      <c r="B266" s="1" t="s">
        <v>293</v>
      </c>
    </row>
    <row r="267" spans="1:2" x14ac:dyDescent="0.25">
      <c r="A267" s="1" t="s">
        <v>396</v>
      </c>
      <c r="B267" s="1" t="s">
        <v>299</v>
      </c>
    </row>
    <row r="268" spans="1:2" x14ac:dyDescent="0.25">
      <c r="A268" s="1" t="s">
        <v>108</v>
      </c>
      <c r="B268" s="1" t="s">
        <v>293</v>
      </c>
    </row>
    <row r="269" spans="1:2" x14ac:dyDescent="0.25">
      <c r="A269" s="1" t="s">
        <v>397</v>
      </c>
      <c r="B269" s="1" t="s">
        <v>296</v>
      </c>
    </row>
    <row r="270" spans="1:2" x14ac:dyDescent="0.25">
      <c r="A270" s="1" t="s">
        <v>398</v>
      </c>
      <c r="B270" s="1" t="s">
        <v>299</v>
      </c>
    </row>
    <row r="271" spans="1:2" x14ac:dyDescent="0.25">
      <c r="A271" s="1" t="s">
        <v>399</v>
      </c>
      <c r="B271" s="1" t="s">
        <v>293</v>
      </c>
    </row>
    <row r="272" spans="1:2" x14ac:dyDescent="0.25">
      <c r="A272" s="1" t="s">
        <v>109</v>
      </c>
      <c r="B272" s="1" t="s">
        <v>293</v>
      </c>
    </row>
    <row r="273" spans="1:2" x14ac:dyDescent="0.25">
      <c r="A273" s="1" t="s">
        <v>400</v>
      </c>
      <c r="B273" s="1" t="s">
        <v>296</v>
      </c>
    </row>
    <row r="274" spans="1:2" x14ac:dyDescent="0.25">
      <c r="A274" s="1" t="s">
        <v>110</v>
      </c>
      <c r="B274" s="1" t="s">
        <v>299</v>
      </c>
    </row>
    <row r="275" spans="1:2" x14ac:dyDescent="0.25">
      <c r="A275" s="1" t="s">
        <v>401</v>
      </c>
      <c r="B275" s="1" t="s">
        <v>293</v>
      </c>
    </row>
    <row r="276" spans="1:2" x14ac:dyDescent="0.25">
      <c r="A276" s="1" t="s">
        <v>41</v>
      </c>
      <c r="B276" s="1" t="s">
        <v>293</v>
      </c>
    </row>
    <row r="277" spans="1:2" x14ac:dyDescent="0.25">
      <c r="A277" s="1" t="s">
        <v>402</v>
      </c>
      <c r="B277" s="1" t="s">
        <v>296</v>
      </c>
    </row>
    <row r="278" spans="1:2" x14ac:dyDescent="0.25">
      <c r="A278" s="1" t="s">
        <v>403</v>
      </c>
      <c r="B278" s="1" t="s">
        <v>299</v>
      </c>
    </row>
    <row r="279" spans="1:2" x14ac:dyDescent="0.25">
      <c r="A279" s="1" t="s">
        <v>404</v>
      </c>
      <c r="B279" s="1" t="s">
        <v>299</v>
      </c>
    </row>
    <row r="280" spans="1:2" x14ac:dyDescent="0.25">
      <c r="A280" s="1" t="s">
        <v>405</v>
      </c>
      <c r="B280" s="1" t="s">
        <v>293</v>
      </c>
    </row>
    <row r="281" spans="1:2" x14ac:dyDescent="0.25">
      <c r="A281" s="1" t="s">
        <v>97</v>
      </c>
      <c r="B281" s="1" t="s">
        <v>293</v>
      </c>
    </row>
    <row r="282" spans="1:2" x14ac:dyDescent="0.25">
      <c r="A282" s="1" t="s">
        <v>406</v>
      </c>
      <c r="B282" s="1" t="s">
        <v>296</v>
      </c>
    </row>
    <row r="283" spans="1:2" x14ac:dyDescent="0.25">
      <c r="A283" s="1" t="s">
        <v>98</v>
      </c>
      <c r="B283" s="1" t="s">
        <v>299</v>
      </c>
    </row>
    <row r="284" spans="1:2" x14ac:dyDescent="0.25">
      <c r="A284" s="1" t="s">
        <v>407</v>
      </c>
      <c r="B284" s="1" t="s">
        <v>293</v>
      </c>
    </row>
    <row r="285" spans="1:2" x14ac:dyDescent="0.25">
      <c r="A285" s="1" t="s">
        <v>408</v>
      </c>
      <c r="B285" s="1" t="s">
        <v>293</v>
      </c>
    </row>
    <row r="286" spans="1:2" x14ac:dyDescent="0.25">
      <c r="A286" s="1" t="s">
        <v>409</v>
      </c>
      <c r="B286" s="1" t="s">
        <v>299</v>
      </c>
    </row>
    <row r="287" spans="1:2" x14ac:dyDescent="0.25">
      <c r="A287" s="1" t="s">
        <v>144</v>
      </c>
      <c r="B287" s="1" t="s">
        <v>293</v>
      </c>
    </row>
    <row r="288" spans="1:2" x14ac:dyDescent="0.25">
      <c r="A288" s="1" t="s">
        <v>146</v>
      </c>
      <c r="B288" s="1" t="s">
        <v>296</v>
      </c>
    </row>
    <row r="289" spans="1:2" x14ac:dyDescent="0.25">
      <c r="A289" s="1" t="s">
        <v>410</v>
      </c>
      <c r="B289" s="1" t="s">
        <v>299</v>
      </c>
    </row>
    <row r="290" spans="1:2" x14ac:dyDescent="0.25">
      <c r="A290" s="1" t="s">
        <v>411</v>
      </c>
      <c r="B290" s="1" t="s">
        <v>293</v>
      </c>
    </row>
    <row r="291" spans="1:2" x14ac:dyDescent="0.25">
      <c r="A291" s="1" t="s">
        <v>412</v>
      </c>
      <c r="B291" s="1" t="s">
        <v>296</v>
      </c>
    </row>
    <row r="292" spans="1:2" x14ac:dyDescent="0.25">
      <c r="A292" s="1" t="s">
        <v>413</v>
      </c>
      <c r="B292" s="1" t="s">
        <v>299</v>
      </c>
    </row>
    <row r="293" spans="1:2" x14ac:dyDescent="0.25">
      <c r="A293" s="1" t="s">
        <v>414</v>
      </c>
      <c r="B293" s="1" t="s">
        <v>293</v>
      </c>
    </row>
    <row r="294" spans="1:2" x14ac:dyDescent="0.25">
      <c r="A294" s="1" t="s">
        <v>415</v>
      </c>
      <c r="B294" s="1" t="s">
        <v>296</v>
      </c>
    </row>
    <row r="295" spans="1:2" x14ac:dyDescent="0.25">
      <c r="A295" s="1" t="s">
        <v>416</v>
      </c>
      <c r="B295" s="1" t="s">
        <v>299</v>
      </c>
    </row>
    <row r="296" spans="1:2" x14ac:dyDescent="0.25">
      <c r="A296" s="1" t="s">
        <v>417</v>
      </c>
      <c r="B296" s="1" t="s">
        <v>293</v>
      </c>
    </row>
    <row r="297" spans="1:2" x14ac:dyDescent="0.25">
      <c r="A297" s="1" t="s">
        <v>418</v>
      </c>
      <c r="B297" s="1" t="s">
        <v>293</v>
      </c>
    </row>
    <row r="298" spans="1:2" x14ac:dyDescent="0.25">
      <c r="A298" s="1" t="s">
        <v>419</v>
      </c>
      <c r="B298" s="1" t="s">
        <v>299</v>
      </c>
    </row>
  </sheetData>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 Sep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Correction Adjustments</vt:lpstr>
      <vt:lpstr>Module C Corrected</vt:lpstr>
      <vt:lpstr>Module C Initial</vt:lpstr>
      <vt:lpstr>DOS Adjustments Detail</vt:lpstr>
      <vt:lpstr>Interest on True-Up</vt:lpstr>
      <vt:lpstr>Interest Rate</vt:lpstr>
      <vt:lpstr>Lookup Tables</vt:lpstr>
      <vt:lpstr>'Correction Adjustments'!Print_Titles</vt:lpstr>
      <vt:lpstr>'DOS Adjustments Detail'!Print_Titles</vt:lpstr>
      <vt:lpstr>'Interest on True-Up'!Print_Titles</vt:lpstr>
      <vt:lpstr>'Interest Rate'!Print_Titles</vt:lpstr>
      <vt:lpstr>'Lookup Tables'!Print_Titles</vt:lpstr>
      <vt:lpstr>'Module C Corrected'!Print_Titles</vt:lpstr>
      <vt:lpstr>'Module C Initial'!Print_Titles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2021-09-01T21:03:28Z</dcterms:modified>
</cp:coreProperties>
</file>